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5480" yWindow="0" windowWidth="26340" windowHeight="16880" tabRatio="829" firstSheet="3" activeTab="6"/>
  </bookViews>
  <sheets>
    <sheet name="Flow (old)" sheetId="1" r:id="rId1"/>
    <sheet name="Flow (newer old)" sheetId="4" r:id="rId2"/>
    <sheet name="Flow data (updated March 2014)" sheetId="7" r:id="rId3"/>
    <sheet name="N conc data" sheetId="2" r:id="rId4"/>
    <sheet name="N conc avg" sheetId="6" r:id="rId5"/>
    <sheet name="TN flux caclulations" sheetId="3" r:id="rId6"/>
    <sheet name="NO3 NH4 flux caclulations" sheetId="9" r:id="rId7"/>
    <sheet name="Plant N Uptake" sheetId="8" r:id="rId8"/>
    <sheet name="Sheet1" sheetId="5" r:id="rId9"/>
    <sheet name="Sheet2" sheetId="10" r:id="rId10"/>
    <sheet name="Sheet3" sheetId="11" r:id="rId11"/>
  </sheets>
  <definedNames>
    <definedName name="_xlnm._FilterDatabase" localSheetId="3" hidden="1">'N conc data'!$A$1:$H$67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25" i="9" l="1"/>
  <c r="BA25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" i="9"/>
  <c r="E16" i="8"/>
  <c r="C16" i="8"/>
  <c r="I4" i="9"/>
  <c r="P4" i="9"/>
  <c r="S4" i="9"/>
  <c r="F4" i="9"/>
  <c r="K4" i="9"/>
  <c r="N4" i="9"/>
  <c r="AC4" i="9"/>
  <c r="AJ4" i="9"/>
  <c r="AM4" i="9"/>
  <c r="Z4" i="9"/>
  <c r="AE4" i="9"/>
  <c r="AH4" i="9"/>
  <c r="AO4" i="9"/>
  <c r="AU4" i="9"/>
  <c r="I5" i="9"/>
  <c r="P5" i="9"/>
  <c r="S5" i="9"/>
  <c r="F5" i="9"/>
  <c r="K5" i="9"/>
  <c r="N5" i="9"/>
  <c r="AC5" i="9"/>
  <c r="AJ5" i="9"/>
  <c r="AM5" i="9"/>
  <c r="Z5" i="9"/>
  <c r="AE5" i="9"/>
  <c r="AH5" i="9"/>
  <c r="AO5" i="9"/>
  <c r="AU5" i="9"/>
  <c r="I6" i="9"/>
  <c r="P6" i="9"/>
  <c r="S6" i="9"/>
  <c r="F6" i="9"/>
  <c r="K6" i="9"/>
  <c r="N6" i="9"/>
  <c r="AC6" i="9"/>
  <c r="AJ6" i="9"/>
  <c r="AM6" i="9"/>
  <c r="Z6" i="9"/>
  <c r="AE6" i="9"/>
  <c r="AH6" i="9"/>
  <c r="AO6" i="9"/>
  <c r="AU6" i="9"/>
  <c r="I7" i="9"/>
  <c r="P7" i="9"/>
  <c r="S7" i="9"/>
  <c r="F7" i="9"/>
  <c r="K7" i="9"/>
  <c r="N7" i="9"/>
  <c r="AC7" i="9"/>
  <c r="AJ7" i="9"/>
  <c r="AM7" i="9"/>
  <c r="Z7" i="9"/>
  <c r="AE7" i="9"/>
  <c r="AH7" i="9"/>
  <c r="AO7" i="9"/>
  <c r="AU7" i="9"/>
  <c r="I8" i="9"/>
  <c r="P8" i="9"/>
  <c r="S8" i="9"/>
  <c r="F8" i="9"/>
  <c r="K8" i="9"/>
  <c r="N8" i="9"/>
  <c r="AC8" i="9"/>
  <c r="AJ8" i="9"/>
  <c r="AM8" i="9"/>
  <c r="Z8" i="9"/>
  <c r="AE8" i="9"/>
  <c r="AH8" i="9"/>
  <c r="AO8" i="9"/>
  <c r="AU8" i="9"/>
  <c r="AL29" i="9"/>
  <c r="I2" i="9"/>
  <c r="P2" i="9"/>
  <c r="S2" i="9"/>
  <c r="F2" i="9"/>
  <c r="K2" i="9"/>
  <c r="N2" i="9"/>
  <c r="AC2" i="9"/>
  <c r="AJ2" i="9"/>
  <c r="AM2" i="9"/>
  <c r="Z2" i="9"/>
  <c r="AE2" i="9"/>
  <c r="AH2" i="9"/>
  <c r="AO2" i="9"/>
  <c r="AU2" i="9"/>
  <c r="I3" i="9"/>
  <c r="P3" i="9"/>
  <c r="S3" i="9"/>
  <c r="F3" i="9"/>
  <c r="K3" i="9"/>
  <c r="N3" i="9"/>
  <c r="AC3" i="9"/>
  <c r="AJ3" i="9"/>
  <c r="AM3" i="9"/>
  <c r="Z3" i="9"/>
  <c r="AE3" i="9"/>
  <c r="AH3" i="9"/>
  <c r="AO3" i="9"/>
  <c r="AU3" i="9"/>
  <c r="I9" i="9"/>
  <c r="P9" i="9"/>
  <c r="S9" i="9"/>
  <c r="F9" i="9"/>
  <c r="K9" i="9"/>
  <c r="N9" i="9"/>
  <c r="AC9" i="9"/>
  <c r="AJ9" i="9"/>
  <c r="AM9" i="9"/>
  <c r="Z9" i="9"/>
  <c r="AE9" i="9"/>
  <c r="AH9" i="9"/>
  <c r="AO9" i="9"/>
  <c r="AU9" i="9"/>
  <c r="I10" i="9"/>
  <c r="P10" i="9"/>
  <c r="S10" i="9"/>
  <c r="F10" i="9"/>
  <c r="K10" i="9"/>
  <c r="N10" i="9"/>
  <c r="AC10" i="9"/>
  <c r="AJ10" i="9"/>
  <c r="AM10" i="9"/>
  <c r="Z10" i="9"/>
  <c r="AE10" i="9"/>
  <c r="AH10" i="9"/>
  <c r="AO10" i="9"/>
  <c r="AU10" i="9"/>
  <c r="I11" i="9"/>
  <c r="P11" i="9"/>
  <c r="S11" i="9"/>
  <c r="F11" i="9"/>
  <c r="K11" i="9"/>
  <c r="N11" i="9"/>
  <c r="AC11" i="9"/>
  <c r="AJ11" i="9"/>
  <c r="AM11" i="9"/>
  <c r="Z11" i="9"/>
  <c r="AE11" i="9"/>
  <c r="AH11" i="9"/>
  <c r="AO11" i="9"/>
  <c r="AU11" i="9"/>
  <c r="I12" i="9"/>
  <c r="P12" i="9"/>
  <c r="S12" i="9"/>
  <c r="F12" i="9"/>
  <c r="K12" i="9"/>
  <c r="N12" i="9"/>
  <c r="AC12" i="9"/>
  <c r="AJ12" i="9"/>
  <c r="AM12" i="9"/>
  <c r="Z12" i="9"/>
  <c r="AE12" i="9"/>
  <c r="AH12" i="9"/>
  <c r="AO12" i="9"/>
  <c r="AU12" i="9"/>
  <c r="I14" i="9"/>
  <c r="P14" i="9"/>
  <c r="S14" i="9"/>
  <c r="F14" i="9"/>
  <c r="K14" i="9"/>
  <c r="N14" i="9"/>
  <c r="AC14" i="9"/>
  <c r="AJ14" i="9"/>
  <c r="AM14" i="9"/>
  <c r="Z14" i="9"/>
  <c r="AE14" i="9"/>
  <c r="AH14" i="9"/>
  <c r="AO14" i="9"/>
  <c r="AU14" i="9"/>
  <c r="I15" i="9"/>
  <c r="P15" i="9"/>
  <c r="S15" i="9"/>
  <c r="F15" i="9"/>
  <c r="K15" i="9"/>
  <c r="N15" i="9"/>
  <c r="AC15" i="9"/>
  <c r="AJ15" i="9"/>
  <c r="AM15" i="9"/>
  <c r="Z15" i="9"/>
  <c r="AE15" i="9"/>
  <c r="AH15" i="9"/>
  <c r="AO15" i="9"/>
  <c r="AU15" i="9"/>
  <c r="I16" i="9"/>
  <c r="P16" i="9"/>
  <c r="S16" i="9"/>
  <c r="F16" i="9"/>
  <c r="K16" i="9"/>
  <c r="N16" i="9"/>
  <c r="AC16" i="9"/>
  <c r="AJ16" i="9"/>
  <c r="AM16" i="9"/>
  <c r="Z16" i="9"/>
  <c r="AE16" i="9"/>
  <c r="AH16" i="9"/>
  <c r="AO16" i="9"/>
  <c r="AU16" i="9"/>
  <c r="I17" i="9"/>
  <c r="P17" i="9"/>
  <c r="S17" i="9"/>
  <c r="F17" i="9"/>
  <c r="K17" i="9"/>
  <c r="N17" i="9"/>
  <c r="AC17" i="9"/>
  <c r="AJ17" i="9"/>
  <c r="AM17" i="9"/>
  <c r="Z17" i="9"/>
  <c r="AE17" i="9"/>
  <c r="AH17" i="9"/>
  <c r="AO17" i="9"/>
  <c r="AU17" i="9"/>
  <c r="I18" i="9"/>
  <c r="P18" i="9"/>
  <c r="S18" i="9"/>
  <c r="F18" i="9"/>
  <c r="K18" i="9"/>
  <c r="N18" i="9"/>
  <c r="AC18" i="9"/>
  <c r="AJ18" i="9"/>
  <c r="AM18" i="9"/>
  <c r="Z18" i="9"/>
  <c r="AE18" i="9"/>
  <c r="AH18" i="9"/>
  <c r="AO18" i="9"/>
  <c r="AU18" i="9"/>
  <c r="I19" i="9"/>
  <c r="P19" i="9"/>
  <c r="S19" i="9"/>
  <c r="F19" i="9"/>
  <c r="K19" i="9"/>
  <c r="N19" i="9"/>
  <c r="AC19" i="9"/>
  <c r="AJ19" i="9"/>
  <c r="AM19" i="9"/>
  <c r="Z19" i="9"/>
  <c r="AE19" i="9"/>
  <c r="AH19" i="9"/>
  <c r="AO19" i="9"/>
  <c r="AU19" i="9"/>
  <c r="I20" i="9"/>
  <c r="P20" i="9"/>
  <c r="S20" i="9"/>
  <c r="F20" i="9"/>
  <c r="K20" i="9"/>
  <c r="N20" i="9"/>
  <c r="AC20" i="9"/>
  <c r="AJ20" i="9"/>
  <c r="AM20" i="9"/>
  <c r="Z20" i="9"/>
  <c r="AE20" i="9"/>
  <c r="AH20" i="9"/>
  <c r="AO20" i="9"/>
  <c r="AU20" i="9"/>
  <c r="I21" i="9"/>
  <c r="P21" i="9"/>
  <c r="S21" i="9"/>
  <c r="F21" i="9"/>
  <c r="K21" i="9"/>
  <c r="N21" i="9"/>
  <c r="AC21" i="9"/>
  <c r="AJ21" i="9"/>
  <c r="AM21" i="9"/>
  <c r="Z21" i="9"/>
  <c r="AE21" i="9"/>
  <c r="AH21" i="9"/>
  <c r="AO21" i="9"/>
  <c r="AU21" i="9"/>
  <c r="AL28" i="9"/>
  <c r="AO29" i="9"/>
  <c r="AQ29" i="9"/>
  <c r="K2569" i="1"/>
  <c r="I2569" i="1"/>
  <c r="J2569" i="1"/>
  <c r="K2568" i="1"/>
  <c r="I2568" i="1"/>
  <c r="J2568" i="1"/>
  <c r="K2567" i="1"/>
  <c r="I2567" i="1"/>
  <c r="J2567" i="1"/>
  <c r="K2566" i="1"/>
  <c r="I2566" i="1"/>
  <c r="J2566" i="1"/>
  <c r="K2565" i="1"/>
  <c r="I2565" i="1"/>
  <c r="J2565" i="1"/>
  <c r="K2564" i="1"/>
  <c r="I2564" i="1"/>
  <c r="J2564" i="1"/>
  <c r="K2563" i="1"/>
  <c r="I2563" i="1"/>
  <c r="J2563" i="1"/>
  <c r="K2562" i="1"/>
  <c r="I2562" i="1"/>
  <c r="J2562" i="1"/>
  <c r="K2561" i="1"/>
  <c r="I2561" i="1"/>
  <c r="J2561" i="1"/>
  <c r="K2560" i="1"/>
  <c r="I2560" i="1"/>
  <c r="J2560" i="1"/>
  <c r="K2559" i="1"/>
  <c r="I2559" i="1"/>
  <c r="J2559" i="1"/>
  <c r="K2558" i="1"/>
  <c r="I2558" i="1"/>
  <c r="J2558" i="1"/>
  <c r="K2557" i="1"/>
  <c r="I2557" i="1"/>
  <c r="J2557" i="1"/>
  <c r="K2556" i="1"/>
  <c r="I2556" i="1"/>
  <c r="J2556" i="1"/>
  <c r="K2555" i="1"/>
  <c r="I2555" i="1"/>
  <c r="J2555" i="1"/>
  <c r="K2554" i="1"/>
  <c r="I2554" i="1"/>
  <c r="J2554" i="1"/>
  <c r="K2553" i="1"/>
  <c r="I2553" i="1"/>
  <c r="J2553" i="1"/>
  <c r="K2552" i="1"/>
  <c r="I2552" i="1"/>
  <c r="J2552" i="1"/>
  <c r="G2552" i="1"/>
  <c r="E2552" i="1"/>
  <c r="F2552" i="1"/>
  <c r="K2551" i="1"/>
  <c r="I2551" i="1"/>
  <c r="J2551" i="1"/>
  <c r="G2551" i="1"/>
  <c r="E2551" i="1"/>
  <c r="F2551" i="1"/>
  <c r="K2550" i="1"/>
  <c r="I2550" i="1"/>
  <c r="J2550" i="1"/>
  <c r="G2550" i="1"/>
  <c r="E2550" i="1"/>
  <c r="F2550" i="1"/>
  <c r="K2549" i="1"/>
  <c r="I2549" i="1"/>
  <c r="J2549" i="1"/>
  <c r="G2549" i="1"/>
  <c r="E2549" i="1"/>
  <c r="F2549" i="1"/>
  <c r="K2548" i="1"/>
  <c r="I2548" i="1"/>
  <c r="J2548" i="1"/>
  <c r="G2548" i="1"/>
  <c r="E2548" i="1"/>
  <c r="F2548" i="1"/>
  <c r="K2547" i="1"/>
  <c r="I2547" i="1"/>
  <c r="J2547" i="1"/>
  <c r="G2547" i="1"/>
  <c r="E2547" i="1"/>
  <c r="F2547" i="1"/>
  <c r="K2546" i="1"/>
  <c r="I2546" i="1"/>
  <c r="J2546" i="1"/>
  <c r="G2546" i="1"/>
  <c r="E2546" i="1"/>
  <c r="F2546" i="1"/>
  <c r="I2545" i="1"/>
  <c r="J2545" i="1"/>
  <c r="K2545" i="1"/>
  <c r="E2545" i="1"/>
  <c r="F2545" i="1"/>
  <c r="G2545" i="1"/>
  <c r="K2544" i="1"/>
  <c r="I2544" i="1"/>
  <c r="J2544" i="1"/>
  <c r="G2544" i="1"/>
  <c r="E2544" i="1"/>
  <c r="F2544" i="1"/>
  <c r="K2543" i="1"/>
  <c r="I2543" i="1"/>
  <c r="J2543" i="1"/>
  <c r="G2543" i="1"/>
  <c r="E2543" i="1"/>
  <c r="F2543" i="1"/>
  <c r="K2542" i="1"/>
  <c r="I2542" i="1"/>
  <c r="J2542" i="1"/>
  <c r="G2542" i="1"/>
  <c r="E2542" i="1"/>
  <c r="F2542" i="1"/>
  <c r="K2541" i="1"/>
  <c r="I2541" i="1"/>
  <c r="J2541" i="1"/>
  <c r="G2541" i="1"/>
  <c r="E2541" i="1"/>
  <c r="F2541" i="1"/>
  <c r="K2540" i="1"/>
  <c r="I2540" i="1"/>
  <c r="J2540" i="1"/>
  <c r="G2540" i="1"/>
  <c r="E2540" i="1"/>
  <c r="F2540" i="1"/>
  <c r="K2539" i="1"/>
  <c r="I2539" i="1"/>
  <c r="J2539" i="1"/>
  <c r="G2539" i="1"/>
  <c r="E2539" i="1"/>
  <c r="F2539" i="1"/>
  <c r="K2538" i="1"/>
  <c r="I2538" i="1"/>
  <c r="J2538" i="1"/>
  <c r="G2538" i="1"/>
  <c r="E2538" i="1"/>
  <c r="F2538" i="1"/>
  <c r="K2537" i="1"/>
  <c r="I2537" i="1"/>
  <c r="J2537" i="1"/>
  <c r="G2537" i="1"/>
  <c r="E2537" i="1"/>
  <c r="F2537" i="1"/>
  <c r="K2536" i="1"/>
  <c r="I2536" i="1"/>
  <c r="J2536" i="1"/>
  <c r="G2536" i="1"/>
  <c r="E2536" i="1"/>
  <c r="F2536" i="1"/>
  <c r="K2535" i="1"/>
  <c r="I2535" i="1"/>
  <c r="J2535" i="1"/>
  <c r="G2535" i="1"/>
  <c r="E2535" i="1"/>
  <c r="F2535" i="1"/>
  <c r="K2534" i="1"/>
  <c r="I2534" i="1"/>
  <c r="J2534" i="1"/>
  <c r="G2534" i="1"/>
  <c r="E2534" i="1"/>
  <c r="F2534" i="1"/>
  <c r="K2533" i="1"/>
  <c r="I2533" i="1"/>
  <c r="J2533" i="1"/>
  <c r="G2533" i="1"/>
  <c r="E2533" i="1"/>
  <c r="F2533" i="1"/>
  <c r="K2532" i="1"/>
  <c r="I2532" i="1"/>
  <c r="J2532" i="1"/>
  <c r="G2532" i="1"/>
  <c r="E2532" i="1"/>
  <c r="F2532" i="1"/>
  <c r="K2531" i="1"/>
  <c r="I2531" i="1"/>
  <c r="J2531" i="1"/>
  <c r="G2531" i="1"/>
  <c r="E2531" i="1"/>
  <c r="F2531" i="1"/>
  <c r="K2530" i="1"/>
  <c r="I2530" i="1"/>
  <c r="J2530" i="1"/>
  <c r="G2530" i="1"/>
  <c r="E2530" i="1"/>
  <c r="F2530" i="1"/>
  <c r="K2529" i="1"/>
  <c r="I2529" i="1"/>
  <c r="J2529" i="1"/>
  <c r="G2529" i="1"/>
  <c r="E2529" i="1"/>
  <c r="F2529" i="1"/>
  <c r="K2528" i="1"/>
  <c r="I2528" i="1"/>
  <c r="J2528" i="1"/>
  <c r="G2528" i="1"/>
  <c r="E2528" i="1"/>
  <c r="F2528" i="1"/>
  <c r="K2527" i="1"/>
  <c r="I2527" i="1"/>
  <c r="J2527" i="1"/>
  <c r="G2527" i="1"/>
  <c r="E2527" i="1"/>
  <c r="F2527" i="1"/>
  <c r="K2526" i="1"/>
  <c r="I2526" i="1"/>
  <c r="J2526" i="1"/>
  <c r="G2526" i="1"/>
  <c r="E2526" i="1"/>
  <c r="F2526" i="1"/>
  <c r="K2525" i="1"/>
  <c r="I2525" i="1"/>
  <c r="J2525" i="1"/>
  <c r="G2525" i="1"/>
  <c r="E2525" i="1"/>
  <c r="F2525" i="1"/>
  <c r="K2524" i="1"/>
  <c r="I2524" i="1"/>
  <c r="J2524" i="1"/>
  <c r="G2524" i="1"/>
  <c r="E2524" i="1"/>
  <c r="F2524" i="1"/>
  <c r="K2523" i="1"/>
  <c r="I2523" i="1"/>
  <c r="J2523" i="1"/>
  <c r="G2523" i="1"/>
  <c r="E2523" i="1"/>
  <c r="F2523" i="1"/>
  <c r="K2522" i="1"/>
  <c r="I2522" i="1"/>
  <c r="J2522" i="1"/>
  <c r="G2522" i="1"/>
  <c r="E2522" i="1"/>
  <c r="F2522" i="1"/>
  <c r="I2521" i="1"/>
  <c r="J2521" i="1"/>
  <c r="K2521" i="1"/>
  <c r="E2521" i="1"/>
  <c r="F2521" i="1"/>
  <c r="G2521" i="1"/>
  <c r="K2520" i="1"/>
  <c r="I2520" i="1"/>
  <c r="J2520" i="1"/>
  <c r="G2520" i="1"/>
  <c r="E2520" i="1"/>
  <c r="F2520" i="1"/>
  <c r="K2519" i="1"/>
  <c r="I2519" i="1"/>
  <c r="J2519" i="1"/>
  <c r="G2519" i="1"/>
  <c r="E2519" i="1"/>
  <c r="F2519" i="1"/>
  <c r="K2518" i="1"/>
  <c r="I2518" i="1"/>
  <c r="J2518" i="1"/>
  <c r="G2518" i="1"/>
  <c r="E2518" i="1"/>
  <c r="F2518" i="1"/>
  <c r="K2517" i="1"/>
  <c r="I2517" i="1"/>
  <c r="J2517" i="1"/>
  <c r="G2517" i="1"/>
  <c r="E2517" i="1"/>
  <c r="F2517" i="1"/>
  <c r="K2516" i="1"/>
  <c r="I2516" i="1"/>
  <c r="J2516" i="1"/>
  <c r="G2516" i="1"/>
  <c r="E2516" i="1"/>
  <c r="F2516" i="1"/>
  <c r="K2515" i="1"/>
  <c r="I2515" i="1"/>
  <c r="J2515" i="1"/>
  <c r="G2515" i="1"/>
  <c r="E2515" i="1"/>
  <c r="F2515" i="1"/>
  <c r="K2514" i="1"/>
  <c r="I2514" i="1"/>
  <c r="J2514" i="1"/>
  <c r="G2514" i="1"/>
  <c r="E2514" i="1"/>
  <c r="F2514" i="1"/>
  <c r="K2513" i="1"/>
  <c r="I2513" i="1"/>
  <c r="J2513" i="1"/>
  <c r="G2513" i="1"/>
  <c r="E2513" i="1"/>
  <c r="F2513" i="1"/>
  <c r="K2512" i="1"/>
  <c r="I2512" i="1"/>
  <c r="J2512" i="1"/>
  <c r="G2512" i="1"/>
  <c r="E2512" i="1"/>
  <c r="F2512" i="1"/>
  <c r="K2511" i="1"/>
  <c r="I2511" i="1"/>
  <c r="J2511" i="1"/>
  <c r="G2511" i="1"/>
  <c r="E2511" i="1"/>
  <c r="F2511" i="1"/>
  <c r="K2510" i="1"/>
  <c r="I2510" i="1"/>
  <c r="J2510" i="1"/>
  <c r="G2510" i="1"/>
  <c r="E2510" i="1"/>
  <c r="F2510" i="1"/>
  <c r="K2509" i="1"/>
  <c r="I2509" i="1"/>
  <c r="J2509" i="1"/>
  <c r="G2509" i="1"/>
  <c r="E2509" i="1"/>
  <c r="F2509" i="1"/>
  <c r="K2508" i="1"/>
  <c r="I2508" i="1"/>
  <c r="J2508" i="1"/>
  <c r="G2508" i="1"/>
  <c r="E2508" i="1"/>
  <c r="F2508" i="1"/>
  <c r="K2507" i="1"/>
  <c r="I2507" i="1"/>
  <c r="J2507" i="1"/>
  <c r="G2507" i="1"/>
  <c r="E2507" i="1"/>
  <c r="F2507" i="1"/>
  <c r="K2506" i="1"/>
  <c r="I2506" i="1"/>
  <c r="J2506" i="1"/>
  <c r="G2506" i="1"/>
  <c r="E2506" i="1"/>
  <c r="F2506" i="1"/>
  <c r="K2505" i="1"/>
  <c r="I2505" i="1"/>
  <c r="J2505" i="1"/>
  <c r="G2505" i="1"/>
  <c r="E2505" i="1"/>
  <c r="F2505" i="1"/>
  <c r="K2504" i="1"/>
  <c r="I2504" i="1"/>
  <c r="J2504" i="1"/>
  <c r="G2504" i="1"/>
  <c r="E2504" i="1"/>
  <c r="F2504" i="1"/>
  <c r="K2503" i="1"/>
  <c r="I2503" i="1"/>
  <c r="J2503" i="1"/>
  <c r="G2503" i="1"/>
  <c r="E2503" i="1"/>
  <c r="F2503" i="1"/>
  <c r="K2502" i="1"/>
  <c r="I2502" i="1"/>
  <c r="J2502" i="1"/>
  <c r="G2502" i="1"/>
  <c r="E2502" i="1"/>
  <c r="F2502" i="1"/>
  <c r="K2501" i="1"/>
  <c r="I2501" i="1"/>
  <c r="J2501" i="1"/>
  <c r="G2501" i="1"/>
  <c r="E2501" i="1"/>
  <c r="F2501" i="1"/>
  <c r="K2500" i="1"/>
  <c r="I2500" i="1"/>
  <c r="J2500" i="1"/>
  <c r="G2500" i="1"/>
  <c r="E2500" i="1"/>
  <c r="F2500" i="1"/>
  <c r="K2499" i="1"/>
  <c r="I2499" i="1"/>
  <c r="J2499" i="1"/>
  <c r="G2499" i="1"/>
  <c r="E2499" i="1"/>
  <c r="F2499" i="1"/>
  <c r="K2498" i="1"/>
  <c r="I2498" i="1"/>
  <c r="J2498" i="1"/>
  <c r="G2498" i="1"/>
  <c r="E2498" i="1"/>
  <c r="F2498" i="1"/>
  <c r="I2497" i="1"/>
  <c r="J2497" i="1"/>
  <c r="K2497" i="1"/>
  <c r="E2497" i="1"/>
  <c r="F2497" i="1"/>
  <c r="G2497" i="1"/>
  <c r="K2496" i="1"/>
  <c r="I2496" i="1"/>
  <c r="J2496" i="1"/>
  <c r="G2496" i="1"/>
  <c r="E2496" i="1"/>
  <c r="F2496" i="1"/>
  <c r="K2495" i="1"/>
  <c r="I2495" i="1"/>
  <c r="J2495" i="1"/>
  <c r="G2495" i="1"/>
  <c r="E2495" i="1"/>
  <c r="F2495" i="1"/>
  <c r="K2494" i="1"/>
  <c r="I2494" i="1"/>
  <c r="J2494" i="1"/>
  <c r="G2494" i="1"/>
  <c r="E2494" i="1"/>
  <c r="F2494" i="1"/>
  <c r="K2493" i="1"/>
  <c r="I2493" i="1"/>
  <c r="J2493" i="1"/>
  <c r="G2493" i="1"/>
  <c r="E2493" i="1"/>
  <c r="F2493" i="1"/>
  <c r="K2492" i="1"/>
  <c r="I2492" i="1"/>
  <c r="J2492" i="1"/>
  <c r="G2492" i="1"/>
  <c r="E2492" i="1"/>
  <c r="F2492" i="1"/>
  <c r="K2491" i="1"/>
  <c r="I2491" i="1"/>
  <c r="J2491" i="1"/>
  <c r="G2491" i="1"/>
  <c r="E2491" i="1"/>
  <c r="F2491" i="1"/>
  <c r="K2490" i="1"/>
  <c r="I2490" i="1"/>
  <c r="J2490" i="1"/>
  <c r="G2490" i="1"/>
  <c r="E2490" i="1"/>
  <c r="F2490" i="1"/>
  <c r="K2489" i="1"/>
  <c r="I2489" i="1"/>
  <c r="J2489" i="1"/>
  <c r="G2489" i="1"/>
  <c r="E2489" i="1"/>
  <c r="F2489" i="1"/>
  <c r="K2488" i="1"/>
  <c r="I2488" i="1"/>
  <c r="J2488" i="1"/>
  <c r="G2488" i="1"/>
  <c r="E2488" i="1"/>
  <c r="F2488" i="1"/>
  <c r="K2487" i="1"/>
  <c r="I2487" i="1"/>
  <c r="J2487" i="1"/>
  <c r="G2487" i="1"/>
  <c r="E2487" i="1"/>
  <c r="F2487" i="1"/>
  <c r="K2486" i="1"/>
  <c r="I2486" i="1"/>
  <c r="J2486" i="1"/>
  <c r="G2486" i="1"/>
  <c r="E2486" i="1"/>
  <c r="F2486" i="1"/>
  <c r="K2485" i="1"/>
  <c r="I2485" i="1"/>
  <c r="J2485" i="1"/>
  <c r="G2485" i="1"/>
  <c r="E2485" i="1"/>
  <c r="F2485" i="1"/>
  <c r="K2484" i="1"/>
  <c r="I2484" i="1"/>
  <c r="J2484" i="1"/>
  <c r="G2484" i="1"/>
  <c r="E2484" i="1"/>
  <c r="F2484" i="1"/>
  <c r="K2483" i="1"/>
  <c r="I2483" i="1"/>
  <c r="J2483" i="1"/>
  <c r="G2483" i="1"/>
  <c r="E2483" i="1"/>
  <c r="F2483" i="1"/>
  <c r="K2482" i="1"/>
  <c r="I2482" i="1"/>
  <c r="J2482" i="1"/>
  <c r="G2482" i="1"/>
  <c r="E2482" i="1"/>
  <c r="F2482" i="1"/>
  <c r="K2481" i="1"/>
  <c r="I2481" i="1"/>
  <c r="J2481" i="1"/>
  <c r="G2481" i="1"/>
  <c r="E2481" i="1"/>
  <c r="F2481" i="1"/>
  <c r="K2480" i="1"/>
  <c r="I2480" i="1"/>
  <c r="J2480" i="1"/>
  <c r="G2480" i="1"/>
  <c r="E2480" i="1"/>
  <c r="F2480" i="1"/>
  <c r="K2479" i="1"/>
  <c r="I2479" i="1"/>
  <c r="J2479" i="1"/>
  <c r="G2479" i="1"/>
  <c r="E2479" i="1"/>
  <c r="F2479" i="1"/>
  <c r="K2478" i="1"/>
  <c r="I2478" i="1"/>
  <c r="J2478" i="1"/>
  <c r="G2478" i="1"/>
  <c r="E2478" i="1"/>
  <c r="F2478" i="1"/>
  <c r="K2477" i="1"/>
  <c r="I2477" i="1"/>
  <c r="J2477" i="1"/>
  <c r="G2477" i="1"/>
  <c r="E2477" i="1"/>
  <c r="F2477" i="1"/>
  <c r="K2476" i="1"/>
  <c r="I2476" i="1"/>
  <c r="J2476" i="1"/>
  <c r="G2476" i="1"/>
  <c r="E2476" i="1"/>
  <c r="F2476" i="1"/>
  <c r="K2475" i="1"/>
  <c r="I2475" i="1"/>
  <c r="J2475" i="1"/>
  <c r="G2475" i="1"/>
  <c r="E2475" i="1"/>
  <c r="F2475" i="1"/>
  <c r="K2474" i="1"/>
  <c r="I2474" i="1"/>
  <c r="J2474" i="1"/>
  <c r="G2474" i="1"/>
  <c r="E2474" i="1"/>
  <c r="F2474" i="1"/>
  <c r="I2473" i="1"/>
  <c r="J2473" i="1"/>
  <c r="K2473" i="1"/>
  <c r="E2473" i="1"/>
  <c r="F2473" i="1"/>
  <c r="G2473" i="1"/>
  <c r="K2472" i="1"/>
  <c r="I2472" i="1"/>
  <c r="J2472" i="1"/>
  <c r="G2472" i="1"/>
  <c r="E2472" i="1"/>
  <c r="F2472" i="1"/>
  <c r="K2471" i="1"/>
  <c r="I2471" i="1"/>
  <c r="J2471" i="1"/>
  <c r="G2471" i="1"/>
  <c r="E2471" i="1"/>
  <c r="F2471" i="1"/>
  <c r="K2470" i="1"/>
  <c r="I2470" i="1"/>
  <c r="J2470" i="1"/>
  <c r="G2470" i="1"/>
  <c r="E2470" i="1"/>
  <c r="F2470" i="1"/>
  <c r="K2469" i="1"/>
  <c r="I2469" i="1"/>
  <c r="J2469" i="1"/>
  <c r="G2469" i="1"/>
  <c r="E2469" i="1"/>
  <c r="F2469" i="1"/>
  <c r="K2468" i="1"/>
  <c r="I2468" i="1"/>
  <c r="J2468" i="1"/>
  <c r="G2468" i="1"/>
  <c r="E2468" i="1"/>
  <c r="F2468" i="1"/>
  <c r="K2467" i="1"/>
  <c r="I2467" i="1"/>
  <c r="J2467" i="1"/>
  <c r="G2467" i="1"/>
  <c r="E2467" i="1"/>
  <c r="F2467" i="1"/>
  <c r="K2466" i="1"/>
  <c r="I2466" i="1"/>
  <c r="J2466" i="1"/>
  <c r="G2466" i="1"/>
  <c r="E2466" i="1"/>
  <c r="F2466" i="1"/>
  <c r="K2465" i="1"/>
  <c r="I2465" i="1"/>
  <c r="J2465" i="1"/>
  <c r="G2465" i="1"/>
  <c r="E2465" i="1"/>
  <c r="F2465" i="1"/>
  <c r="K2464" i="1"/>
  <c r="I2464" i="1"/>
  <c r="J2464" i="1"/>
  <c r="G2464" i="1"/>
  <c r="E2464" i="1"/>
  <c r="F2464" i="1"/>
  <c r="K2463" i="1"/>
  <c r="I2463" i="1"/>
  <c r="J2463" i="1"/>
  <c r="G2463" i="1"/>
  <c r="E2463" i="1"/>
  <c r="F2463" i="1"/>
  <c r="K2462" i="1"/>
  <c r="I2462" i="1"/>
  <c r="J2462" i="1"/>
  <c r="G2462" i="1"/>
  <c r="E2462" i="1"/>
  <c r="F2462" i="1"/>
  <c r="K2461" i="1"/>
  <c r="I2461" i="1"/>
  <c r="J2461" i="1"/>
  <c r="G2461" i="1"/>
  <c r="E2461" i="1"/>
  <c r="F2461" i="1"/>
  <c r="K2460" i="1"/>
  <c r="I2460" i="1"/>
  <c r="J2460" i="1"/>
  <c r="G2460" i="1"/>
  <c r="E2460" i="1"/>
  <c r="F2460" i="1"/>
  <c r="K2459" i="1"/>
  <c r="I2459" i="1"/>
  <c r="J2459" i="1"/>
  <c r="G2459" i="1"/>
  <c r="E2459" i="1"/>
  <c r="F2459" i="1"/>
  <c r="K2458" i="1"/>
  <c r="I2458" i="1"/>
  <c r="J2458" i="1"/>
  <c r="G2458" i="1"/>
  <c r="E2458" i="1"/>
  <c r="F2458" i="1"/>
  <c r="K2457" i="1"/>
  <c r="I2457" i="1"/>
  <c r="J2457" i="1"/>
  <c r="G2457" i="1"/>
  <c r="E2457" i="1"/>
  <c r="F2457" i="1"/>
  <c r="K2456" i="1"/>
  <c r="I2456" i="1"/>
  <c r="J2456" i="1"/>
  <c r="G2456" i="1"/>
  <c r="E2456" i="1"/>
  <c r="F2456" i="1"/>
  <c r="K2455" i="1"/>
  <c r="I2455" i="1"/>
  <c r="J2455" i="1"/>
  <c r="G2455" i="1"/>
  <c r="E2455" i="1"/>
  <c r="F2455" i="1"/>
  <c r="K2454" i="1"/>
  <c r="I2454" i="1"/>
  <c r="J2454" i="1"/>
  <c r="G2454" i="1"/>
  <c r="E2454" i="1"/>
  <c r="F2454" i="1"/>
  <c r="K2453" i="1"/>
  <c r="I2453" i="1"/>
  <c r="J2453" i="1"/>
  <c r="G2453" i="1"/>
  <c r="E2453" i="1"/>
  <c r="F2453" i="1"/>
  <c r="K2452" i="1"/>
  <c r="I2452" i="1"/>
  <c r="J2452" i="1"/>
  <c r="G2452" i="1"/>
  <c r="E2452" i="1"/>
  <c r="F2452" i="1"/>
  <c r="K2451" i="1"/>
  <c r="I2451" i="1"/>
  <c r="J2451" i="1"/>
  <c r="G2451" i="1"/>
  <c r="E2451" i="1"/>
  <c r="F2451" i="1"/>
  <c r="K2450" i="1"/>
  <c r="I2450" i="1"/>
  <c r="J2450" i="1"/>
  <c r="G2450" i="1"/>
  <c r="E2450" i="1"/>
  <c r="F2450" i="1"/>
  <c r="I2449" i="1"/>
  <c r="J2449" i="1"/>
  <c r="K2449" i="1"/>
  <c r="E2449" i="1"/>
  <c r="F2449" i="1"/>
  <c r="G2449" i="1"/>
  <c r="K2448" i="1"/>
  <c r="I2448" i="1"/>
  <c r="J2448" i="1"/>
  <c r="G2448" i="1"/>
  <c r="E2448" i="1"/>
  <c r="F2448" i="1"/>
  <c r="K2447" i="1"/>
  <c r="I2447" i="1"/>
  <c r="J2447" i="1"/>
  <c r="G2447" i="1"/>
  <c r="E2447" i="1"/>
  <c r="F2447" i="1"/>
  <c r="K2446" i="1"/>
  <c r="I2446" i="1"/>
  <c r="J2446" i="1"/>
  <c r="G2446" i="1"/>
  <c r="E2446" i="1"/>
  <c r="F2446" i="1"/>
  <c r="K2445" i="1"/>
  <c r="I2445" i="1"/>
  <c r="J2445" i="1"/>
  <c r="G2445" i="1"/>
  <c r="E2445" i="1"/>
  <c r="F2445" i="1"/>
  <c r="K2444" i="1"/>
  <c r="I2444" i="1"/>
  <c r="J2444" i="1"/>
  <c r="G2444" i="1"/>
  <c r="E2444" i="1"/>
  <c r="F2444" i="1"/>
  <c r="K2443" i="1"/>
  <c r="I2443" i="1"/>
  <c r="J2443" i="1"/>
  <c r="G2443" i="1"/>
  <c r="E2443" i="1"/>
  <c r="F2443" i="1"/>
  <c r="K2442" i="1"/>
  <c r="I2442" i="1"/>
  <c r="J2442" i="1"/>
  <c r="G2442" i="1"/>
  <c r="E2442" i="1"/>
  <c r="F2442" i="1"/>
  <c r="K2441" i="1"/>
  <c r="I2441" i="1"/>
  <c r="J2441" i="1"/>
  <c r="G2441" i="1"/>
  <c r="E2441" i="1"/>
  <c r="F2441" i="1"/>
  <c r="K2440" i="1"/>
  <c r="I2440" i="1"/>
  <c r="J2440" i="1"/>
  <c r="G2440" i="1"/>
  <c r="E2440" i="1"/>
  <c r="F2440" i="1"/>
  <c r="K2439" i="1"/>
  <c r="I2439" i="1"/>
  <c r="J2439" i="1"/>
  <c r="G2439" i="1"/>
  <c r="E2439" i="1"/>
  <c r="F2439" i="1"/>
  <c r="K2438" i="1"/>
  <c r="I2438" i="1"/>
  <c r="J2438" i="1"/>
  <c r="G2438" i="1"/>
  <c r="E2438" i="1"/>
  <c r="F2438" i="1"/>
  <c r="K2437" i="1"/>
  <c r="I2437" i="1"/>
  <c r="J2437" i="1"/>
  <c r="G2437" i="1"/>
  <c r="E2437" i="1"/>
  <c r="F2437" i="1"/>
  <c r="K2436" i="1"/>
  <c r="I2436" i="1"/>
  <c r="J2436" i="1"/>
  <c r="G2436" i="1"/>
  <c r="E2436" i="1"/>
  <c r="F2436" i="1"/>
  <c r="K2435" i="1"/>
  <c r="I2435" i="1"/>
  <c r="J2435" i="1"/>
  <c r="G2435" i="1"/>
  <c r="E2435" i="1"/>
  <c r="F2435" i="1"/>
  <c r="K2434" i="1"/>
  <c r="I2434" i="1"/>
  <c r="J2434" i="1"/>
  <c r="G2434" i="1"/>
  <c r="E2434" i="1"/>
  <c r="F2434" i="1"/>
  <c r="K2433" i="1"/>
  <c r="I2433" i="1"/>
  <c r="J2433" i="1"/>
  <c r="G2433" i="1"/>
  <c r="E2433" i="1"/>
  <c r="F2433" i="1"/>
  <c r="K2432" i="1"/>
  <c r="I2432" i="1"/>
  <c r="J2432" i="1"/>
  <c r="G2432" i="1"/>
  <c r="E2432" i="1"/>
  <c r="F2432" i="1"/>
  <c r="K2431" i="1"/>
  <c r="I2431" i="1"/>
  <c r="J2431" i="1"/>
  <c r="G2431" i="1"/>
  <c r="E2431" i="1"/>
  <c r="F2431" i="1"/>
  <c r="K2430" i="1"/>
  <c r="I2430" i="1"/>
  <c r="J2430" i="1"/>
  <c r="G2430" i="1"/>
  <c r="E2430" i="1"/>
  <c r="F2430" i="1"/>
  <c r="K2429" i="1"/>
  <c r="I2429" i="1"/>
  <c r="J2429" i="1"/>
  <c r="G2429" i="1"/>
  <c r="E2429" i="1"/>
  <c r="F2429" i="1"/>
  <c r="K2428" i="1"/>
  <c r="I2428" i="1"/>
  <c r="J2428" i="1"/>
  <c r="G2428" i="1"/>
  <c r="E2428" i="1"/>
  <c r="F2428" i="1"/>
  <c r="K2427" i="1"/>
  <c r="I2427" i="1"/>
  <c r="J2427" i="1"/>
  <c r="G2427" i="1"/>
  <c r="E2427" i="1"/>
  <c r="F2427" i="1"/>
  <c r="K2426" i="1"/>
  <c r="I2426" i="1"/>
  <c r="J2426" i="1"/>
  <c r="G2426" i="1"/>
  <c r="E2426" i="1"/>
  <c r="F2426" i="1"/>
  <c r="I2425" i="1"/>
  <c r="J2425" i="1"/>
  <c r="K2425" i="1"/>
  <c r="E2425" i="1"/>
  <c r="F2425" i="1"/>
  <c r="G2425" i="1"/>
  <c r="K2424" i="1"/>
  <c r="I2424" i="1"/>
  <c r="J2424" i="1"/>
  <c r="G2424" i="1"/>
  <c r="E2424" i="1"/>
  <c r="F2424" i="1"/>
  <c r="K2423" i="1"/>
  <c r="I2423" i="1"/>
  <c r="J2423" i="1"/>
  <c r="G2423" i="1"/>
  <c r="E2423" i="1"/>
  <c r="F2423" i="1"/>
  <c r="K2422" i="1"/>
  <c r="I2422" i="1"/>
  <c r="J2422" i="1"/>
  <c r="G2422" i="1"/>
  <c r="E2422" i="1"/>
  <c r="F2422" i="1"/>
  <c r="K2421" i="1"/>
  <c r="I2421" i="1"/>
  <c r="J2421" i="1"/>
  <c r="G2421" i="1"/>
  <c r="E2421" i="1"/>
  <c r="F2421" i="1"/>
  <c r="K2420" i="1"/>
  <c r="I2420" i="1"/>
  <c r="J2420" i="1"/>
  <c r="G2420" i="1"/>
  <c r="E2420" i="1"/>
  <c r="F2420" i="1"/>
  <c r="K2419" i="1"/>
  <c r="I2419" i="1"/>
  <c r="J2419" i="1"/>
  <c r="G2419" i="1"/>
  <c r="E2419" i="1"/>
  <c r="F2419" i="1"/>
  <c r="K2418" i="1"/>
  <c r="I2418" i="1"/>
  <c r="J2418" i="1"/>
  <c r="G2418" i="1"/>
  <c r="E2418" i="1"/>
  <c r="F2418" i="1"/>
  <c r="K2417" i="1"/>
  <c r="I2417" i="1"/>
  <c r="J2417" i="1"/>
  <c r="G2417" i="1"/>
  <c r="E2417" i="1"/>
  <c r="F2417" i="1"/>
  <c r="K2416" i="1"/>
  <c r="I2416" i="1"/>
  <c r="J2416" i="1"/>
  <c r="G2416" i="1"/>
  <c r="E2416" i="1"/>
  <c r="F2416" i="1"/>
  <c r="K2415" i="1"/>
  <c r="I2415" i="1"/>
  <c r="J2415" i="1"/>
  <c r="G2415" i="1"/>
  <c r="E2415" i="1"/>
  <c r="F2415" i="1"/>
  <c r="K2414" i="1"/>
  <c r="I2414" i="1"/>
  <c r="J2414" i="1"/>
  <c r="G2414" i="1"/>
  <c r="E2414" i="1"/>
  <c r="F2414" i="1"/>
  <c r="K2413" i="1"/>
  <c r="I2413" i="1"/>
  <c r="J2413" i="1"/>
  <c r="G2413" i="1"/>
  <c r="E2413" i="1"/>
  <c r="F2413" i="1"/>
  <c r="K2412" i="1"/>
  <c r="I2412" i="1"/>
  <c r="J2412" i="1"/>
  <c r="G2412" i="1"/>
  <c r="E2412" i="1"/>
  <c r="F2412" i="1"/>
  <c r="K2411" i="1"/>
  <c r="I2411" i="1"/>
  <c r="J2411" i="1"/>
  <c r="G2411" i="1"/>
  <c r="E2411" i="1"/>
  <c r="F2411" i="1"/>
  <c r="K2410" i="1"/>
  <c r="I2410" i="1"/>
  <c r="J2410" i="1"/>
  <c r="G2410" i="1"/>
  <c r="E2410" i="1"/>
  <c r="F2410" i="1"/>
  <c r="K2409" i="1"/>
  <c r="I2409" i="1"/>
  <c r="J2409" i="1"/>
  <c r="G2409" i="1"/>
  <c r="E2409" i="1"/>
  <c r="F2409" i="1"/>
  <c r="K2408" i="1"/>
  <c r="I2408" i="1"/>
  <c r="J2408" i="1"/>
  <c r="G2408" i="1"/>
  <c r="E2408" i="1"/>
  <c r="F2408" i="1"/>
  <c r="K2407" i="1"/>
  <c r="I2407" i="1"/>
  <c r="J2407" i="1"/>
  <c r="G2407" i="1"/>
  <c r="E2407" i="1"/>
  <c r="F2407" i="1"/>
  <c r="K2406" i="1"/>
  <c r="I2406" i="1"/>
  <c r="J2406" i="1"/>
  <c r="G2406" i="1"/>
  <c r="E2406" i="1"/>
  <c r="F2406" i="1"/>
  <c r="K2405" i="1"/>
  <c r="I2405" i="1"/>
  <c r="J2405" i="1"/>
  <c r="G2405" i="1"/>
  <c r="E2405" i="1"/>
  <c r="F2405" i="1"/>
  <c r="K2404" i="1"/>
  <c r="I2404" i="1"/>
  <c r="J2404" i="1"/>
  <c r="G2404" i="1"/>
  <c r="E2404" i="1"/>
  <c r="F2404" i="1"/>
  <c r="K2403" i="1"/>
  <c r="I2403" i="1"/>
  <c r="J2403" i="1"/>
  <c r="G2403" i="1"/>
  <c r="E2403" i="1"/>
  <c r="F2403" i="1"/>
  <c r="K2402" i="1"/>
  <c r="I2402" i="1"/>
  <c r="J2402" i="1"/>
  <c r="G2402" i="1"/>
  <c r="E2402" i="1"/>
  <c r="F2402" i="1"/>
  <c r="I2401" i="1"/>
  <c r="J2401" i="1"/>
  <c r="K2401" i="1"/>
  <c r="E2401" i="1"/>
  <c r="F2401" i="1"/>
  <c r="G2401" i="1"/>
  <c r="K2400" i="1"/>
  <c r="I2400" i="1"/>
  <c r="J2400" i="1"/>
  <c r="G2400" i="1"/>
  <c r="E2400" i="1"/>
  <c r="F2400" i="1"/>
  <c r="K2399" i="1"/>
  <c r="I2399" i="1"/>
  <c r="J2399" i="1"/>
  <c r="G2399" i="1"/>
  <c r="E2399" i="1"/>
  <c r="F2399" i="1"/>
  <c r="K2398" i="1"/>
  <c r="I2398" i="1"/>
  <c r="J2398" i="1"/>
  <c r="G2398" i="1"/>
  <c r="E2398" i="1"/>
  <c r="F2398" i="1"/>
  <c r="K2397" i="1"/>
  <c r="I2397" i="1"/>
  <c r="J2397" i="1"/>
  <c r="G2397" i="1"/>
  <c r="E2397" i="1"/>
  <c r="F2397" i="1"/>
  <c r="K2396" i="1"/>
  <c r="I2396" i="1"/>
  <c r="J2396" i="1"/>
  <c r="G2396" i="1"/>
  <c r="E2396" i="1"/>
  <c r="F2396" i="1"/>
  <c r="K2395" i="1"/>
  <c r="I2395" i="1"/>
  <c r="J2395" i="1"/>
  <c r="G2395" i="1"/>
  <c r="E2395" i="1"/>
  <c r="F2395" i="1"/>
  <c r="K2394" i="1"/>
  <c r="I2394" i="1"/>
  <c r="J2394" i="1"/>
  <c r="G2394" i="1"/>
  <c r="E2394" i="1"/>
  <c r="F2394" i="1"/>
  <c r="K2393" i="1"/>
  <c r="I2393" i="1"/>
  <c r="J2393" i="1"/>
  <c r="G2393" i="1"/>
  <c r="E2393" i="1"/>
  <c r="F2393" i="1"/>
  <c r="K2392" i="1"/>
  <c r="I2392" i="1"/>
  <c r="J2392" i="1"/>
  <c r="G2392" i="1"/>
  <c r="E2392" i="1"/>
  <c r="F2392" i="1"/>
  <c r="K2391" i="1"/>
  <c r="I2391" i="1"/>
  <c r="J2391" i="1"/>
  <c r="G2391" i="1"/>
  <c r="E2391" i="1"/>
  <c r="F2391" i="1"/>
  <c r="K2390" i="1"/>
  <c r="I2390" i="1"/>
  <c r="J2390" i="1"/>
  <c r="G2390" i="1"/>
  <c r="E2390" i="1"/>
  <c r="F2390" i="1"/>
  <c r="K2389" i="1"/>
  <c r="I2389" i="1"/>
  <c r="J2389" i="1"/>
  <c r="G2389" i="1"/>
  <c r="E2389" i="1"/>
  <c r="F2389" i="1"/>
  <c r="K2388" i="1"/>
  <c r="I2388" i="1"/>
  <c r="J2388" i="1"/>
  <c r="G2388" i="1"/>
  <c r="E2388" i="1"/>
  <c r="F2388" i="1"/>
  <c r="K2387" i="1"/>
  <c r="I2387" i="1"/>
  <c r="J2387" i="1"/>
  <c r="G2387" i="1"/>
  <c r="E2387" i="1"/>
  <c r="F2387" i="1"/>
  <c r="K2386" i="1"/>
  <c r="I2386" i="1"/>
  <c r="J2386" i="1"/>
  <c r="G2386" i="1"/>
  <c r="E2386" i="1"/>
  <c r="F2386" i="1"/>
  <c r="K2385" i="1"/>
  <c r="I2385" i="1"/>
  <c r="J2385" i="1"/>
  <c r="G2385" i="1"/>
  <c r="E2385" i="1"/>
  <c r="F2385" i="1"/>
  <c r="K2384" i="1"/>
  <c r="I2384" i="1"/>
  <c r="J2384" i="1"/>
  <c r="G2384" i="1"/>
  <c r="E2384" i="1"/>
  <c r="F2384" i="1"/>
  <c r="K2383" i="1"/>
  <c r="I2383" i="1"/>
  <c r="J2383" i="1"/>
  <c r="G2383" i="1"/>
  <c r="E2383" i="1"/>
  <c r="F2383" i="1"/>
  <c r="K2382" i="1"/>
  <c r="I2382" i="1"/>
  <c r="J2382" i="1"/>
  <c r="G2382" i="1"/>
  <c r="E2382" i="1"/>
  <c r="F2382" i="1"/>
  <c r="K2381" i="1"/>
  <c r="I2381" i="1"/>
  <c r="J2381" i="1"/>
  <c r="G2381" i="1"/>
  <c r="E2381" i="1"/>
  <c r="F2381" i="1"/>
  <c r="K2380" i="1"/>
  <c r="I2380" i="1"/>
  <c r="J2380" i="1"/>
  <c r="G2380" i="1"/>
  <c r="E2380" i="1"/>
  <c r="F2380" i="1"/>
  <c r="K2379" i="1"/>
  <c r="I2379" i="1"/>
  <c r="J2379" i="1"/>
  <c r="G2379" i="1"/>
  <c r="E2379" i="1"/>
  <c r="F2379" i="1"/>
  <c r="K2378" i="1"/>
  <c r="I2378" i="1"/>
  <c r="J2378" i="1"/>
  <c r="G2378" i="1"/>
  <c r="E2378" i="1"/>
  <c r="F2378" i="1"/>
  <c r="I2377" i="1"/>
  <c r="J2377" i="1"/>
  <c r="K2377" i="1"/>
  <c r="E2377" i="1"/>
  <c r="F2377" i="1"/>
  <c r="G2377" i="1"/>
  <c r="K2376" i="1"/>
  <c r="I2376" i="1"/>
  <c r="J2376" i="1"/>
  <c r="G2376" i="1"/>
  <c r="E2376" i="1"/>
  <c r="F2376" i="1"/>
  <c r="K2375" i="1"/>
  <c r="I2375" i="1"/>
  <c r="J2375" i="1"/>
  <c r="G2375" i="1"/>
  <c r="E2375" i="1"/>
  <c r="F2375" i="1"/>
  <c r="K2374" i="1"/>
  <c r="I2374" i="1"/>
  <c r="J2374" i="1"/>
  <c r="G2374" i="1"/>
  <c r="E2374" i="1"/>
  <c r="F2374" i="1"/>
  <c r="K2373" i="1"/>
  <c r="I2373" i="1"/>
  <c r="J2373" i="1"/>
  <c r="G2373" i="1"/>
  <c r="E2373" i="1"/>
  <c r="F2373" i="1"/>
  <c r="K2372" i="1"/>
  <c r="I2372" i="1"/>
  <c r="J2372" i="1"/>
  <c r="G2372" i="1"/>
  <c r="E2372" i="1"/>
  <c r="F2372" i="1"/>
  <c r="K2371" i="1"/>
  <c r="I2371" i="1"/>
  <c r="J2371" i="1"/>
  <c r="G2371" i="1"/>
  <c r="E2371" i="1"/>
  <c r="F2371" i="1"/>
  <c r="K2370" i="1"/>
  <c r="I2370" i="1"/>
  <c r="J2370" i="1"/>
  <c r="G2370" i="1"/>
  <c r="E2370" i="1"/>
  <c r="F2370" i="1"/>
  <c r="K2369" i="1"/>
  <c r="I2369" i="1"/>
  <c r="J2369" i="1"/>
  <c r="G2369" i="1"/>
  <c r="E2369" i="1"/>
  <c r="F2369" i="1"/>
  <c r="K2368" i="1"/>
  <c r="I2368" i="1"/>
  <c r="J2368" i="1"/>
  <c r="G2368" i="1"/>
  <c r="E2368" i="1"/>
  <c r="F2368" i="1"/>
  <c r="K2367" i="1"/>
  <c r="I2367" i="1"/>
  <c r="J2367" i="1"/>
  <c r="G2367" i="1"/>
  <c r="E2367" i="1"/>
  <c r="F2367" i="1"/>
  <c r="K2366" i="1"/>
  <c r="I2366" i="1"/>
  <c r="J2366" i="1"/>
  <c r="G2366" i="1"/>
  <c r="E2366" i="1"/>
  <c r="F2366" i="1"/>
  <c r="K2365" i="1"/>
  <c r="I2365" i="1"/>
  <c r="J2365" i="1"/>
  <c r="G2365" i="1"/>
  <c r="E2365" i="1"/>
  <c r="F2365" i="1"/>
  <c r="K2364" i="1"/>
  <c r="I2364" i="1"/>
  <c r="J2364" i="1"/>
  <c r="G2364" i="1"/>
  <c r="E2364" i="1"/>
  <c r="F2364" i="1"/>
  <c r="K2363" i="1"/>
  <c r="I2363" i="1"/>
  <c r="J2363" i="1"/>
  <c r="G2363" i="1"/>
  <c r="E2363" i="1"/>
  <c r="F2363" i="1"/>
  <c r="K2362" i="1"/>
  <c r="I2362" i="1"/>
  <c r="J2362" i="1"/>
  <c r="G2362" i="1"/>
  <c r="E2362" i="1"/>
  <c r="F2362" i="1"/>
  <c r="K2361" i="1"/>
  <c r="I2361" i="1"/>
  <c r="J2361" i="1"/>
  <c r="G2361" i="1"/>
  <c r="E2361" i="1"/>
  <c r="F2361" i="1"/>
  <c r="K2360" i="1"/>
  <c r="I2360" i="1"/>
  <c r="J2360" i="1"/>
  <c r="G2360" i="1"/>
  <c r="E2360" i="1"/>
  <c r="F2360" i="1"/>
  <c r="K2359" i="1"/>
  <c r="I2359" i="1"/>
  <c r="J2359" i="1"/>
  <c r="G2359" i="1"/>
  <c r="E2359" i="1"/>
  <c r="F2359" i="1"/>
  <c r="K2358" i="1"/>
  <c r="I2358" i="1"/>
  <c r="J2358" i="1"/>
  <c r="G2358" i="1"/>
  <c r="E2358" i="1"/>
  <c r="F2358" i="1"/>
  <c r="K2357" i="1"/>
  <c r="I2357" i="1"/>
  <c r="J2357" i="1"/>
  <c r="G2357" i="1"/>
  <c r="E2357" i="1"/>
  <c r="F2357" i="1"/>
  <c r="K2356" i="1"/>
  <c r="I2356" i="1"/>
  <c r="J2356" i="1"/>
  <c r="G2356" i="1"/>
  <c r="E2356" i="1"/>
  <c r="F2356" i="1"/>
  <c r="K2355" i="1"/>
  <c r="I2355" i="1"/>
  <c r="J2355" i="1"/>
  <c r="G2355" i="1"/>
  <c r="E2355" i="1"/>
  <c r="F2355" i="1"/>
  <c r="K2354" i="1"/>
  <c r="I2354" i="1"/>
  <c r="J2354" i="1"/>
  <c r="G2354" i="1"/>
  <c r="E2354" i="1"/>
  <c r="F2354" i="1"/>
  <c r="I2353" i="1"/>
  <c r="J2353" i="1"/>
  <c r="K2353" i="1"/>
  <c r="E2353" i="1"/>
  <c r="F2353" i="1"/>
  <c r="G2353" i="1"/>
  <c r="K2352" i="1"/>
  <c r="I2352" i="1"/>
  <c r="J2352" i="1"/>
  <c r="G2352" i="1"/>
  <c r="E2352" i="1"/>
  <c r="F2352" i="1"/>
  <c r="K2351" i="1"/>
  <c r="I2351" i="1"/>
  <c r="J2351" i="1"/>
  <c r="G2351" i="1"/>
  <c r="E2351" i="1"/>
  <c r="F2351" i="1"/>
  <c r="K2350" i="1"/>
  <c r="I2350" i="1"/>
  <c r="J2350" i="1"/>
  <c r="G2350" i="1"/>
  <c r="E2350" i="1"/>
  <c r="F2350" i="1"/>
  <c r="K2349" i="1"/>
  <c r="I2349" i="1"/>
  <c r="J2349" i="1"/>
  <c r="G2349" i="1"/>
  <c r="E2349" i="1"/>
  <c r="F2349" i="1"/>
  <c r="K2348" i="1"/>
  <c r="I2348" i="1"/>
  <c r="J2348" i="1"/>
  <c r="G2348" i="1"/>
  <c r="E2348" i="1"/>
  <c r="F2348" i="1"/>
  <c r="K2347" i="1"/>
  <c r="I2347" i="1"/>
  <c r="J2347" i="1"/>
  <c r="G2347" i="1"/>
  <c r="E2347" i="1"/>
  <c r="F2347" i="1"/>
  <c r="K2346" i="1"/>
  <c r="I2346" i="1"/>
  <c r="J2346" i="1"/>
  <c r="G2346" i="1"/>
  <c r="E2346" i="1"/>
  <c r="F2346" i="1"/>
  <c r="K2345" i="1"/>
  <c r="I2345" i="1"/>
  <c r="J2345" i="1"/>
  <c r="G2345" i="1"/>
  <c r="E2345" i="1"/>
  <c r="F2345" i="1"/>
  <c r="K2344" i="1"/>
  <c r="I2344" i="1"/>
  <c r="J2344" i="1"/>
  <c r="G2344" i="1"/>
  <c r="E2344" i="1"/>
  <c r="F2344" i="1"/>
  <c r="K2343" i="1"/>
  <c r="I2343" i="1"/>
  <c r="J2343" i="1"/>
  <c r="G2343" i="1"/>
  <c r="E2343" i="1"/>
  <c r="F2343" i="1"/>
  <c r="K2342" i="1"/>
  <c r="I2342" i="1"/>
  <c r="J2342" i="1"/>
  <c r="G2342" i="1"/>
  <c r="E2342" i="1"/>
  <c r="F2342" i="1"/>
  <c r="K2341" i="1"/>
  <c r="I2341" i="1"/>
  <c r="J2341" i="1"/>
  <c r="G2341" i="1"/>
  <c r="E2341" i="1"/>
  <c r="F2341" i="1"/>
  <c r="K2340" i="1"/>
  <c r="I2340" i="1"/>
  <c r="J2340" i="1"/>
  <c r="G2340" i="1"/>
  <c r="E2340" i="1"/>
  <c r="F2340" i="1"/>
  <c r="K2339" i="1"/>
  <c r="I2339" i="1"/>
  <c r="J2339" i="1"/>
  <c r="G2339" i="1"/>
  <c r="E2339" i="1"/>
  <c r="F2339" i="1"/>
  <c r="K2338" i="1"/>
  <c r="I2338" i="1"/>
  <c r="J2338" i="1"/>
  <c r="G2338" i="1"/>
  <c r="E2338" i="1"/>
  <c r="F2338" i="1"/>
  <c r="K2337" i="1"/>
  <c r="I2337" i="1"/>
  <c r="J2337" i="1"/>
  <c r="G2337" i="1"/>
  <c r="E2337" i="1"/>
  <c r="F2337" i="1"/>
  <c r="K2336" i="1"/>
  <c r="I2336" i="1"/>
  <c r="J2336" i="1"/>
  <c r="G2336" i="1"/>
  <c r="E2336" i="1"/>
  <c r="F2336" i="1"/>
  <c r="K2335" i="1"/>
  <c r="I2335" i="1"/>
  <c r="J2335" i="1"/>
  <c r="G2335" i="1"/>
  <c r="E2335" i="1"/>
  <c r="F2335" i="1"/>
  <c r="K2334" i="1"/>
  <c r="I2334" i="1"/>
  <c r="J2334" i="1"/>
  <c r="G2334" i="1"/>
  <c r="E2334" i="1"/>
  <c r="F2334" i="1"/>
  <c r="K2333" i="1"/>
  <c r="I2333" i="1"/>
  <c r="J2333" i="1"/>
  <c r="G2333" i="1"/>
  <c r="E2333" i="1"/>
  <c r="F2333" i="1"/>
  <c r="K2332" i="1"/>
  <c r="I2332" i="1"/>
  <c r="J2332" i="1"/>
  <c r="G2332" i="1"/>
  <c r="E2332" i="1"/>
  <c r="F2332" i="1"/>
  <c r="K2331" i="1"/>
  <c r="I2331" i="1"/>
  <c r="J2331" i="1"/>
  <c r="G2331" i="1"/>
  <c r="E2331" i="1"/>
  <c r="F2331" i="1"/>
  <c r="K2330" i="1"/>
  <c r="I2330" i="1"/>
  <c r="J2330" i="1"/>
  <c r="G2330" i="1"/>
  <c r="E2330" i="1"/>
  <c r="F2330" i="1"/>
  <c r="I2329" i="1"/>
  <c r="J2329" i="1"/>
  <c r="K2329" i="1"/>
  <c r="E2329" i="1"/>
  <c r="F2329" i="1"/>
  <c r="G2329" i="1"/>
  <c r="K2328" i="1"/>
  <c r="I2328" i="1"/>
  <c r="J2328" i="1"/>
  <c r="G2328" i="1"/>
  <c r="E2328" i="1"/>
  <c r="F2328" i="1"/>
  <c r="K2327" i="1"/>
  <c r="I2327" i="1"/>
  <c r="J2327" i="1"/>
  <c r="G2327" i="1"/>
  <c r="E2327" i="1"/>
  <c r="F2327" i="1"/>
  <c r="K2326" i="1"/>
  <c r="I2326" i="1"/>
  <c r="J2326" i="1"/>
  <c r="G2326" i="1"/>
  <c r="E2326" i="1"/>
  <c r="F2326" i="1"/>
  <c r="K2325" i="1"/>
  <c r="I2325" i="1"/>
  <c r="J2325" i="1"/>
  <c r="G2325" i="1"/>
  <c r="E2325" i="1"/>
  <c r="F2325" i="1"/>
  <c r="K2324" i="1"/>
  <c r="I2324" i="1"/>
  <c r="J2324" i="1"/>
  <c r="G2324" i="1"/>
  <c r="E2324" i="1"/>
  <c r="F2324" i="1"/>
  <c r="K2323" i="1"/>
  <c r="I2323" i="1"/>
  <c r="J2323" i="1"/>
  <c r="G2323" i="1"/>
  <c r="E2323" i="1"/>
  <c r="F2323" i="1"/>
  <c r="K2322" i="1"/>
  <c r="I2322" i="1"/>
  <c r="J2322" i="1"/>
  <c r="G2322" i="1"/>
  <c r="E2322" i="1"/>
  <c r="F2322" i="1"/>
  <c r="K2321" i="1"/>
  <c r="I2321" i="1"/>
  <c r="J2321" i="1"/>
  <c r="G2321" i="1"/>
  <c r="E2321" i="1"/>
  <c r="F2321" i="1"/>
  <c r="K2320" i="1"/>
  <c r="I2320" i="1"/>
  <c r="J2320" i="1"/>
  <c r="G2320" i="1"/>
  <c r="E2320" i="1"/>
  <c r="F2320" i="1"/>
  <c r="K2319" i="1"/>
  <c r="I2319" i="1"/>
  <c r="J2319" i="1"/>
  <c r="G2319" i="1"/>
  <c r="E2319" i="1"/>
  <c r="F2319" i="1"/>
  <c r="K2318" i="1"/>
  <c r="I2318" i="1"/>
  <c r="J2318" i="1"/>
  <c r="G2318" i="1"/>
  <c r="E2318" i="1"/>
  <c r="F2318" i="1"/>
  <c r="K2317" i="1"/>
  <c r="I2317" i="1"/>
  <c r="J2317" i="1"/>
  <c r="G2317" i="1"/>
  <c r="E2317" i="1"/>
  <c r="F2317" i="1"/>
  <c r="K2316" i="1"/>
  <c r="I2316" i="1"/>
  <c r="J2316" i="1"/>
  <c r="G2316" i="1"/>
  <c r="E2316" i="1"/>
  <c r="F2316" i="1"/>
  <c r="K2315" i="1"/>
  <c r="I2315" i="1"/>
  <c r="J2315" i="1"/>
  <c r="G2315" i="1"/>
  <c r="E2315" i="1"/>
  <c r="F2315" i="1"/>
  <c r="K2314" i="1"/>
  <c r="I2314" i="1"/>
  <c r="J2314" i="1"/>
  <c r="G2314" i="1"/>
  <c r="E2314" i="1"/>
  <c r="F2314" i="1"/>
  <c r="K2313" i="1"/>
  <c r="I2313" i="1"/>
  <c r="J2313" i="1"/>
  <c r="G2313" i="1"/>
  <c r="E2313" i="1"/>
  <c r="F2313" i="1"/>
  <c r="K2312" i="1"/>
  <c r="I2312" i="1"/>
  <c r="J2312" i="1"/>
  <c r="G2312" i="1"/>
  <c r="E2312" i="1"/>
  <c r="F2312" i="1"/>
  <c r="K2311" i="1"/>
  <c r="I2311" i="1"/>
  <c r="J2311" i="1"/>
  <c r="G2311" i="1"/>
  <c r="E2311" i="1"/>
  <c r="F2311" i="1"/>
  <c r="K2310" i="1"/>
  <c r="I2310" i="1"/>
  <c r="J2310" i="1"/>
  <c r="G2310" i="1"/>
  <c r="E2310" i="1"/>
  <c r="F2310" i="1"/>
  <c r="K2309" i="1"/>
  <c r="I2309" i="1"/>
  <c r="J2309" i="1"/>
  <c r="G2309" i="1"/>
  <c r="E2309" i="1"/>
  <c r="F2309" i="1"/>
  <c r="K2308" i="1"/>
  <c r="I2308" i="1"/>
  <c r="J2308" i="1"/>
  <c r="G2308" i="1"/>
  <c r="E2308" i="1"/>
  <c r="F2308" i="1"/>
  <c r="K2307" i="1"/>
  <c r="I2307" i="1"/>
  <c r="J2307" i="1"/>
  <c r="G2307" i="1"/>
  <c r="E2307" i="1"/>
  <c r="F2307" i="1"/>
  <c r="K2306" i="1"/>
  <c r="I2306" i="1"/>
  <c r="J2306" i="1"/>
  <c r="G2306" i="1"/>
  <c r="E2306" i="1"/>
  <c r="F2306" i="1"/>
  <c r="I2305" i="1"/>
  <c r="J2305" i="1"/>
  <c r="K2305" i="1"/>
  <c r="E2305" i="1"/>
  <c r="F2305" i="1"/>
  <c r="G2305" i="1"/>
  <c r="K2304" i="1"/>
  <c r="I2304" i="1"/>
  <c r="J2304" i="1"/>
  <c r="G2304" i="1"/>
  <c r="E2304" i="1"/>
  <c r="F2304" i="1"/>
  <c r="K2303" i="1"/>
  <c r="I2303" i="1"/>
  <c r="J2303" i="1"/>
  <c r="G2303" i="1"/>
  <c r="E2303" i="1"/>
  <c r="F2303" i="1"/>
  <c r="K2302" i="1"/>
  <c r="I2302" i="1"/>
  <c r="J2302" i="1"/>
  <c r="G2302" i="1"/>
  <c r="E2302" i="1"/>
  <c r="F2302" i="1"/>
  <c r="K2301" i="1"/>
  <c r="I2301" i="1"/>
  <c r="J2301" i="1"/>
  <c r="G2301" i="1"/>
  <c r="E2301" i="1"/>
  <c r="F2301" i="1"/>
  <c r="K2300" i="1"/>
  <c r="I2300" i="1"/>
  <c r="J2300" i="1"/>
  <c r="G2300" i="1"/>
  <c r="E2300" i="1"/>
  <c r="F2300" i="1"/>
  <c r="K2299" i="1"/>
  <c r="I2299" i="1"/>
  <c r="J2299" i="1"/>
  <c r="G2299" i="1"/>
  <c r="E2299" i="1"/>
  <c r="F2299" i="1"/>
  <c r="K2298" i="1"/>
  <c r="I2298" i="1"/>
  <c r="J2298" i="1"/>
  <c r="G2298" i="1"/>
  <c r="E2298" i="1"/>
  <c r="F2298" i="1"/>
  <c r="K2297" i="1"/>
  <c r="I2297" i="1"/>
  <c r="J2297" i="1"/>
  <c r="G2297" i="1"/>
  <c r="E2297" i="1"/>
  <c r="F2297" i="1"/>
  <c r="K2296" i="1"/>
  <c r="I2296" i="1"/>
  <c r="J2296" i="1"/>
  <c r="G2296" i="1"/>
  <c r="E2296" i="1"/>
  <c r="F2296" i="1"/>
  <c r="K2295" i="1"/>
  <c r="I2295" i="1"/>
  <c r="J2295" i="1"/>
  <c r="G2295" i="1"/>
  <c r="E2295" i="1"/>
  <c r="F2295" i="1"/>
  <c r="K2294" i="1"/>
  <c r="I2294" i="1"/>
  <c r="J2294" i="1"/>
  <c r="G2294" i="1"/>
  <c r="E2294" i="1"/>
  <c r="F2294" i="1"/>
  <c r="K2293" i="1"/>
  <c r="I2293" i="1"/>
  <c r="J2293" i="1"/>
  <c r="G2293" i="1"/>
  <c r="E2293" i="1"/>
  <c r="F2293" i="1"/>
  <c r="K2292" i="1"/>
  <c r="I2292" i="1"/>
  <c r="J2292" i="1"/>
  <c r="G2292" i="1"/>
  <c r="E2292" i="1"/>
  <c r="F2292" i="1"/>
  <c r="K2291" i="1"/>
  <c r="I2291" i="1"/>
  <c r="J2291" i="1"/>
  <c r="G2291" i="1"/>
  <c r="E2291" i="1"/>
  <c r="F2291" i="1"/>
  <c r="K2290" i="1"/>
  <c r="I2290" i="1"/>
  <c r="J2290" i="1"/>
  <c r="G2290" i="1"/>
  <c r="E2290" i="1"/>
  <c r="F2290" i="1"/>
  <c r="K2289" i="1"/>
  <c r="I2289" i="1"/>
  <c r="J2289" i="1"/>
  <c r="G2289" i="1"/>
  <c r="E2289" i="1"/>
  <c r="F2289" i="1"/>
  <c r="K2288" i="1"/>
  <c r="I2288" i="1"/>
  <c r="J2288" i="1"/>
  <c r="G2288" i="1"/>
  <c r="E2288" i="1"/>
  <c r="F2288" i="1"/>
  <c r="K2287" i="1"/>
  <c r="I2287" i="1"/>
  <c r="J2287" i="1"/>
  <c r="G2287" i="1"/>
  <c r="E2287" i="1"/>
  <c r="F2287" i="1"/>
  <c r="K2286" i="1"/>
  <c r="I2286" i="1"/>
  <c r="J2286" i="1"/>
  <c r="G2286" i="1"/>
  <c r="E2286" i="1"/>
  <c r="F2286" i="1"/>
  <c r="K2285" i="1"/>
  <c r="I2285" i="1"/>
  <c r="J2285" i="1"/>
  <c r="G2285" i="1"/>
  <c r="E2285" i="1"/>
  <c r="F2285" i="1"/>
  <c r="K2284" i="1"/>
  <c r="I2284" i="1"/>
  <c r="J2284" i="1"/>
  <c r="G2284" i="1"/>
  <c r="E2284" i="1"/>
  <c r="F2284" i="1"/>
  <c r="K2283" i="1"/>
  <c r="I2283" i="1"/>
  <c r="J2283" i="1"/>
  <c r="G2283" i="1"/>
  <c r="E2283" i="1"/>
  <c r="F2283" i="1"/>
  <c r="K2282" i="1"/>
  <c r="I2282" i="1"/>
  <c r="J2282" i="1"/>
  <c r="G2282" i="1"/>
  <c r="E2282" i="1"/>
  <c r="F2282" i="1"/>
  <c r="I2281" i="1"/>
  <c r="J2281" i="1"/>
  <c r="K2281" i="1"/>
  <c r="E2281" i="1"/>
  <c r="F2281" i="1"/>
  <c r="G2281" i="1"/>
  <c r="K2280" i="1"/>
  <c r="I2280" i="1"/>
  <c r="J2280" i="1"/>
  <c r="G2280" i="1"/>
  <c r="E2280" i="1"/>
  <c r="F2280" i="1"/>
  <c r="K2279" i="1"/>
  <c r="I2279" i="1"/>
  <c r="J2279" i="1"/>
  <c r="G2279" i="1"/>
  <c r="E2279" i="1"/>
  <c r="F2279" i="1"/>
  <c r="K2278" i="1"/>
  <c r="I2278" i="1"/>
  <c r="J2278" i="1"/>
  <c r="G2278" i="1"/>
  <c r="E2278" i="1"/>
  <c r="F2278" i="1"/>
  <c r="K2277" i="1"/>
  <c r="I2277" i="1"/>
  <c r="J2277" i="1"/>
  <c r="G2277" i="1"/>
  <c r="E2277" i="1"/>
  <c r="F2277" i="1"/>
  <c r="K2276" i="1"/>
  <c r="I2276" i="1"/>
  <c r="J2276" i="1"/>
  <c r="G2276" i="1"/>
  <c r="E2276" i="1"/>
  <c r="F2276" i="1"/>
  <c r="K2275" i="1"/>
  <c r="I2275" i="1"/>
  <c r="J2275" i="1"/>
  <c r="G2275" i="1"/>
  <c r="E2275" i="1"/>
  <c r="F2275" i="1"/>
  <c r="K2274" i="1"/>
  <c r="I2274" i="1"/>
  <c r="J2274" i="1"/>
  <c r="G2274" i="1"/>
  <c r="E2274" i="1"/>
  <c r="F2274" i="1"/>
  <c r="K2273" i="1"/>
  <c r="I2273" i="1"/>
  <c r="J2273" i="1"/>
  <c r="G2273" i="1"/>
  <c r="E2273" i="1"/>
  <c r="F2273" i="1"/>
  <c r="K2272" i="1"/>
  <c r="I2272" i="1"/>
  <c r="J2272" i="1"/>
  <c r="G2272" i="1"/>
  <c r="E2272" i="1"/>
  <c r="F2272" i="1"/>
  <c r="K2271" i="1"/>
  <c r="I2271" i="1"/>
  <c r="J2271" i="1"/>
  <c r="G2271" i="1"/>
  <c r="E2271" i="1"/>
  <c r="F2271" i="1"/>
  <c r="K2270" i="1"/>
  <c r="I2270" i="1"/>
  <c r="J2270" i="1"/>
  <c r="G2270" i="1"/>
  <c r="E2270" i="1"/>
  <c r="F2270" i="1"/>
  <c r="K2269" i="1"/>
  <c r="I2269" i="1"/>
  <c r="J2269" i="1"/>
  <c r="G2269" i="1"/>
  <c r="E2269" i="1"/>
  <c r="F2269" i="1"/>
  <c r="K2268" i="1"/>
  <c r="I2268" i="1"/>
  <c r="J2268" i="1"/>
  <c r="G2268" i="1"/>
  <c r="E2268" i="1"/>
  <c r="F2268" i="1"/>
  <c r="K2267" i="1"/>
  <c r="I2267" i="1"/>
  <c r="J2267" i="1"/>
  <c r="G2267" i="1"/>
  <c r="E2267" i="1"/>
  <c r="F2267" i="1"/>
  <c r="K2266" i="1"/>
  <c r="I2266" i="1"/>
  <c r="J2266" i="1"/>
  <c r="G2266" i="1"/>
  <c r="E2266" i="1"/>
  <c r="F2266" i="1"/>
  <c r="K2265" i="1"/>
  <c r="I2265" i="1"/>
  <c r="J2265" i="1"/>
  <c r="G2265" i="1"/>
  <c r="E2265" i="1"/>
  <c r="F2265" i="1"/>
  <c r="K2264" i="1"/>
  <c r="I2264" i="1"/>
  <c r="J2264" i="1"/>
  <c r="G2264" i="1"/>
  <c r="E2264" i="1"/>
  <c r="F2264" i="1"/>
  <c r="K2263" i="1"/>
  <c r="I2263" i="1"/>
  <c r="J2263" i="1"/>
  <c r="G2263" i="1"/>
  <c r="E2263" i="1"/>
  <c r="F2263" i="1"/>
  <c r="K2262" i="1"/>
  <c r="I2262" i="1"/>
  <c r="J2262" i="1"/>
  <c r="G2262" i="1"/>
  <c r="E2262" i="1"/>
  <c r="F2262" i="1"/>
  <c r="K2261" i="1"/>
  <c r="I2261" i="1"/>
  <c r="J2261" i="1"/>
  <c r="G2261" i="1"/>
  <c r="E2261" i="1"/>
  <c r="F2261" i="1"/>
  <c r="K2260" i="1"/>
  <c r="I2260" i="1"/>
  <c r="J2260" i="1"/>
  <c r="G2260" i="1"/>
  <c r="E2260" i="1"/>
  <c r="F2260" i="1"/>
  <c r="K2259" i="1"/>
  <c r="I2259" i="1"/>
  <c r="J2259" i="1"/>
  <c r="G2259" i="1"/>
  <c r="E2259" i="1"/>
  <c r="F2259" i="1"/>
  <c r="K2258" i="1"/>
  <c r="I2258" i="1"/>
  <c r="J2258" i="1"/>
  <c r="G2258" i="1"/>
  <c r="E2258" i="1"/>
  <c r="F2258" i="1"/>
  <c r="I2257" i="1"/>
  <c r="J2257" i="1"/>
  <c r="K2257" i="1"/>
  <c r="E2257" i="1"/>
  <c r="F2257" i="1"/>
  <c r="G2257" i="1"/>
  <c r="K2256" i="1"/>
  <c r="I2256" i="1"/>
  <c r="J2256" i="1"/>
  <c r="G2256" i="1"/>
  <c r="E2256" i="1"/>
  <c r="F2256" i="1"/>
  <c r="K2255" i="1"/>
  <c r="I2255" i="1"/>
  <c r="J2255" i="1"/>
  <c r="G2255" i="1"/>
  <c r="E2255" i="1"/>
  <c r="F2255" i="1"/>
  <c r="K2254" i="1"/>
  <c r="I2254" i="1"/>
  <c r="J2254" i="1"/>
  <c r="G2254" i="1"/>
  <c r="E2254" i="1"/>
  <c r="F2254" i="1"/>
  <c r="K2253" i="1"/>
  <c r="I2253" i="1"/>
  <c r="J2253" i="1"/>
  <c r="G2253" i="1"/>
  <c r="E2253" i="1"/>
  <c r="F2253" i="1"/>
  <c r="K2252" i="1"/>
  <c r="I2252" i="1"/>
  <c r="J2252" i="1"/>
  <c r="G2252" i="1"/>
  <c r="E2252" i="1"/>
  <c r="F2252" i="1"/>
  <c r="K2251" i="1"/>
  <c r="I2251" i="1"/>
  <c r="J2251" i="1"/>
  <c r="G2251" i="1"/>
  <c r="E2251" i="1"/>
  <c r="F2251" i="1"/>
  <c r="K2250" i="1"/>
  <c r="I2250" i="1"/>
  <c r="J2250" i="1"/>
  <c r="G2250" i="1"/>
  <c r="E2250" i="1"/>
  <c r="F2250" i="1"/>
  <c r="K2249" i="1"/>
  <c r="I2249" i="1"/>
  <c r="J2249" i="1"/>
  <c r="G2249" i="1"/>
  <c r="E2249" i="1"/>
  <c r="F2249" i="1"/>
  <c r="K2248" i="1"/>
  <c r="I2248" i="1"/>
  <c r="J2248" i="1"/>
  <c r="G2248" i="1"/>
  <c r="E2248" i="1"/>
  <c r="F2248" i="1"/>
  <c r="K2247" i="1"/>
  <c r="I2247" i="1"/>
  <c r="J2247" i="1"/>
  <c r="G2247" i="1"/>
  <c r="E2247" i="1"/>
  <c r="F2247" i="1"/>
  <c r="K2246" i="1"/>
  <c r="I2246" i="1"/>
  <c r="J2246" i="1"/>
  <c r="G2246" i="1"/>
  <c r="E2246" i="1"/>
  <c r="F2246" i="1"/>
  <c r="K2245" i="1"/>
  <c r="I2245" i="1"/>
  <c r="J2245" i="1"/>
  <c r="G2245" i="1"/>
  <c r="E2245" i="1"/>
  <c r="F2245" i="1"/>
  <c r="K2244" i="1"/>
  <c r="I2244" i="1"/>
  <c r="J2244" i="1"/>
  <c r="G2244" i="1"/>
  <c r="E2244" i="1"/>
  <c r="F2244" i="1"/>
  <c r="K2243" i="1"/>
  <c r="I2243" i="1"/>
  <c r="J2243" i="1"/>
  <c r="G2243" i="1"/>
  <c r="E2243" i="1"/>
  <c r="F2243" i="1"/>
  <c r="K2242" i="1"/>
  <c r="I2242" i="1"/>
  <c r="J2242" i="1"/>
  <c r="G2242" i="1"/>
  <c r="E2242" i="1"/>
  <c r="F2242" i="1"/>
  <c r="K2241" i="1"/>
  <c r="I2241" i="1"/>
  <c r="J2241" i="1"/>
  <c r="G2241" i="1"/>
  <c r="E2241" i="1"/>
  <c r="F2241" i="1"/>
  <c r="K2240" i="1"/>
  <c r="I2240" i="1"/>
  <c r="J2240" i="1"/>
  <c r="G2240" i="1"/>
  <c r="E2240" i="1"/>
  <c r="F2240" i="1"/>
  <c r="K2239" i="1"/>
  <c r="I2239" i="1"/>
  <c r="J2239" i="1"/>
  <c r="G2239" i="1"/>
  <c r="E2239" i="1"/>
  <c r="F2239" i="1"/>
  <c r="K2238" i="1"/>
  <c r="I2238" i="1"/>
  <c r="J2238" i="1"/>
  <c r="G2238" i="1"/>
  <c r="E2238" i="1"/>
  <c r="F2238" i="1"/>
  <c r="K2237" i="1"/>
  <c r="I2237" i="1"/>
  <c r="J2237" i="1"/>
  <c r="G2237" i="1"/>
  <c r="E2237" i="1"/>
  <c r="F2237" i="1"/>
  <c r="K2236" i="1"/>
  <c r="I2236" i="1"/>
  <c r="J2236" i="1"/>
  <c r="G2236" i="1"/>
  <c r="E2236" i="1"/>
  <c r="F2236" i="1"/>
  <c r="K2235" i="1"/>
  <c r="I2235" i="1"/>
  <c r="J2235" i="1"/>
  <c r="G2235" i="1"/>
  <c r="E2235" i="1"/>
  <c r="F2235" i="1"/>
  <c r="K2234" i="1"/>
  <c r="I2234" i="1"/>
  <c r="J2234" i="1"/>
  <c r="G2234" i="1"/>
  <c r="E2234" i="1"/>
  <c r="F2234" i="1"/>
  <c r="I2233" i="1"/>
  <c r="J2233" i="1"/>
  <c r="K2233" i="1"/>
  <c r="E2233" i="1"/>
  <c r="F2233" i="1"/>
  <c r="G2233" i="1"/>
  <c r="K2232" i="1"/>
  <c r="I2232" i="1"/>
  <c r="J2232" i="1"/>
  <c r="G2232" i="1"/>
  <c r="E2232" i="1"/>
  <c r="F2232" i="1"/>
  <c r="K2231" i="1"/>
  <c r="I2231" i="1"/>
  <c r="J2231" i="1"/>
  <c r="G2231" i="1"/>
  <c r="E2231" i="1"/>
  <c r="F2231" i="1"/>
  <c r="K2230" i="1"/>
  <c r="I2230" i="1"/>
  <c r="J2230" i="1"/>
  <c r="G2230" i="1"/>
  <c r="E2230" i="1"/>
  <c r="F2230" i="1"/>
  <c r="K2229" i="1"/>
  <c r="I2229" i="1"/>
  <c r="J2229" i="1"/>
  <c r="G2229" i="1"/>
  <c r="E2229" i="1"/>
  <c r="F2229" i="1"/>
  <c r="K2228" i="1"/>
  <c r="I2228" i="1"/>
  <c r="J2228" i="1"/>
  <c r="G2228" i="1"/>
  <c r="E2228" i="1"/>
  <c r="F2228" i="1"/>
  <c r="K2227" i="1"/>
  <c r="I2227" i="1"/>
  <c r="J2227" i="1"/>
  <c r="G2227" i="1"/>
  <c r="E2227" i="1"/>
  <c r="F2227" i="1"/>
  <c r="K2226" i="1"/>
  <c r="I2226" i="1"/>
  <c r="J2226" i="1"/>
  <c r="G2226" i="1"/>
  <c r="E2226" i="1"/>
  <c r="F2226" i="1"/>
  <c r="K2225" i="1"/>
  <c r="I2225" i="1"/>
  <c r="J2225" i="1"/>
  <c r="G2225" i="1"/>
  <c r="E2225" i="1"/>
  <c r="F2225" i="1"/>
  <c r="K2224" i="1"/>
  <c r="I2224" i="1"/>
  <c r="J2224" i="1"/>
  <c r="G2224" i="1"/>
  <c r="E2224" i="1"/>
  <c r="F2224" i="1"/>
  <c r="K2223" i="1"/>
  <c r="I2223" i="1"/>
  <c r="J2223" i="1"/>
  <c r="G2223" i="1"/>
  <c r="E2223" i="1"/>
  <c r="F2223" i="1"/>
  <c r="K2222" i="1"/>
  <c r="I2222" i="1"/>
  <c r="J2222" i="1"/>
  <c r="G2222" i="1"/>
  <c r="E2222" i="1"/>
  <c r="F2222" i="1"/>
  <c r="K2221" i="1"/>
  <c r="I2221" i="1"/>
  <c r="J2221" i="1"/>
  <c r="G2221" i="1"/>
  <c r="E2221" i="1"/>
  <c r="F2221" i="1"/>
  <c r="K2220" i="1"/>
  <c r="I2220" i="1"/>
  <c r="J2220" i="1"/>
  <c r="G2220" i="1"/>
  <c r="E2220" i="1"/>
  <c r="F2220" i="1"/>
  <c r="K2219" i="1"/>
  <c r="I2219" i="1"/>
  <c r="J2219" i="1"/>
  <c r="G2219" i="1"/>
  <c r="E2219" i="1"/>
  <c r="F2219" i="1"/>
  <c r="K2218" i="1"/>
  <c r="I2218" i="1"/>
  <c r="J2218" i="1"/>
  <c r="G2218" i="1"/>
  <c r="E2218" i="1"/>
  <c r="F2218" i="1"/>
  <c r="K2217" i="1"/>
  <c r="I2217" i="1"/>
  <c r="J2217" i="1"/>
  <c r="G2217" i="1"/>
  <c r="E2217" i="1"/>
  <c r="F2217" i="1"/>
  <c r="K2216" i="1"/>
  <c r="I2216" i="1"/>
  <c r="J2216" i="1"/>
  <c r="G2216" i="1"/>
  <c r="E2216" i="1"/>
  <c r="F2216" i="1"/>
  <c r="K2215" i="1"/>
  <c r="I2215" i="1"/>
  <c r="J2215" i="1"/>
  <c r="G2215" i="1"/>
  <c r="E2215" i="1"/>
  <c r="F2215" i="1"/>
  <c r="K2214" i="1"/>
  <c r="I2214" i="1"/>
  <c r="J2214" i="1"/>
  <c r="G2214" i="1"/>
  <c r="E2214" i="1"/>
  <c r="F2214" i="1"/>
  <c r="K2213" i="1"/>
  <c r="I2213" i="1"/>
  <c r="J2213" i="1"/>
  <c r="G2213" i="1"/>
  <c r="E2213" i="1"/>
  <c r="F2213" i="1"/>
  <c r="K2212" i="1"/>
  <c r="I2212" i="1"/>
  <c r="J2212" i="1"/>
  <c r="G2212" i="1"/>
  <c r="E2212" i="1"/>
  <c r="F2212" i="1"/>
  <c r="K2211" i="1"/>
  <c r="I2211" i="1"/>
  <c r="J2211" i="1"/>
  <c r="G2211" i="1"/>
  <c r="E2211" i="1"/>
  <c r="F2211" i="1"/>
  <c r="K2210" i="1"/>
  <c r="I2210" i="1"/>
  <c r="J2210" i="1"/>
  <c r="G2210" i="1"/>
  <c r="E2210" i="1"/>
  <c r="F2210" i="1"/>
  <c r="I2209" i="1"/>
  <c r="J2209" i="1"/>
  <c r="K2209" i="1"/>
  <c r="E2209" i="1"/>
  <c r="F2209" i="1"/>
  <c r="G2209" i="1"/>
  <c r="K2208" i="1"/>
  <c r="I2208" i="1"/>
  <c r="J2208" i="1"/>
  <c r="G2208" i="1"/>
  <c r="E2208" i="1"/>
  <c r="F2208" i="1"/>
  <c r="K2207" i="1"/>
  <c r="I2207" i="1"/>
  <c r="J2207" i="1"/>
  <c r="G2207" i="1"/>
  <c r="E2207" i="1"/>
  <c r="F2207" i="1"/>
  <c r="K2206" i="1"/>
  <c r="I2206" i="1"/>
  <c r="J2206" i="1"/>
  <c r="G2206" i="1"/>
  <c r="E2206" i="1"/>
  <c r="F2206" i="1"/>
  <c r="K2205" i="1"/>
  <c r="I2205" i="1"/>
  <c r="J2205" i="1"/>
  <c r="G2205" i="1"/>
  <c r="E2205" i="1"/>
  <c r="F2205" i="1"/>
  <c r="K2204" i="1"/>
  <c r="I2204" i="1"/>
  <c r="J2204" i="1"/>
  <c r="G2204" i="1"/>
  <c r="E2204" i="1"/>
  <c r="F2204" i="1"/>
  <c r="K2203" i="1"/>
  <c r="I2203" i="1"/>
  <c r="J2203" i="1"/>
  <c r="G2203" i="1"/>
  <c r="E2203" i="1"/>
  <c r="F2203" i="1"/>
  <c r="K2202" i="1"/>
  <c r="I2202" i="1"/>
  <c r="J2202" i="1"/>
  <c r="G2202" i="1"/>
  <c r="E2202" i="1"/>
  <c r="F2202" i="1"/>
  <c r="K2201" i="1"/>
  <c r="I2201" i="1"/>
  <c r="J2201" i="1"/>
  <c r="G2201" i="1"/>
  <c r="E2201" i="1"/>
  <c r="F2201" i="1"/>
  <c r="K2200" i="1"/>
  <c r="I2200" i="1"/>
  <c r="J2200" i="1"/>
  <c r="G2200" i="1"/>
  <c r="E2200" i="1"/>
  <c r="F2200" i="1"/>
  <c r="K2199" i="1"/>
  <c r="I2199" i="1"/>
  <c r="J2199" i="1"/>
  <c r="G2199" i="1"/>
  <c r="E2199" i="1"/>
  <c r="F2199" i="1"/>
  <c r="K2198" i="1"/>
  <c r="I2198" i="1"/>
  <c r="J2198" i="1"/>
  <c r="G2198" i="1"/>
  <c r="E2198" i="1"/>
  <c r="F2198" i="1"/>
  <c r="K2197" i="1"/>
  <c r="I2197" i="1"/>
  <c r="J2197" i="1"/>
  <c r="G2197" i="1"/>
  <c r="E2197" i="1"/>
  <c r="F2197" i="1"/>
  <c r="K2196" i="1"/>
  <c r="I2196" i="1"/>
  <c r="J2196" i="1"/>
  <c r="G2196" i="1"/>
  <c r="E2196" i="1"/>
  <c r="F2196" i="1"/>
  <c r="K2195" i="1"/>
  <c r="I2195" i="1"/>
  <c r="J2195" i="1"/>
  <c r="G2195" i="1"/>
  <c r="E2195" i="1"/>
  <c r="F2195" i="1"/>
  <c r="K2194" i="1"/>
  <c r="I2194" i="1"/>
  <c r="J2194" i="1"/>
  <c r="G2194" i="1"/>
  <c r="E2194" i="1"/>
  <c r="F2194" i="1"/>
  <c r="K2193" i="1"/>
  <c r="I2193" i="1"/>
  <c r="J2193" i="1"/>
  <c r="G2193" i="1"/>
  <c r="E2193" i="1"/>
  <c r="F2193" i="1"/>
  <c r="K2192" i="1"/>
  <c r="I2192" i="1"/>
  <c r="J2192" i="1"/>
  <c r="G2192" i="1"/>
  <c r="E2192" i="1"/>
  <c r="F2192" i="1"/>
  <c r="K2191" i="1"/>
  <c r="I2191" i="1"/>
  <c r="J2191" i="1"/>
  <c r="G2191" i="1"/>
  <c r="E2191" i="1"/>
  <c r="F2191" i="1"/>
  <c r="K2190" i="1"/>
  <c r="I2190" i="1"/>
  <c r="J2190" i="1"/>
  <c r="G2190" i="1"/>
  <c r="E2190" i="1"/>
  <c r="F2190" i="1"/>
  <c r="K2189" i="1"/>
  <c r="I2189" i="1"/>
  <c r="J2189" i="1"/>
  <c r="G2189" i="1"/>
  <c r="E2189" i="1"/>
  <c r="F2189" i="1"/>
  <c r="K2188" i="1"/>
  <c r="I2188" i="1"/>
  <c r="J2188" i="1"/>
  <c r="G2188" i="1"/>
  <c r="E2188" i="1"/>
  <c r="F2188" i="1"/>
  <c r="K2187" i="1"/>
  <c r="I2187" i="1"/>
  <c r="J2187" i="1"/>
  <c r="G2187" i="1"/>
  <c r="E2187" i="1"/>
  <c r="F2187" i="1"/>
  <c r="K2186" i="1"/>
  <c r="I2186" i="1"/>
  <c r="J2186" i="1"/>
  <c r="G2186" i="1"/>
  <c r="E2186" i="1"/>
  <c r="F2186" i="1"/>
  <c r="I2185" i="1"/>
  <c r="J2185" i="1"/>
  <c r="K2185" i="1"/>
  <c r="E2185" i="1"/>
  <c r="F2185" i="1"/>
  <c r="G2185" i="1"/>
  <c r="K2184" i="1"/>
  <c r="I2184" i="1"/>
  <c r="J2184" i="1"/>
  <c r="G2184" i="1"/>
  <c r="E2184" i="1"/>
  <c r="F2184" i="1"/>
  <c r="K2183" i="1"/>
  <c r="I2183" i="1"/>
  <c r="J2183" i="1"/>
  <c r="G2183" i="1"/>
  <c r="E2183" i="1"/>
  <c r="F2183" i="1"/>
  <c r="K2182" i="1"/>
  <c r="I2182" i="1"/>
  <c r="J2182" i="1"/>
  <c r="G2182" i="1"/>
  <c r="E2182" i="1"/>
  <c r="F2182" i="1"/>
  <c r="K2181" i="1"/>
  <c r="I2181" i="1"/>
  <c r="J2181" i="1"/>
  <c r="G2181" i="1"/>
  <c r="E2181" i="1"/>
  <c r="F2181" i="1"/>
  <c r="K2180" i="1"/>
  <c r="I2180" i="1"/>
  <c r="J2180" i="1"/>
  <c r="G2180" i="1"/>
  <c r="E2180" i="1"/>
  <c r="F2180" i="1"/>
  <c r="K2179" i="1"/>
  <c r="I2179" i="1"/>
  <c r="J2179" i="1"/>
  <c r="G2179" i="1"/>
  <c r="E2179" i="1"/>
  <c r="F2179" i="1"/>
  <c r="K2178" i="1"/>
  <c r="I2178" i="1"/>
  <c r="J2178" i="1"/>
  <c r="G2178" i="1"/>
  <c r="E2178" i="1"/>
  <c r="F2178" i="1"/>
  <c r="K2177" i="1"/>
  <c r="I2177" i="1"/>
  <c r="J2177" i="1"/>
  <c r="G2177" i="1"/>
  <c r="E2177" i="1"/>
  <c r="F2177" i="1"/>
  <c r="K2176" i="1"/>
  <c r="I2176" i="1"/>
  <c r="J2176" i="1"/>
  <c r="G2176" i="1"/>
  <c r="E2176" i="1"/>
  <c r="F2176" i="1"/>
  <c r="K2175" i="1"/>
  <c r="I2175" i="1"/>
  <c r="J2175" i="1"/>
  <c r="G2175" i="1"/>
  <c r="E2175" i="1"/>
  <c r="F2175" i="1"/>
  <c r="K2174" i="1"/>
  <c r="I2174" i="1"/>
  <c r="J2174" i="1"/>
  <c r="G2174" i="1"/>
  <c r="E2174" i="1"/>
  <c r="F2174" i="1"/>
  <c r="K2173" i="1"/>
  <c r="I2173" i="1"/>
  <c r="J2173" i="1"/>
  <c r="G2173" i="1"/>
  <c r="E2173" i="1"/>
  <c r="F2173" i="1"/>
  <c r="K2172" i="1"/>
  <c r="I2172" i="1"/>
  <c r="J2172" i="1"/>
  <c r="G2172" i="1"/>
  <c r="E2172" i="1"/>
  <c r="F2172" i="1"/>
  <c r="K2171" i="1"/>
  <c r="I2171" i="1"/>
  <c r="J2171" i="1"/>
  <c r="G2171" i="1"/>
  <c r="E2171" i="1"/>
  <c r="F2171" i="1"/>
  <c r="K2170" i="1"/>
  <c r="I2170" i="1"/>
  <c r="J2170" i="1"/>
  <c r="G2170" i="1"/>
  <c r="E2170" i="1"/>
  <c r="F2170" i="1"/>
  <c r="K2169" i="1"/>
  <c r="I2169" i="1"/>
  <c r="J2169" i="1"/>
  <c r="G2169" i="1"/>
  <c r="E2169" i="1"/>
  <c r="F2169" i="1"/>
  <c r="K2168" i="1"/>
  <c r="I2168" i="1"/>
  <c r="J2168" i="1"/>
  <c r="G2168" i="1"/>
  <c r="E2168" i="1"/>
  <c r="F2168" i="1"/>
  <c r="K2167" i="1"/>
  <c r="I2167" i="1"/>
  <c r="J2167" i="1"/>
  <c r="G2167" i="1"/>
  <c r="E2167" i="1"/>
  <c r="F2167" i="1"/>
  <c r="K2166" i="1"/>
  <c r="I2166" i="1"/>
  <c r="J2166" i="1"/>
  <c r="G2166" i="1"/>
  <c r="E2166" i="1"/>
  <c r="F2166" i="1"/>
  <c r="K2165" i="1"/>
  <c r="I2165" i="1"/>
  <c r="J2165" i="1"/>
  <c r="G2165" i="1"/>
  <c r="E2165" i="1"/>
  <c r="F2165" i="1"/>
  <c r="K2164" i="1"/>
  <c r="I2164" i="1"/>
  <c r="J2164" i="1"/>
  <c r="G2164" i="1"/>
  <c r="E2164" i="1"/>
  <c r="F2164" i="1"/>
  <c r="K2163" i="1"/>
  <c r="I2163" i="1"/>
  <c r="J2163" i="1"/>
  <c r="G2163" i="1"/>
  <c r="E2163" i="1"/>
  <c r="F2163" i="1"/>
  <c r="K2162" i="1"/>
  <c r="I2162" i="1"/>
  <c r="J2162" i="1"/>
  <c r="G2162" i="1"/>
  <c r="E2162" i="1"/>
  <c r="F2162" i="1"/>
  <c r="I2161" i="1"/>
  <c r="J2161" i="1"/>
  <c r="K2161" i="1"/>
  <c r="E2161" i="1"/>
  <c r="F2161" i="1"/>
  <c r="G2161" i="1"/>
  <c r="K2160" i="1"/>
  <c r="I2160" i="1"/>
  <c r="J2160" i="1"/>
  <c r="G2160" i="1"/>
  <c r="E2160" i="1"/>
  <c r="F2160" i="1"/>
  <c r="K2159" i="1"/>
  <c r="I2159" i="1"/>
  <c r="J2159" i="1"/>
  <c r="G2159" i="1"/>
  <c r="E2159" i="1"/>
  <c r="F2159" i="1"/>
  <c r="K2158" i="1"/>
  <c r="I2158" i="1"/>
  <c r="J2158" i="1"/>
  <c r="G2158" i="1"/>
  <c r="E2158" i="1"/>
  <c r="F2158" i="1"/>
  <c r="K2157" i="1"/>
  <c r="I2157" i="1"/>
  <c r="J2157" i="1"/>
  <c r="G2157" i="1"/>
  <c r="E2157" i="1"/>
  <c r="F2157" i="1"/>
  <c r="K2156" i="1"/>
  <c r="I2156" i="1"/>
  <c r="J2156" i="1"/>
  <c r="G2156" i="1"/>
  <c r="E2156" i="1"/>
  <c r="F2156" i="1"/>
  <c r="K2155" i="1"/>
  <c r="I2155" i="1"/>
  <c r="J2155" i="1"/>
  <c r="G2155" i="1"/>
  <c r="E2155" i="1"/>
  <c r="F2155" i="1"/>
  <c r="K2154" i="1"/>
  <c r="I2154" i="1"/>
  <c r="J2154" i="1"/>
  <c r="G2154" i="1"/>
  <c r="E2154" i="1"/>
  <c r="F2154" i="1"/>
  <c r="K2153" i="1"/>
  <c r="I2153" i="1"/>
  <c r="J2153" i="1"/>
  <c r="G2153" i="1"/>
  <c r="E2153" i="1"/>
  <c r="F2153" i="1"/>
  <c r="K2152" i="1"/>
  <c r="I2152" i="1"/>
  <c r="J2152" i="1"/>
  <c r="G2152" i="1"/>
  <c r="E2152" i="1"/>
  <c r="F2152" i="1"/>
  <c r="K2151" i="1"/>
  <c r="I2151" i="1"/>
  <c r="J2151" i="1"/>
  <c r="G2151" i="1"/>
  <c r="E2151" i="1"/>
  <c r="F2151" i="1"/>
  <c r="K2150" i="1"/>
  <c r="I2150" i="1"/>
  <c r="J2150" i="1"/>
  <c r="G2150" i="1"/>
  <c r="E2150" i="1"/>
  <c r="F2150" i="1"/>
  <c r="K2149" i="1"/>
  <c r="I2149" i="1"/>
  <c r="J2149" i="1"/>
  <c r="G2149" i="1"/>
  <c r="E2149" i="1"/>
  <c r="F2149" i="1"/>
  <c r="K2148" i="1"/>
  <c r="I2148" i="1"/>
  <c r="J2148" i="1"/>
  <c r="G2148" i="1"/>
  <c r="E2148" i="1"/>
  <c r="F2148" i="1"/>
  <c r="K2147" i="1"/>
  <c r="I2147" i="1"/>
  <c r="J2147" i="1"/>
  <c r="G2147" i="1"/>
  <c r="E2147" i="1"/>
  <c r="F2147" i="1"/>
  <c r="K2146" i="1"/>
  <c r="I2146" i="1"/>
  <c r="J2146" i="1"/>
  <c r="G2146" i="1"/>
  <c r="E2146" i="1"/>
  <c r="F2146" i="1"/>
  <c r="K2145" i="1"/>
  <c r="I2145" i="1"/>
  <c r="J2145" i="1"/>
  <c r="G2145" i="1"/>
  <c r="E2145" i="1"/>
  <c r="F2145" i="1"/>
  <c r="K2144" i="1"/>
  <c r="I2144" i="1"/>
  <c r="J2144" i="1"/>
  <c r="G2144" i="1"/>
  <c r="E2144" i="1"/>
  <c r="F2144" i="1"/>
  <c r="K2143" i="1"/>
  <c r="I2143" i="1"/>
  <c r="J2143" i="1"/>
  <c r="G2143" i="1"/>
  <c r="E2143" i="1"/>
  <c r="F2143" i="1"/>
  <c r="K2142" i="1"/>
  <c r="I2142" i="1"/>
  <c r="J2142" i="1"/>
  <c r="G2142" i="1"/>
  <c r="E2142" i="1"/>
  <c r="F2142" i="1"/>
  <c r="K2141" i="1"/>
  <c r="I2141" i="1"/>
  <c r="J2141" i="1"/>
  <c r="G2141" i="1"/>
  <c r="E2141" i="1"/>
  <c r="F2141" i="1"/>
  <c r="K2140" i="1"/>
  <c r="I2140" i="1"/>
  <c r="J2140" i="1"/>
  <c r="G2140" i="1"/>
  <c r="E2140" i="1"/>
  <c r="F2140" i="1"/>
  <c r="K2139" i="1"/>
  <c r="I2139" i="1"/>
  <c r="J2139" i="1"/>
  <c r="G2139" i="1"/>
  <c r="E2139" i="1"/>
  <c r="F2139" i="1"/>
  <c r="K2138" i="1"/>
  <c r="I2138" i="1"/>
  <c r="J2138" i="1"/>
  <c r="G2138" i="1"/>
  <c r="E2138" i="1"/>
  <c r="F2138" i="1"/>
  <c r="I2137" i="1"/>
  <c r="J2137" i="1"/>
  <c r="K2137" i="1"/>
  <c r="E2137" i="1"/>
  <c r="F2137" i="1"/>
  <c r="G2137" i="1"/>
  <c r="K2136" i="1"/>
  <c r="I2136" i="1"/>
  <c r="J2136" i="1"/>
  <c r="G2136" i="1"/>
  <c r="E2136" i="1"/>
  <c r="F2136" i="1"/>
  <c r="K2135" i="1"/>
  <c r="I2135" i="1"/>
  <c r="J2135" i="1"/>
  <c r="G2135" i="1"/>
  <c r="E2135" i="1"/>
  <c r="F2135" i="1"/>
  <c r="K2134" i="1"/>
  <c r="I2134" i="1"/>
  <c r="J2134" i="1"/>
  <c r="G2134" i="1"/>
  <c r="E2134" i="1"/>
  <c r="F2134" i="1"/>
  <c r="K2133" i="1"/>
  <c r="I2133" i="1"/>
  <c r="J2133" i="1"/>
  <c r="G2133" i="1"/>
  <c r="E2133" i="1"/>
  <c r="F2133" i="1"/>
  <c r="K2132" i="1"/>
  <c r="I2132" i="1"/>
  <c r="J2132" i="1"/>
  <c r="G2132" i="1"/>
  <c r="E2132" i="1"/>
  <c r="F2132" i="1"/>
  <c r="K2131" i="1"/>
  <c r="I2131" i="1"/>
  <c r="J2131" i="1"/>
  <c r="G2131" i="1"/>
  <c r="E2131" i="1"/>
  <c r="F2131" i="1"/>
  <c r="K2130" i="1"/>
  <c r="I2130" i="1"/>
  <c r="J2130" i="1"/>
  <c r="G2130" i="1"/>
  <c r="E2130" i="1"/>
  <c r="F2130" i="1"/>
  <c r="K2129" i="1"/>
  <c r="I2129" i="1"/>
  <c r="J2129" i="1"/>
  <c r="G2129" i="1"/>
  <c r="E2129" i="1"/>
  <c r="F2129" i="1"/>
  <c r="K2128" i="1"/>
  <c r="I2128" i="1"/>
  <c r="J2128" i="1"/>
  <c r="G2128" i="1"/>
  <c r="E2128" i="1"/>
  <c r="F2128" i="1"/>
  <c r="K2127" i="1"/>
  <c r="I2127" i="1"/>
  <c r="J2127" i="1"/>
  <c r="G2127" i="1"/>
  <c r="E2127" i="1"/>
  <c r="F2127" i="1"/>
  <c r="K2126" i="1"/>
  <c r="I2126" i="1"/>
  <c r="J2126" i="1"/>
  <c r="G2126" i="1"/>
  <c r="E2126" i="1"/>
  <c r="F2126" i="1"/>
  <c r="K2125" i="1"/>
  <c r="I2125" i="1"/>
  <c r="J2125" i="1"/>
  <c r="G2125" i="1"/>
  <c r="E2125" i="1"/>
  <c r="F2125" i="1"/>
  <c r="K2124" i="1"/>
  <c r="I2124" i="1"/>
  <c r="J2124" i="1"/>
  <c r="G2124" i="1"/>
  <c r="E2124" i="1"/>
  <c r="F2124" i="1"/>
  <c r="K2123" i="1"/>
  <c r="I2123" i="1"/>
  <c r="J2123" i="1"/>
  <c r="G2123" i="1"/>
  <c r="E2123" i="1"/>
  <c r="F2123" i="1"/>
  <c r="K2122" i="1"/>
  <c r="I2122" i="1"/>
  <c r="J2122" i="1"/>
  <c r="G2122" i="1"/>
  <c r="E2122" i="1"/>
  <c r="F2122" i="1"/>
  <c r="K2121" i="1"/>
  <c r="I2121" i="1"/>
  <c r="J2121" i="1"/>
  <c r="G2121" i="1"/>
  <c r="E2121" i="1"/>
  <c r="F2121" i="1"/>
  <c r="K2120" i="1"/>
  <c r="I2120" i="1"/>
  <c r="J2120" i="1"/>
  <c r="G2120" i="1"/>
  <c r="E2120" i="1"/>
  <c r="F2120" i="1"/>
  <c r="K2119" i="1"/>
  <c r="I2119" i="1"/>
  <c r="J2119" i="1"/>
  <c r="G2119" i="1"/>
  <c r="E2119" i="1"/>
  <c r="F2119" i="1"/>
  <c r="K2118" i="1"/>
  <c r="I2118" i="1"/>
  <c r="J2118" i="1"/>
  <c r="G2118" i="1"/>
  <c r="E2118" i="1"/>
  <c r="F2118" i="1"/>
  <c r="K2117" i="1"/>
  <c r="I2117" i="1"/>
  <c r="J2117" i="1"/>
  <c r="G2117" i="1"/>
  <c r="E2117" i="1"/>
  <c r="F2117" i="1"/>
  <c r="K2116" i="1"/>
  <c r="I2116" i="1"/>
  <c r="J2116" i="1"/>
  <c r="G2116" i="1"/>
  <c r="E2116" i="1"/>
  <c r="F2116" i="1"/>
  <c r="K2115" i="1"/>
  <c r="I2115" i="1"/>
  <c r="J2115" i="1"/>
  <c r="G2115" i="1"/>
  <c r="E2115" i="1"/>
  <c r="F2115" i="1"/>
  <c r="K2114" i="1"/>
  <c r="I2114" i="1"/>
  <c r="J2114" i="1"/>
  <c r="G2114" i="1"/>
  <c r="E2114" i="1"/>
  <c r="F2114" i="1"/>
  <c r="I2113" i="1"/>
  <c r="J2113" i="1"/>
  <c r="K2113" i="1"/>
  <c r="E2113" i="1"/>
  <c r="F2113" i="1"/>
  <c r="G2113" i="1"/>
  <c r="K2112" i="1"/>
  <c r="I2112" i="1"/>
  <c r="J2112" i="1"/>
  <c r="G2112" i="1"/>
  <c r="E2112" i="1"/>
  <c r="F2112" i="1"/>
  <c r="K2111" i="1"/>
  <c r="I2111" i="1"/>
  <c r="J2111" i="1"/>
  <c r="G2111" i="1"/>
  <c r="E2111" i="1"/>
  <c r="F2111" i="1"/>
  <c r="K2110" i="1"/>
  <c r="I2110" i="1"/>
  <c r="J2110" i="1"/>
  <c r="G2110" i="1"/>
  <c r="E2110" i="1"/>
  <c r="F2110" i="1"/>
  <c r="K2109" i="1"/>
  <c r="I2109" i="1"/>
  <c r="J2109" i="1"/>
  <c r="G2109" i="1"/>
  <c r="E2109" i="1"/>
  <c r="F2109" i="1"/>
  <c r="K2108" i="1"/>
  <c r="I2108" i="1"/>
  <c r="J2108" i="1"/>
  <c r="G2108" i="1"/>
  <c r="E2108" i="1"/>
  <c r="F2108" i="1"/>
  <c r="K2107" i="1"/>
  <c r="I2107" i="1"/>
  <c r="J2107" i="1"/>
  <c r="G2107" i="1"/>
  <c r="E2107" i="1"/>
  <c r="F2107" i="1"/>
  <c r="K2106" i="1"/>
  <c r="I2106" i="1"/>
  <c r="J2106" i="1"/>
  <c r="G2106" i="1"/>
  <c r="E2106" i="1"/>
  <c r="F2106" i="1"/>
  <c r="K2105" i="1"/>
  <c r="I2105" i="1"/>
  <c r="J2105" i="1"/>
  <c r="G2105" i="1"/>
  <c r="E2105" i="1"/>
  <c r="F2105" i="1"/>
  <c r="K2104" i="1"/>
  <c r="I2104" i="1"/>
  <c r="J2104" i="1"/>
  <c r="G2104" i="1"/>
  <c r="E2104" i="1"/>
  <c r="F2104" i="1"/>
  <c r="K2103" i="1"/>
  <c r="I2103" i="1"/>
  <c r="J2103" i="1"/>
  <c r="G2103" i="1"/>
  <c r="E2103" i="1"/>
  <c r="F2103" i="1"/>
  <c r="K2102" i="1"/>
  <c r="I2102" i="1"/>
  <c r="J2102" i="1"/>
  <c r="G2102" i="1"/>
  <c r="E2102" i="1"/>
  <c r="F2102" i="1"/>
  <c r="K2101" i="1"/>
  <c r="I2101" i="1"/>
  <c r="J2101" i="1"/>
  <c r="G2101" i="1"/>
  <c r="E2101" i="1"/>
  <c r="F2101" i="1"/>
  <c r="K2100" i="1"/>
  <c r="I2100" i="1"/>
  <c r="J2100" i="1"/>
  <c r="G2100" i="1"/>
  <c r="E2100" i="1"/>
  <c r="F2100" i="1"/>
  <c r="K2099" i="1"/>
  <c r="I2099" i="1"/>
  <c r="J2099" i="1"/>
  <c r="G2099" i="1"/>
  <c r="E2099" i="1"/>
  <c r="F2099" i="1"/>
  <c r="K2098" i="1"/>
  <c r="I2098" i="1"/>
  <c r="J2098" i="1"/>
  <c r="G2098" i="1"/>
  <c r="E2098" i="1"/>
  <c r="F2098" i="1"/>
  <c r="K2097" i="1"/>
  <c r="I2097" i="1"/>
  <c r="J2097" i="1"/>
  <c r="G2097" i="1"/>
  <c r="E2097" i="1"/>
  <c r="F2097" i="1"/>
  <c r="K2096" i="1"/>
  <c r="I2096" i="1"/>
  <c r="J2096" i="1"/>
  <c r="G2096" i="1"/>
  <c r="E2096" i="1"/>
  <c r="F2096" i="1"/>
  <c r="K2095" i="1"/>
  <c r="I2095" i="1"/>
  <c r="J2095" i="1"/>
  <c r="G2095" i="1"/>
  <c r="E2095" i="1"/>
  <c r="F2095" i="1"/>
  <c r="K2094" i="1"/>
  <c r="I2094" i="1"/>
  <c r="J2094" i="1"/>
  <c r="G2094" i="1"/>
  <c r="E2094" i="1"/>
  <c r="F2094" i="1"/>
  <c r="K2093" i="1"/>
  <c r="I2093" i="1"/>
  <c r="J2093" i="1"/>
  <c r="G2093" i="1"/>
  <c r="E2093" i="1"/>
  <c r="F2093" i="1"/>
  <c r="K2092" i="1"/>
  <c r="I2092" i="1"/>
  <c r="J2092" i="1"/>
  <c r="G2092" i="1"/>
  <c r="E2092" i="1"/>
  <c r="F2092" i="1"/>
  <c r="K2091" i="1"/>
  <c r="I2091" i="1"/>
  <c r="J2091" i="1"/>
  <c r="G2091" i="1"/>
  <c r="E2091" i="1"/>
  <c r="F2091" i="1"/>
  <c r="K2090" i="1"/>
  <c r="I2090" i="1"/>
  <c r="J2090" i="1"/>
  <c r="G2090" i="1"/>
  <c r="E2090" i="1"/>
  <c r="F2090" i="1"/>
  <c r="I2089" i="1"/>
  <c r="J2089" i="1"/>
  <c r="K2089" i="1"/>
  <c r="E2089" i="1"/>
  <c r="F2089" i="1"/>
  <c r="G2089" i="1"/>
  <c r="K2088" i="1"/>
  <c r="I2088" i="1"/>
  <c r="J2088" i="1"/>
  <c r="G2088" i="1"/>
  <c r="E2088" i="1"/>
  <c r="F2088" i="1"/>
  <c r="K2087" i="1"/>
  <c r="I2087" i="1"/>
  <c r="J2087" i="1"/>
  <c r="G2087" i="1"/>
  <c r="E2087" i="1"/>
  <c r="F2087" i="1"/>
  <c r="K2086" i="1"/>
  <c r="I2086" i="1"/>
  <c r="J2086" i="1"/>
  <c r="G2086" i="1"/>
  <c r="E2086" i="1"/>
  <c r="F2086" i="1"/>
  <c r="K2085" i="1"/>
  <c r="I2085" i="1"/>
  <c r="J2085" i="1"/>
  <c r="G2085" i="1"/>
  <c r="E2085" i="1"/>
  <c r="F2085" i="1"/>
  <c r="K2084" i="1"/>
  <c r="I2084" i="1"/>
  <c r="J2084" i="1"/>
  <c r="G2084" i="1"/>
  <c r="E2084" i="1"/>
  <c r="F2084" i="1"/>
  <c r="K2083" i="1"/>
  <c r="I2083" i="1"/>
  <c r="J2083" i="1"/>
  <c r="G2083" i="1"/>
  <c r="E2083" i="1"/>
  <c r="F2083" i="1"/>
  <c r="K2082" i="1"/>
  <c r="I2082" i="1"/>
  <c r="J2082" i="1"/>
  <c r="G2082" i="1"/>
  <c r="E2082" i="1"/>
  <c r="F2082" i="1"/>
  <c r="K2081" i="1"/>
  <c r="I2081" i="1"/>
  <c r="J2081" i="1"/>
  <c r="G2081" i="1"/>
  <c r="E2081" i="1"/>
  <c r="F2081" i="1"/>
  <c r="K2080" i="1"/>
  <c r="I2080" i="1"/>
  <c r="J2080" i="1"/>
  <c r="G2080" i="1"/>
  <c r="E2080" i="1"/>
  <c r="F2080" i="1"/>
  <c r="K2079" i="1"/>
  <c r="I2079" i="1"/>
  <c r="J2079" i="1"/>
  <c r="G2079" i="1"/>
  <c r="E2079" i="1"/>
  <c r="F2079" i="1"/>
  <c r="K2078" i="1"/>
  <c r="I2078" i="1"/>
  <c r="J2078" i="1"/>
  <c r="G2078" i="1"/>
  <c r="E2078" i="1"/>
  <c r="F2078" i="1"/>
  <c r="K2077" i="1"/>
  <c r="I2077" i="1"/>
  <c r="J2077" i="1"/>
  <c r="G2077" i="1"/>
  <c r="E2077" i="1"/>
  <c r="F2077" i="1"/>
  <c r="K2076" i="1"/>
  <c r="I2076" i="1"/>
  <c r="J2076" i="1"/>
  <c r="G2076" i="1"/>
  <c r="E2076" i="1"/>
  <c r="F2076" i="1"/>
  <c r="K2075" i="1"/>
  <c r="I2075" i="1"/>
  <c r="J2075" i="1"/>
  <c r="G2075" i="1"/>
  <c r="E2075" i="1"/>
  <c r="F2075" i="1"/>
  <c r="K2074" i="1"/>
  <c r="I2074" i="1"/>
  <c r="J2074" i="1"/>
  <c r="G2074" i="1"/>
  <c r="E2074" i="1"/>
  <c r="F2074" i="1"/>
  <c r="K2073" i="1"/>
  <c r="I2073" i="1"/>
  <c r="J2073" i="1"/>
  <c r="G2073" i="1"/>
  <c r="E2073" i="1"/>
  <c r="F2073" i="1"/>
  <c r="K2072" i="1"/>
  <c r="I2072" i="1"/>
  <c r="J2072" i="1"/>
  <c r="G2072" i="1"/>
  <c r="E2072" i="1"/>
  <c r="F2072" i="1"/>
  <c r="K2071" i="1"/>
  <c r="I2071" i="1"/>
  <c r="J2071" i="1"/>
  <c r="G2071" i="1"/>
  <c r="E2071" i="1"/>
  <c r="F2071" i="1"/>
  <c r="K2070" i="1"/>
  <c r="I2070" i="1"/>
  <c r="J2070" i="1"/>
  <c r="G2070" i="1"/>
  <c r="E2070" i="1"/>
  <c r="F2070" i="1"/>
  <c r="K2069" i="1"/>
  <c r="I2069" i="1"/>
  <c r="J2069" i="1"/>
  <c r="G2069" i="1"/>
  <c r="E2069" i="1"/>
  <c r="F2069" i="1"/>
  <c r="K2068" i="1"/>
  <c r="I2068" i="1"/>
  <c r="J2068" i="1"/>
  <c r="G2068" i="1"/>
  <c r="E2068" i="1"/>
  <c r="F2068" i="1"/>
  <c r="K2067" i="1"/>
  <c r="I2067" i="1"/>
  <c r="J2067" i="1"/>
  <c r="G2067" i="1"/>
  <c r="E2067" i="1"/>
  <c r="F2067" i="1"/>
  <c r="K2066" i="1"/>
  <c r="I2066" i="1"/>
  <c r="J2066" i="1"/>
  <c r="G2066" i="1"/>
  <c r="E2066" i="1"/>
  <c r="F2066" i="1"/>
  <c r="I2065" i="1"/>
  <c r="J2065" i="1"/>
  <c r="K2065" i="1"/>
  <c r="E2065" i="1"/>
  <c r="F2065" i="1"/>
  <c r="G2065" i="1"/>
  <c r="K2064" i="1"/>
  <c r="I2064" i="1"/>
  <c r="J2064" i="1"/>
  <c r="G2064" i="1"/>
  <c r="E2064" i="1"/>
  <c r="F2064" i="1"/>
  <c r="K2063" i="1"/>
  <c r="I2063" i="1"/>
  <c r="J2063" i="1"/>
  <c r="G2063" i="1"/>
  <c r="E2063" i="1"/>
  <c r="F2063" i="1"/>
  <c r="K2062" i="1"/>
  <c r="I2062" i="1"/>
  <c r="J2062" i="1"/>
  <c r="G2062" i="1"/>
  <c r="E2062" i="1"/>
  <c r="F2062" i="1"/>
  <c r="K2061" i="1"/>
  <c r="I2061" i="1"/>
  <c r="J2061" i="1"/>
  <c r="G2061" i="1"/>
  <c r="E2061" i="1"/>
  <c r="F2061" i="1"/>
  <c r="K2060" i="1"/>
  <c r="I2060" i="1"/>
  <c r="J2060" i="1"/>
  <c r="G2060" i="1"/>
  <c r="E2060" i="1"/>
  <c r="F2060" i="1"/>
  <c r="K2059" i="1"/>
  <c r="I2059" i="1"/>
  <c r="J2059" i="1"/>
  <c r="G2059" i="1"/>
  <c r="E2059" i="1"/>
  <c r="F2059" i="1"/>
  <c r="K2058" i="1"/>
  <c r="I2058" i="1"/>
  <c r="J2058" i="1"/>
  <c r="G2058" i="1"/>
  <c r="E2058" i="1"/>
  <c r="F2058" i="1"/>
  <c r="K2057" i="1"/>
  <c r="I2057" i="1"/>
  <c r="J2057" i="1"/>
  <c r="G2057" i="1"/>
  <c r="E2057" i="1"/>
  <c r="F2057" i="1"/>
  <c r="K2056" i="1"/>
  <c r="I2056" i="1"/>
  <c r="J2056" i="1"/>
  <c r="G2056" i="1"/>
  <c r="E2056" i="1"/>
  <c r="F2056" i="1"/>
  <c r="K2055" i="1"/>
  <c r="I2055" i="1"/>
  <c r="J2055" i="1"/>
  <c r="G2055" i="1"/>
  <c r="E2055" i="1"/>
  <c r="F2055" i="1"/>
  <c r="K2054" i="1"/>
  <c r="I2054" i="1"/>
  <c r="J2054" i="1"/>
  <c r="G2054" i="1"/>
  <c r="E2054" i="1"/>
  <c r="F2054" i="1"/>
  <c r="K2053" i="1"/>
  <c r="I2053" i="1"/>
  <c r="J2053" i="1"/>
  <c r="G2053" i="1"/>
  <c r="E2053" i="1"/>
  <c r="F2053" i="1"/>
  <c r="K2052" i="1"/>
  <c r="I2052" i="1"/>
  <c r="J2052" i="1"/>
  <c r="G2052" i="1"/>
  <c r="E2052" i="1"/>
  <c r="F2052" i="1"/>
  <c r="K2051" i="1"/>
  <c r="I2051" i="1"/>
  <c r="J2051" i="1"/>
  <c r="G2051" i="1"/>
  <c r="E2051" i="1"/>
  <c r="F2051" i="1"/>
  <c r="K2050" i="1"/>
  <c r="I2050" i="1"/>
  <c r="J2050" i="1"/>
  <c r="G2050" i="1"/>
  <c r="E2050" i="1"/>
  <c r="F2050" i="1"/>
  <c r="K2049" i="1"/>
  <c r="I2049" i="1"/>
  <c r="J2049" i="1"/>
  <c r="G2049" i="1"/>
  <c r="E2049" i="1"/>
  <c r="F2049" i="1"/>
  <c r="K2048" i="1"/>
  <c r="I2048" i="1"/>
  <c r="J2048" i="1"/>
  <c r="G2048" i="1"/>
  <c r="E2048" i="1"/>
  <c r="F2048" i="1"/>
  <c r="K2047" i="1"/>
  <c r="I2047" i="1"/>
  <c r="J2047" i="1"/>
  <c r="G2047" i="1"/>
  <c r="E2047" i="1"/>
  <c r="F2047" i="1"/>
  <c r="K2046" i="1"/>
  <c r="I2046" i="1"/>
  <c r="J2046" i="1"/>
  <c r="G2046" i="1"/>
  <c r="E2046" i="1"/>
  <c r="F2046" i="1"/>
  <c r="K2045" i="1"/>
  <c r="I2045" i="1"/>
  <c r="J2045" i="1"/>
  <c r="G2045" i="1"/>
  <c r="E2045" i="1"/>
  <c r="F2045" i="1"/>
  <c r="K2044" i="1"/>
  <c r="I2044" i="1"/>
  <c r="J2044" i="1"/>
  <c r="G2044" i="1"/>
  <c r="E2044" i="1"/>
  <c r="F2044" i="1"/>
  <c r="K2043" i="1"/>
  <c r="I2043" i="1"/>
  <c r="J2043" i="1"/>
  <c r="G2043" i="1"/>
  <c r="E2043" i="1"/>
  <c r="F2043" i="1"/>
  <c r="K2042" i="1"/>
  <c r="I2042" i="1"/>
  <c r="J2042" i="1"/>
  <c r="G2042" i="1"/>
  <c r="E2042" i="1"/>
  <c r="F2042" i="1"/>
  <c r="I2041" i="1"/>
  <c r="J2041" i="1"/>
  <c r="K2041" i="1"/>
  <c r="E2041" i="1"/>
  <c r="F2041" i="1"/>
  <c r="G2041" i="1"/>
  <c r="K2040" i="1"/>
  <c r="I2040" i="1"/>
  <c r="J2040" i="1"/>
  <c r="G2040" i="1"/>
  <c r="E2040" i="1"/>
  <c r="F2040" i="1"/>
  <c r="K2039" i="1"/>
  <c r="I2039" i="1"/>
  <c r="J2039" i="1"/>
  <c r="G2039" i="1"/>
  <c r="E2039" i="1"/>
  <c r="F2039" i="1"/>
  <c r="K2038" i="1"/>
  <c r="I2038" i="1"/>
  <c r="J2038" i="1"/>
  <c r="G2038" i="1"/>
  <c r="E2038" i="1"/>
  <c r="F2038" i="1"/>
  <c r="K2037" i="1"/>
  <c r="I2037" i="1"/>
  <c r="J2037" i="1"/>
  <c r="G2037" i="1"/>
  <c r="E2037" i="1"/>
  <c r="F2037" i="1"/>
  <c r="K2036" i="1"/>
  <c r="I2036" i="1"/>
  <c r="J2036" i="1"/>
  <c r="G2036" i="1"/>
  <c r="E2036" i="1"/>
  <c r="F2036" i="1"/>
  <c r="K2035" i="1"/>
  <c r="I2035" i="1"/>
  <c r="J2035" i="1"/>
  <c r="G2035" i="1"/>
  <c r="E2035" i="1"/>
  <c r="F2035" i="1"/>
  <c r="K2034" i="1"/>
  <c r="I2034" i="1"/>
  <c r="J2034" i="1"/>
  <c r="G2034" i="1"/>
  <c r="E2034" i="1"/>
  <c r="F2034" i="1"/>
  <c r="K2033" i="1"/>
  <c r="I2033" i="1"/>
  <c r="J2033" i="1"/>
  <c r="G2033" i="1"/>
  <c r="E2033" i="1"/>
  <c r="F2033" i="1"/>
  <c r="K2032" i="1"/>
  <c r="I2032" i="1"/>
  <c r="J2032" i="1"/>
  <c r="G2032" i="1"/>
  <c r="E2032" i="1"/>
  <c r="F2032" i="1"/>
  <c r="K2031" i="1"/>
  <c r="I2031" i="1"/>
  <c r="J2031" i="1"/>
  <c r="G2031" i="1"/>
  <c r="E2031" i="1"/>
  <c r="F2031" i="1"/>
  <c r="K2030" i="1"/>
  <c r="I2030" i="1"/>
  <c r="J2030" i="1"/>
  <c r="G2030" i="1"/>
  <c r="E2030" i="1"/>
  <c r="F2030" i="1"/>
  <c r="K2029" i="1"/>
  <c r="I2029" i="1"/>
  <c r="J2029" i="1"/>
  <c r="G2029" i="1"/>
  <c r="E2029" i="1"/>
  <c r="F2029" i="1"/>
  <c r="K2028" i="1"/>
  <c r="I2028" i="1"/>
  <c r="J2028" i="1"/>
  <c r="G2028" i="1"/>
  <c r="E2028" i="1"/>
  <c r="F2028" i="1"/>
  <c r="K2027" i="1"/>
  <c r="I2027" i="1"/>
  <c r="J2027" i="1"/>
  <c r="G2027" i="1"/>
  <c r="E2027" i="1"/>
  <c r="F2027" i="1"/>
  <c r="K2026" i="1"/>
  <c r="I2026" i="1"/>
  <c r="J2026" i="1"/>
  <c r="G2026" i="1"/>
  <c r="E2026" i="1"/>
  <c r="F2026" i="1"/>
  <c r="K2025" i="1"/>
  <c r="I2025" i="1"/>
  <c r="J2025" i="1"/>
  <c r="G2025" i="1"/>
  <c r="E2025" i="1"/>
  <c r="F2025" i="1"/>
  <c r="K2024" i="1"/>
  <c r="I2024" i="1"/>
  <c r="J2024" i="1"/>
  <c r="G2024" i="1"/>
  <c r="E2024" i="1"/>
  <c r="F2024" i="1"/>
  <c r="K2023" i="1"/>
  <c r="I2023" i="1"/>
  <c r="J2023" i="1"/>
  <c r="G2023" i="1"/>
  <c r="E2023" i="1"/>
  <c r="F2023" i="1"/>
  <c r="K2022" i="1"/>
  <c r="I2022" i="1"/>
  <c r="J2022" i="1"/>
  <c r="G2022" i="1"/>
  <c r="E2022" i="1"/>
  <c r="F2022" i="1"/>
  <c r="K2021" i="1"/>
  <c r="I2021" i="1"/>
  <c r="J2021" i="1"/>
  <c r="G2021" i="1"/>
  <c r="E2021" i="1"/>
  <c r="F2021" i="1"/>
  <c r="K2020" i="1"/>
  <c r="I2020" i="1"/>
  <c r="J2020" i="1"/>
  <c r="G2020" i="1"/>
  <c r="E2020" i="1"/>
  <c r="F2020" i="1"/>
  <c r="K2019" i="1"/>
  <c r="I2019" i="1"/>
  <c r="J2019" i="1"/>
  <c r="G2019" i="1"/>
  <c r="E2019" i="1"/>
  <c r="F2019" i="1"/>
  <c r="K2018" i="1"/>
  <c r="I2018" i="1"/>
  <c r="J2018" i="1"/>
  <c r="G2018" i="1"/>
  <c r="E2018" i="1"/>
  <c r="F2018" i="1"/>
  <c r="I2017" i="1"/>
  <c r="J2017" i="1"/>
  <c r="K2017" i="1"/>
  <c r="E2017" i="1"/>
  <c r="F2017" i="1"/>
  <c r="G2017" i="1"/>
  <c r="K2016" i="1"/>
  <c r="I2016" i="1"/>
  <c r="J2016" i="1"/>
  <c r="G2016" i="1"/>
  <c r="E2016" i="1"/>
  <c r="F2016" i="1"/>
  <c r="K2015" i="1"/>
  <c r="I2015" i="1"/>
  <c r="J2015" i="1"/>
  <c r="G2015" i="1"/>
  <c r="E2015" i="1"/>
  <c r="F2015" i="1"/>
  <c r="K2014" i="1"/>
  <c r="I2014" i="1"/>
  <c r="J2014" i="1"/>
  <c r="G2014" i="1"/>
  <c r="E2014" i="1"/>
  <c r="F2014" i="1"/>
  <c r="K2013" i="1"/>
  <c r="I2013" i="1"/>
  <c r="J2013" i="1"/>
  <c r="G2013" i="1"/>
  <c r="E2013" i="1"/>
  <c r="F2013" i="1"/>
  <c r="K2012" i="1"/>
  <c r="I2012" i="1"/>
  <c r="J2012" i="1"/>
  <c r="G2012" i="1"/>
  <c r="E2012" i="1"/>
  <c r="F2012" i="1"/>
  <c r="K2011" i="1"/>
  <c r="I2011" i="1"/>
  <c r="J2011" i="1"/>
  <c r="G2011" i="1"/>
  <c r="E2011" i="1"/>
  <c r="F2011" i="1"/>
  <c r="K2010" i="1"/>
  <c r="I2010" i="1"/>
  <c r="J2010" i="1"/>
  <c r="G2010" i="1"/>
  <c r="E2010" i="1"/>
  <c r="F2010" i="1"/>
  <c r="K2009" i="1"/>
  <c r="I2009" i="1"/>
  <c r="J2009" i="1"/>
  <c r="G2009" i="1"/>
  <c r="E2009" i="1"/>
  <c r="F2009" i="1"/>
  <c r="K2008" i="1"/>
  <c r="I2008" i="1"/>
  <c r="J2008" i="1"/>
  <c r="G2008" i="1"/>
  <c r="E2008" i="1"/>
  <c r="F2008" i="1"/>
  <c r="K2007" i="1"/>
  <c r="I2007" i="1"/>
  <c r="J2007" i="1"/>
  <c r="G2007" i="1"/>
  <c r="E2007" i="1"/>
  <c r="F2007" i="1"/>
  <c r="K2006" i="1"/>
  <c r="I2006" i="1"/>
  <c r="J2006" i="1"/>
  <c r="G2006" i="1"/>
  <c r="E2006" i="1"/>
  <c r="F2006" i="1"/>
  <c r="K2005" i="1"/>
  <c r="I2005" i="1"/>
  <c r="J2005" i="1"/>
  <c r="G2005" i="1"/>
  <c r="E2005" i="1"/>
  <c r="F2005" i="1"/>
  <c r="K2004" i="1"/>
  <c r="I2004" i="1"/>
  <c r="J2004" i="1"/>
  <c r="G2004" i="1"/>
  <c r="E2004" i="1"/>
  <c r="F2004" i="1"/>
  <c r="K2003" i="1"/>
  <c r="I2003" i="1"/>
  <c r="J2003" i="1"/>
  <c r="G2003" i="1"/>
  <c r="E2003" i="1"/>
  <c r="F2003" i="1"/>
  <c r="K2002" i="1"/>
  <c r="I2002" i="1"/>
  <c r="J2002" i="1"/>
  <c r="G2002" i="1"/>
  <c r="E2002" i="1"/>
  <c r="F2002" i="1"/>
  <c r="K2001" i="1"/>
  <c r="I2001" i="1"/>
  <c r="J2001" i="1"/>
  <c r="G2001" i="1"/>
  <c r="E2001" i="1"/>
  <c r="F2001" i="1"/>
  <c r="K2000" i="1"/>
  <c r="I2000" i="1"/>
  <c r="J2000" i="1"/>
  <c r="G2000" i="1"/>
  <c r="E2000" i="1"/>
  <c r="F2000" i="1"/>
  <c r="K1999" i="1"/>
  <c r="I1999" i="1"/>
  <c r="J1999" i="1"/>
  <c r="G1999" i="1"/>
  <c r="E1999" i="1"/>
  <c r="F1999" i="1"/>
  <c r="K1998" i="1"/>
  <c r="I1998" i="1"/>
  <c r="J1998" i="1"/>
  <c r="G1998" i="1"/>
  <c r="E1998" i="1"/>
  <c r="F1998" i="1"/>
  <c r="K1997" i="1"/>
  <c r="I1997" i="1"/>
  <c r="J1997" i="1"/>
  <c r="G1997" i="1"/>
  <c r="E1997" i="1"/>
  <c r="F1997" i="1"/>
  <c r="K1996" i="1"/>
  <c r="I1996" i="1"/>
  <c r="J1996" i="1"/>
  <c r="G1996" i="1"/>
  <c r="E1996" i="1"/>
  <c r="F1996" i="1"/>
  <c r="K1995" i="1"/>
  <c r="I1995" i="1"/>
  <c r="J1995" i="1"/>
  <c r="G1995" i="1"/>
  <c r="E1995" i="1"/>
  <c r="F1995" i="1"/>
  <c r="K1994" i="1"/>
  <c r="I1994" i="1"/>
  <c r="J1994" i="1"/>
  <c r="G1994" i="1"/>
  <c r="E1994" i="1"/>
  <c r="F1994" i="1"/>
  <c r="I1993" i="1"/>
  <c r="J1993" i="1"/>
  <c r="K1993" i="1"/>
  <c r="E1993" i="1"/>
  <c r="F1993" i="1"/>
  <c r="G1993" i="1"/>
  <c r="K1992" i="1"/>
  <c r="I1992" i="1"/>
  <c r="J1992" i="1"/>
  <c r="G1992" i="1"/>
  <c r="E1992" i="1"/>
  <c r="F1992" i="1"/>
  <c r="K1991" i="1"/>
  <c r="I1991" i="1"/>
  <c r="J1991" i="1"/>
  <c r="G1991" i="1"/>
  <c r="E1991" i="1"/>
  <c r="F1991" i="1"/>
  <c r="K1990" i="1"/>
  <c r="I1990" i="1"/>
  <c r="J1990" i="1"/>
  <c r="G1990" i="1"/>
  <c r="E1990" i="1"/>
  <c r="F1990" i="1"/>
  <c r="K1989" i="1"/>
  <c r="I1989" i="1"/>
  <c r="J1989" i="1"/>
  <c r="G1989" i="1"/>
  <c r="E1989" i="1"/>
  <c r="F1989" i="1"/>
  <c r="K1988" i="1"/>
  <c r="I1988" i="1"/>
  <c r="J1988" i="1"/>
  <c r="G1988" i="1"/>
  <c r="E1988" i="1"/>
  <c r="F1988" i="1"/>
  <c r="K1987" i="1"/>
  <c r="I1987" i="1"/>
  <c r="J1987" i="1"/>
  <c r="G1987" i="1"/>
  <c r="E1987" i="1"/>
  <c r="F1987" i="1"/>
  <c r="K1986" i="1"/>
  <c r="I1986" i="1"/>
  <c r="J1986" i="1"/>
  <c r="G1986" i="1"/>
  <c r="E1986" i="1"/>
  <c r="F1986" i="1"/>
  <c r="K1985" i="1"/>
  <c r="I1985" i="1"/>
  <c r="J1985" i="1"/>
  <c r="G1985" i="1"/>
  <c r="E1985" i="1"/>
  <c r="F1985" i="1"/>
  <c r="K1984" i="1"/>
  <c r="I1984" i="1"/>
  <c r="J1984" i="1"/>
  <c r="G1984" i="1"/>
  <c r="E1984" i="1"/>
  <c r="F1984" i="1"/>
  <c r="K1983" i="1"/>
  <c r="I1983" i="1"/>
  <c r="J1983" i="1"/>
  <c r="G1983" i="1"/>
  <c r="E1983" i="1"/>
  <c r="F1983" i="1"/>
  <c r="K1982" i="1"/>
  <c r="I1982" i="1"/>
  <c r="J1982" i="1"/>
  <c r="G1982" i="1"/>
  <c r="E1982" i="1"/>
  <c r="F1982" i="1"/>
  <c r="K1981" i="1"/>
  <c r="I1981" i="1"/>
  <c r="J1981" i="1"/>
  <c r="G1981" i="1"/>
  <c r="E1981" i="1"/>
  <c r="F1981" i="1"/>
  <c r="K1980" i="1"/>
  <c r="I1980" i="1"/>
  <c r="J1980" i="1"/>
  <c r="G1980" i="1"/>
  <c r="E1980" i="1"/>
  <c r="F1980" i="1"/>
  <c r="K1979" i="1"/>
  <c r="I1979" i="1"/>
  <c r="J1979" i="1"/>
  <c r="G1979" i="1"/>
  <c r="E1979" i="1"/>
  <c r="F1979" i="1"/>
  <c r="K1978" i="1"/>
  <c r="I1978" i="1"/>
  <c r="J1978" i="1"/>
  <c r="G1978" i="1"/>
  <c r="E1978" i="1"/>
  <c r="F1978" i="1"/>
  <c r="K1977" i="1"/>
  <c r="I1977" i="1"/>
  <c r="J1977" i="1"/>
  <c r="G1977" i="1"/>
  <c r="E1977" i="1"/>
  <c r="F1977" i="1"/>
  <c r="K1976" i="1"/>
  <c r="I1976" i="1"/>
  <c r="J1976" i="1"/>
  <c r="G1976" i="1"/>
  <c r="E1976" i="1"/>
  <c r="F1976" i="1"/>
  <c r="K1975" i="1"/>
  <c r="I1975" i="1"/>
  <c r="J1975" i="1"/>
  <c r="G1975" i="1"/>
  <c r="E1975" i="1"/>
  <c r="F1975" i="1"/>
  <c r="K1974" i="1"/>
  <c r="I1974" i="1"/>
  <c r="J1974" i="1"/>
  <c r="G1974" i="1"/>
  <c r="E1974" i="1"/>
  <c r="F1974" i="1"/>
  <c r="K1973" i="1"/>
  <c r="I1973" i="1"/>
  <c r="J1973" i="1"/>
  <c r="G1973" i="1"/>
  <c r="E1973" i="1"/>
  <c r="F1973" i="1"/>
  <c r="K1972" i="1"/>
  <c r="I1972" i="1"/>
  <c r="J1972" i="1"/>
  <c r="G1972" i="1"/>
  <c r="E1972" i="1"/>
  <c r="F1972" i="1"/>
  <c r="K1971" i="1"/>
  <c r="I1971" i="1"/>
  <c r="J1971" i="1"/>
  <c r="G1971" i="1"/>
  <c r="E1971" i="1"/>
  <c r="F1971" i="1"/>
  <c r="K1970" i="1"/>
  <c r="I1970" i="1"/>
  <c r="J1970" i="1"/>
  <c r="G1970" i="1"/>
  <c r="E1970" i="1"/>
  <c r="F1970" i="1"/>
  <c r="I1969" i="1"/>
  <c r="J1969" i="1"/>
  <c r="K1969" i="1"/>
  <c r="E1969" i="1"/>
  <c r="F1969" i="1"/>
  <c r="G1969" i="1"/>
  <c r="K1968" i="1"/>
  <c r="I1968" i="1"/>
  <c r="J1968" i="1"/>
  <c r="G1968" i="1"/>
  <c r="E1968" i="1"/>
  <c r="F1968" i="1"/>
  <c r="K1967" i="1"/>
  <c r="I1967" i="1"/>
  <c r="J1967" i="1"/>
  <c r="G1967" i="1"/>
  <c r="E1967" i="1"/>
  <c r="F1967" i="1"/>
  <c r="K1966" i="1"/>
  <c r="I1966" i="1"/>
  <c r="J1966" i="1"/>
  <c r="G1966" i="1"/>
  <c r="E1966" i="1"/>
  <c r="F1966" i="1"/>
  <c r="K1965" i="1"/>
  <c r="I1965" i="1"/>
  <c r="J1965" i="1"/>
  <c r="G1965" i="1"/>
  <c r="E1965" i="1"/>
  <c r="F1965" i="1"/>
  <c r="K1964" i="1"/>
  <c r="I1964" i="1"/>
  <c r="J1964" i="1"/>
  <c r="G1964" i="1"/>
  <c r="E1964" i="1"/>
  <c r="F1964" i="1"/>
  <c r="K1963" i="1"/>
  <c r="I1963" i="1"/>
  <c r="J1963" i="1"/>
  <c r="G1963" i="1"/>
  <c r="E1963" i="1"/>
  <c r="F1963" i="1"/>
  <c r="K1962" i="1"/>
  <c r="I1962" i="1"/>
  <c r="J1962" i="1"/>
  <c r="G1962" i="1"/>
  <c r="E1962" i="1"/>
  <c r="F1962" i="1"/>
  <c r="K1961" i="1"/>
  <c r="I1961" i="1"/>
  <c r="J1961" i="1"/>
  <c r="G1961" i="1"/>
  <c r="E1961" i="1"/>
  <c r="F1961" i="1"/>
  <c r="K1960" i="1"/>
  <c r="I1960" i="1"/>
  <c r="J1960" i="1"/>
  <c r="G1960" i="1"/>
  <c r="E1960" i="1"/>
  <c r="F1960" i="1"/>
  <c r="K1959" i="1"/>
  <c r="I1959" i="1"/>
  <c r="J1959" i="1"/>
  <c r="G1959" i="1"/>
  <c r="E1959" i="1"/>
  <c r="F1959" i="1"/>
  <c r="K1958" i="1"/>
  <c r="I1958" i="1"/>
  <c r="J1958" i="1"/>
  <c r="G1958" i="1"/>
  <c r="E1958" i="1"/>
  <c r="F1958" i="1"/>
  <c r="K1957" i="1"/>
  <c r="I1957" i="1"/>
  <c r="J1957" i="1"/>
  <c r="G1957" i="1"/>
  <c r="E1957" i="1"/>
  <c r="F1957" i="1"/>
  <c r="K1956" i="1"/>
  <c r="I1956" i="1"/>
  <c r="J1956" i="1"/>
  <c r="G1956" i="1"/>
  <c r="E1956" i="1"/>
  <c r="F1956" i="1"/>
  <c r="K1955" i="1"/>
  <c r="I1955" i="1"/>
  <c r="J1955" i="1"/>
  <c r="G1955" i="1"/>
  <c r="E1955" i="1"/>
  <c r="F1955" i="1"/>
  <c r="K1954" i="1"/>
  <c r="I1954" i="1"/>
  <c r="J1954" i="1"/>
  <c r="G1954" i="1"/>
  <c r="E1954" i="1"/>
  <c r="F1954" i="1"/>
  <c r="K1953" i="1"/>
  <c r="I1953" i="1"/>
  <c r="J1953" i="1"/>
  <c r="G1953" i="1"/>
  <c r="E1953" i="1"/>
  <c r="F1953" i="1"/>
  <c r="K1952" i="1"/>
  <c r="I1952" i="1"/>
  <c r="J1952" i="1"/>
  <c r="G1952" i="1"/>
  <c r="E1952" i="1"/>
  <c r="F1952" i="1"/>
  <c r="K1951" i="1"/>
  <c r="I1951" i="1"/>
  <c r="J1951" i="1"/>
  <c r="G1951" i="1"/>
  <c r="E1951" i="1"/>
  <c r="F1951" i="1"/>
  <c r="K1950" i="1"/>
  <c r="I1950" i="1"/>
  <c r="J1950" i="1"/>
  <c r="G1950" i="1"/>
  <c r="E1950" i="1"/>
  <c r="F1950" i="1"/>
  <c r="K1949" i="1"/>
  <c r="I1949" i="1"/>
  <c r="J1949" i="1"/>
  <c r="G1949" i="1"/>
  <c r="E1949" i="1"/>
  <c r="F1949" i="1"/>
  <c r="K1948" i="1"/>
  <c r="I1948" i="1"/>
  <c r="J1948" i="1"/>
  <c r="G1948" i="1"/>
  <c r="E1948" i="1"/>
  <c r="F1948" i="1"/>
  <c r="K1947" i="1"/>
  <c r="I1947" i="1"/>
  <c r="J1947" i="1"/>
  <c r="G1947" i="1"/>
  <c r="E1947" i="1"/>
  <c r="F1947" i="1"/>
  <c r="K1946" i="1"/>
  <c r="I1946" i="1"/>
  <c r="J1946" i="1"/>
  <c r="G1946" i="1"/>
  <c r="E1946" i="1"/>
  <c r="F1946" i="1"/>
  <c r="I1945" i="1"/>
  <c r="J1945" i="1"/>
  <c r="K1945" i="1"/>
  <c r="E1945" i="1"/>
  <c r="F1945" i="1"/>
  <c r="G1945" i="1"/>
  <c r="K1944" i="1"/>
  <c r="I1944" i="1"/>
  <c r="J1944" i="1"/>
  <c r="G1944" i="1"/>
  <c r="E1944" i="1"/>
  <c r="F1944" i="1"/>
  <c r="K1943" i="1"/>
  <c r="I1943" i="1"/>
  <c r="J1943" i="1"/>
  <c r="G1943" i="1"/>
  <c r="E1943" i="1"/>
  <c r="F1943" i="1"/>
  <c r="K1942" i="1"/>
  <c r="I1942" i="1"/>
  <c r="J1942" i="1"/>
  <c r="G1942" i="1"/>
  <c r="E1942" i="1"/>
  <c r="F1942" i="1"/>
  <c r="K1941" i="1"/>
  <c r="I1941" i="1"/>
  <c r="J1941" i="1"/>
  <c r="G1941" i="1"/>
  <c r="E1941" i="1"/>
  <c r="F1941" i="1"/>
  <c r="K1940" i="1"/>
  <c r="I1940" i="1"/>
  <c r="J1940" i="1"/>
  <c r="G1940" i="1"/>
  <c r="E1940" i="1"/>
  <c r="F1940" i="1"/>
  <c r="K1939" i="1"/>
  <c r="I1939" i="1"/>
  <c r="J1939" i="1"/>
  <c r="G1939" i="1"/>
  <c r="E1939" i="1"/>
  <c r="F1939" i="1"/>
  <c r="K1938" i="1"/>
  <c r="I1938" i="1"/>
  <c r="J1938" i="1"/>
  <c r="G1938" i="1"/>
  <c r="E1938" i="1"/>
  <c r="F1938" i="1"/>
  <c r="K1937" i="1"/>
  <c r="I1937" i="1"/>
  <c r="J1937" i="1"/>
  <c r="G1937" i="1"/>
  <c r="E1937" i="1"/>
  <c r="F1937" i="1"/>
  <c r="K1936" i="1"/>
  <c r="I1936" i="1"/>
  <c r="J1936" i="1"/>
  <c r="G1936" i="1"/>
  <c r="E1936" i="1"/>
  <c r="F1936" i="1"/>
  <c r="K1935" i="1"/>
  <c r="I1935" i="1"/>
  <c r="J1935" i="1"/>
  <c r="G1935" i="1"/>
  <c r="E1935" i="1"/>
  <c r="F1935" i="1"/>
  <c r="K1934" i="1"/>
  <c r="I1934" i="1"/>
  <c r="J1934" i="1"/>
  <c r="G1934" i="1"/>
  <c r="E1934" i="1"/>
  <c r="F1934" i="1"/>
  <c r="K1933" i="1"/>
  <c r="I1933" i="1"/>
  <c r="J1933" i="1"/>
  <c r="G1933" i="1"/>
  <c r="E1933" i="1"/>
  <c r="F1933" i="1"/>
  <c r="K1932" i="1"/>
  <c r="I1932" i="1"/>
  <c r="J1932" i="1"/>
  <c r="G1932" i="1"/>
  <c r="E1932" i="1"/>
  <c r="F1932" i="1"/>
  <c r="K1931" i="1"/>
  <c r="I1931" i="1"/>
  <c r="J1931" i="1"/>
  <c r="G1931" i="1"/>
  <c r="E1931" i="1"/>
  <c r="F1931" i="1"/>
  <c r="K1930" i="1"/>
  <c r="I1930" i="1"/>
  <c r="J1930" i="1"/>
  <c r="G1930" i="1"/>
  <c r="E1930" i="1"/>
  <c r="F1930" i="1"/>
  <c r="K1929" i="1"/>
  <c r="I1929" i="1"/>
  <c r="J1929" i="1"/>
  <c r="G1929" i="1"/>
  <c r="E1929" i="1"/>
  <c r="F1929" i="1"/>
  <c r="K1928" i="1"/>
  <c r="I1928" i="1"/>
  <c r="J1928" i="1"/>
  <c r="G1928" i="1"/>
  <c r="E1928" i="1"/>
  <c r="F1928" i="1"/>
  <c r="K1927" i="1"/>
  <c r="I1927" i="1"/>
  <c r="J1927" i="1"/>
  <c r="G1927" i="1"/>
  <c r="E1927" i="1"/>
  <c r="F1927" i="1"/>
  <c r="K1926" i="1"/>
  <c r="I1926" i="1"/>
  <c r="J1926" i="1"/>
  <c r="G1926" i="1"/>
  <c r="E1926" i="1"/>
  <c r="F1926" i="1"/>
  <c r="K1925" i="1"/>
  <c r="I1925" i="1"/>
  <c r="J1925" i="1"/>
  <c r="G1925" i="1"/>
  <c r="E1925" i="1"/>
  <c r="F1925" i="1"/>
  <c r="K1924" i="1"/>
  <c r="I1924" i="1"/>
  <c r="J1924" i="1"/>
  <c r="G1924" i="1"/>
  <c r="E1924" i="1"/>
  <c r="F1924" i="1"/>
  <c r="K1923" i="1"/>
  <c r="I1923" i="1"/>
  <c r="J1923" i="1"/>
  <c r="G1923" i="1"/>
  <c r="E1923" i="1"/>
  <c r="F1923" i="1"/>
  <c r="K1922" i="1"/>
  <c r="I1922" i="1"/>
  <c r="J1922" i="1"/>
  <c r="G1922" i="1"/>
  <c r="E1922" i="1"/>
  <c r="F1922" i="1"/>
  <c r="I1921" i="1"/>
  <c r="J1921" i="1"/>
  <c r="K1921" i="1"/>
  <c r="E1921" i="1"/>
  <c r="F1921" i="1"/>
  <c r="G1921" i="1"/>
  <c r="K1920" i="1"/>
  <c r="I1920" i="1"/>
  <c r="J1920" i="1"/>
  <c r="G1920" i="1"/>
  <c r="E1920" i="1"/>
  <c r="F1920" i="1"/>
  <c r="K1919" i="1"/>
  <c r="I1919" i="1"/>
  <c r="J1919" i="1"/>
  <c r="G1919" i="1"/>
  <c r="E1919" i="1"/>
  <c r="F1919" i="1"/>
  <c r="K1918" i="1"/>
  <c r="I1918" i="1"/>
  <c r="J1918" i="1"/>
  <c r="G1918" i="1"/>
  <c r="E1918" i="1"/>
  <c r="F1918" i="1"/>
  <c r="K1917" i="1"/>
  <c r="I1917" i="1"/>
  <c r="J1917" i="1"/>
  <c r="G1917" i="1"/>
  <c r="E1917" i="1"/>
  <c r="F1917" i="1"/>
  <c r="K1916" i="1"/>
  <c r="I1916" i="1"/>
  <c r="J1916" i="1"/>
  <c r="G1916" i="1"/>
  <c r="E1916" i="1"/>
  <c r="F1916" i="1"/>
  <c r="K1915" i="1"/>
  <c r="I1915" i="1"/>
  <c r="J1915" i="1"/>
  <c r="G1915" i="1"/>
  <c r="E1915" i="1"/>
  <c r="F1915" i="1"/>
  <c r="K1914" i="1"/>
  <c r="I1914" i="1"/>
  <c r="J1914" i="1"/>
  <c r="G1914" i="1"/>
  <c r="E1914" i="1"/>
  <c r="F1914" i="1"/>
  <c r="K1913" i="1"/>
  <c r="I1913" i="1"/>
  <c r="J1913" i="1"/>
  <c r="G1913" i="1"/>
  <c r="E1913" i="1"/>
  <c r="F1913" i="1"/>
  <c r="K1912" i="1"/>
  <c r="I1912" i="1"/>
  <c r="J1912" i="1"/>
  <c r="G1912" i="1"/>
  <c r="E1912" i="1"/>
  <c r="F1912" i="1"/>
  <c r="K1911" i="1"/>
  <c r="I1911" i="1"/>
  <c r="J1911" i="1"/>
  <c r="G1911" i="1"/>
  <c r="E1911" i="1"/>
  <c r="F1911" i="1"/>
  <c r="K1910" i="1"/>
  <c r="I1910" i="1"/>
  <c r="J1910" i="1"/>
  <c r="G1910" i="1"/>
  <c r="E1910" i="1"/>
  <c r="F1910" i="1"/>
  <c r="K1909" i="1"/>
  <c r="I1909" i="1"/>
  <c r="J1909" i="1"/>
  <c r="G1909" i="1"/>
  <c r="E1909" i="1"/>
  <c r="F1909" i="1"/>
  <c r="K1908" i="1"/>
  <c r="I1908" i="1"/>
  <c r="J1908" i="1"/>
  <c r="G1908" i="1"/>
  <c r="E1908" i="1"/>
  <c r="F1908" i="1"/>
  <c r="K1907" i="1"/>
  <c r="I1907" i="1"/>
  <c r="J1907" i="1"/>
  <c r="G1907" i="1"/>
  <c r="E1907" i="1"/>
  <c r="F1907" i="1"/>
  <c r="K1906" i="1"/>
  <c r="I1906" i="1"/>
  <c r="J1906" i="1"/>
  <c r="G1906" i="1"/>
  <c r="E1906" i="1"/>
  <c r="F1906" i="1"/>
  <c r="K1905" i="1"/>
  <c r="I1905" i="1"/>
  <c r="J1905" i="1"/>
  <c r="G1905" i="1"/>
  <c r="E1905" i="1"/>
  <c r="F1905" i="1"/>
  <c r="K1904" i="1"/>
  <c r="I1904" i="1"/>
  <c r="J1904" i="1"/>
  <c r="G1904" i="1"/>
  <c r="E1904" i="1"/>
  <c r="F1904" i="1"/>
  <c r="K1903" i="1"/>
  <c r="I1903" i="1"/>
  <c r="J1903" i="1"/>
  <c r="G1903" i="1"/>
  <c r="E1903" i="1"/>
  <c r="F1903" i="1"/>
  <c r="K1902" i="1"/>
  <c r="I1902" i="1"/>
  <c r="J1902" i="1"/>
  <c r="G1902" i="1"/>
  <c r="E1902" i="1"/>
  <c r="F1902" i="1"/>
  <c r="K1901" i="1"/>
  <c r="I1901" i="1"/>
  <c r="J1901" i="1"/>
  <c r="G1901" i="1"/>
  <c r="E1901" i="1"/>
  <c r="F1901" i="1"/>
  <c r="K1900" i="1"/>
  <c r="I1900" i="1"/>
  <c r="J1900" i="1"/>
  <c r="G1900" i="1"/>
  <c r="E1900" i="1"/>
  <c r="F1900" i="1"/>
  <c r="K1899" i="1"/>
  <c r="I1899" i="1"/>
  <c r="J1899" i="1"/>
  <c r="G1899" i="1"/>
  <c r="E1899" i="1"/>
  <c r="F1899" i="1"/>
  <c r="K1898" i="1"/>
  <c r="I1898" i="1"/>
  <c r="J1898" i="1"/>
  <c r="G1898" i="1"/>
  <c r="E1898" i="1"/>
  <c r="F1898" i="1"/>
  <c r="I1897" i="1"/>
  <c r="J1897" i="1"/>
  <c r="K1897" i="1"/>
  <c r="E1897" i="1"/>
  <c r="F1897" i="1"/>
  <c r="G1897" i="1"/>
  <c r="K1896" i="1"/>
  <c r="I1896" i="1"/>
  <c r="J1896" i="1"/>
  <c r="G1896" i="1"/>
  <c r="E1896" i="1"/>
  <c r="F1896" i="1"/>
  <c r="K1895" i="1"/>
  <c r="I1895" i="1"/>
  <c r="J1895" i="1"/>
  <c r="G1895" i="1"/>
  <c r="E1895" i="1"/>
  <c r="F1895" i="1"/>
  <c r="K1894" i="1"/>
  <c r="I1894" i="1"/>
  <c r="J1894" i="1"/>
  <c r="G1894" i="1"/>
  <c r="E1894" i="1"/>
  <c r="F1894" i="1"/>
  <c r="K1893" i="1"/>
  <c r="I1893" i="1"/>
  <c r="J1893" i="1"/>
  <c r="G1893" i="1"/>
  <c r="E1893" i="1"/>
  <c r="F1893" i="1"/>
  <c r="K1892" i="1"/>
  <c r="I1892" i="1"/>
  <c r="J1892" i="1"/>
  <c r="G1892" i="1"/>
  <c r="E1892" i="1"/>
  <c r="F1892" i="1"/>
  <c r="K1891" i="1"/>
  <c r="I1891" i="1"/>
  <c r="J1891" i="1"/>
  <c r="G1891" i="1"/>
  <c r="E1891" i="1"/>
  <c r="F1891" i="1"/>
  <c r="K1890" i="1"/>
  <c r="I1890" i="1"/>
  <c r="J1890" i="1"/>
  <c r="G1890" i="1"/>
  <c r="E1890" i="1"/>
  <c r="F1890" i="1"/>
  <c r="K1889" i="1"/>
  <c r="I1889" i="1"/>
  <c r="J1889" i="1"/>
  <c r="G1889" i="1"/>
  <c r="E1889" i="1"/>
  <c r="F1889" i="1"/>
  <c r="K1888" i="1"/>
  <c r="I1888" i="1"/>
  <c r="J1888" i="1"/>
  <c r="G1888" i="1"/>
  <c r="E1888" i="1"/>
  <c r="F1888" i="1"/>
  <c r="K1887" i="1"/>
  <c r="I1887" i="1"/>
  <c r="J1887" i="1"/>
  <c r="G1887" i="1"/>
  <c r="E1887" i="1"/>
  <c r="F1887" i="1"/>
  <c r="K1886" i="1"/>
  <c r="I1886" i="1"/>
  <c r="J1886" i="1"/>
  <c r="G1886" i="1"/>
  <c r="E1886" i="1"/>
  <c r="F1886" i="1"/>
  <c r="K1885" i="1"/>
  <c r="I1885" i="1"/>
  <c r="J1885" i="1"/>
  <c r="G1885" i="1"/>
  <c r="E1885" i="1"/>
  <c r="F1885" i="1"/>
  <c r="K1884" i="1"/>
  <c r="I1884" i="1"/>
  <c r="J1884" i="1"/>
  <c r="G1884" i="1"/>
  <c r="E1884" i="1"/>
  <c r="F1884" i="1"/>
  <c r="K1883" i="1"/>
  <c r="I1883" i="1"/>
  <c r="J1883" i="1"/>
  <c r="G1883" i="1"/>
  <c r="E1883" i="1"/>
  <c r="F1883" i="1"/>
  <c r="K1882" i="1"/>
  <c r="I1882" i="1"/>
  <c r="J1882" i="1"/>
  <c r="G1882" i="1"/>
  <c r="E1882" i="1"/>
  <c r="F1882" i="1"/>
  <c r="K1881" i="1"/>
  <c r="I1881" i="1"/>
  <c r="J1881" i="1"/>
  <c r="G1881" i="1"/>
  <c r="E1881" i="1"/>
  <c r="F1881" i="1"/>
  <c r="K1880" i="1"/>
  <c r="I1880" i="1"/>
  <c r="J1880" i="1"/>
  <c r="G1880" i="1"/>
  <c r="E1880" i="1"/>
  <c r="F1880" i="1"/>
  <c r="K1879" i="1"/>
  <c r="I1879" i="1"/>
  <c r="J1879" i="1"/>
  <c r="G1879" i="1"/>
  <c r="E1879" i="1"/>
  <c r="F1879" i="1"/>
  <c r="K1878" i="1"/>
  <c r="I1878" i="1"/>
  <c r="J1878" i="1"/>
  <c r="G1878" i="1"/>
  <c r="E1878" i="1"/>
  <c r="F1878" i="1"/>
  <c r="K1877" i="1"/>
  <c r="I1877" i="1"/>
  <c r="J1877" i="1"/>
  <c r="G1877" i="1"/>
  <c r="E1877" i="1"/>
  <c r="F1877" i="1"/>
  <c r="K1876" i="1"/>
  <c r="I1876" i="1"/>
  <c r="J1876" i="1"/>
  <c r="G1876" i="1"/>
  <c r="E1876" i="1"/>
  <c r="F1876" i="1"/>
  <c r="K1875" i="1"/>
  <c r="I1875" i="1"/>
  <c r="J1875" i="1"/>
  <c r="G1875" i="1"/>
  <c r="E1875" i="1"/>
  <c r="F1875" i="1"/>
  <c r="K1874" i="1"/>
  <c r="I1874" i="1"/>
  <c r="J1874" i="1"/>
  <c r="G1874" i="1"/>
  <c r="E1874" i="1"/>
  <c r="F1874" i="1"/>
  <c r="I1873" i="1"/>
  <c r="J1873" i="1"/>
  <c r="K1873" i="1"/>
  <c r="E1873" i="1"/>
  <c r="F1873" i="1"/>
  <c r="G1873" i="1"/>
  <c r="K1872" i="1"/>
  <c r="I1872" i="1"/>
  <c r="J1872" i="1"/>
  <c r="G1872" i="1"/>
  <c r="E1872" i="1"/>
  <c r="F1872" i="1"/>
  <c r="K1871" i="1"/>
  <c r="I1871" i="1"/>
  <c r="J1871" i="1"/>
  <c r="G1871" i="1"/>
  <c r="E1871" i="1"/>
  <c r="F1871" i="1"/>
  <c r="K1870" i="1"/>
  <c r="I1870" i="1"/>
  <c r="J1870" i="1"/>
  <c r="G1870" i="1"/>
  <c r="E1870" i="1"/>
  <c r="F1870" i="1"/>
  <c r="K1869" i="1"/>
  <c r="I1869" i="1"/>
  <c r="J1869" i="1"/>
  <c r="G1869" i="1"/>
  <c r="E1869" i="1"/>
  <c r="F1869" i="1"/>
  <c r="K1868" i="1"/>
  <c r="I1868" i="1"/>
  <c r="J1868" i="1"/>
  <c r="G1868" i="1"/>
  <c r="E1868" i="1"/>
  <c r="F1868" i="1"/>
  <c r="K1867" i="1"/>
  <c r="I1867" i="1"/>
  <c r="J1867" i="1"/>
  <c r="G1867" i="1"/>
  <c r="E1867" i="1"/>
  <c r="F1867" i="1"/>
  <c r="K1866" i="1"/>
  <c r="I1866" i="1"/>
  <c r="J1866" i="1"/>
  <c r="G1866" i="1"/>
  <c r="E1866" i="1"/>
  <c r="F1866" i="1"/>
  <c r="K1865" i="1"/>
  <c r="I1865" i="1"/>
  <c r="J1865" i="1"/>
  <c r="G1865" i="1"/>
  <c r="E1865" i="1"/>
  <c r="F1865" i="1"/>
  <c r="K1864" i="1"/>
  <c r="I1864" i="1"/>
  <c r="J1864" i="1"/>
  <c r="G1864" i="1"/>
  <c r="E1864" i="1"/>
  <c r="F1864" i="1"/>
  <c r="K1863" i="1"/>
  <c r="I1863" i="1"/>
  <c r="J1863" i="1"/>
  <c r="G1863" i="1"/>
  <c r="E1863" i="1"/>
  <c r="F1863" i="1"/>
  <c r="K1862" i="1"/>
  <c r="I1862" i="1"/>
  <c r="J1862" i="1"/>
  <c r="G1862" i="1"/>
  <c r="E1862" i="1"/>
  <c r="F1862" i="1"/>
  <c r="K1861" i="1"/>
  <c r="I1861" i="1"/>
  <c r="J1861" i="1"/>
  <c r="G1861" i="1"/>
  <c r="E1861" i="1"/>
  <c r="F1861" i="1"/>
  <c r="K1860" i="1"/>
  <c r="I1860" i="1"/>
  <c r="J1860" i="1"/>
  <c r="G1860" i="1"/>
  <c r="E1860" i="1"/>
  <c r="F1860" i="1"/>
  <c r="K1859" i="1"/>
  <c r="I1859" i="1"/>
  <c r="J1859" i="1"/>
  <c r="G1859" i="1"/>
  <c r="E1859" i="1"/>
  <c r="F1859" i="1"/>
  <c r="K1858" i="1"/>
  <c r="I1858" i="1"/>
  <c r="J1858" i="1"/>
  <c r="G1858" i="1"/>
  <c r="E1858" i="1"/>
  <c r="F1858" i="1"/>
  <c r="K1857" i="1"/>
  <c r="I1857" i="1"/>
  <c r="J1857" i="1"/>
  <c r="G1857" i="1"/>
  <c r="E1857" i="1"/>
  <c r="F1857" i="1"/>
  <c r="K1856" i="1"/>
  <c r="I1856" i="1"/>
  <c r="J1856" i="1"/>
  <c r="G1856" i="1"/>
  <c r="E1856" i="1"/>
  <c r="F1856" i="1"/>
  <c r="K1855" i="1"/>
  <c r="I1855" i="1"/>
  <c r="J1855" i="1"/>
  <c r="G1855" i="1"/>
  <c r="E1855" i="1"/>
  <c r="F1855" i="1"/>
  <c r="K1854" i="1"/>
  <c r="I1854" i="1"/>
  <c r="J1854" i="1"/>
  <c r="G1854" i="1"/>
  <c r="E1854" i="1"/>
  <c r="F1854" i="1"/>
  <c r="K1853" i="1"/>
  <c r="I1853" i="1"/>
  <c r="J1853" i="1"/>
  <c r="G1853" i="1"/>
  <c r="E1853" i="1"/>
  <c r="F1853" i="1"/>
  <c r="K1852" i="1"/>
  <c r="I1852" i="1"/>
  <c r="J1852" i="1"/>
  <c r="G1852" i="1"/>
  <c r="E1852" i="1"/>
  <c r="F1852" i="1"/>
  <c r="K1851" i="1"/>
  <c r="I1851" i="1"/>
  <c r="J1851" i="1"/>
  <c r="G1851" i="1"/>
  <c r="E1851" i="1"/>
  <c r="F1851" i="1"/>
  <c r="K1850" i="1"/>
  <c r="I1850" i="1"/>
  <c r="J1850" i="1"/>
  <c r="G1850" i="1"/>
  <c r="E1850" i="1"/>
  <c r="F1850" i="1"/>
  <c r="I1849" i="1"/>
  <c r="J1849" i="1"/>
  <c r="K1849" i="1"/>
  <c r="E1849" i="1"/>
  <c r="F1849" i="1"/>
  <c r="G1849" i="1"/>
  <c r="K1848" i="1"/>
  <c r="I1848" i="1"/>
  <c r="J1848" i="1"/>
  <c r="G1848" i="1"/>
  <c r="E1848" i="1"/>
  <c r="F1848" i="1"/>
  <c r="K1847" i="1"/>
  <c r="I1847" i="1"/>
  <c r="J1847" i="1"/>
  <c r="G1847" i="1"/>
  <c r="E1847" i="1"/>
  <c r="F1847" i="1"/>
  <c r="K1846" i="1"/>
  <c r="I1846" i="1"/>
  <c r="J1846" i="1"/>
  <c r="G1846" i="1"/>
  <c r="E1846" i="1"/>
  <c r="F1846" i="1"/>
  <c r="K1845" i="1"/>
  <c r="I1845" i="1"/>
  <c r="J1845" i="1"/>
  <c r="G1845" i="1"/>
  <c r="E1845" i="1"/>
  <c r="F1845" i="1"/>
  <c r="K1844" i="1"/>
  <c r="I1844" i="1"/>
  <c r="J1844" i="1"/>
  <c r="G1844" i="1"/>
  <c r="E1844" i="1"/>
  <c r="F1844" i="1"/>
  <c r="K1843" i="1"/>
  <c r="I1843" i="1"/>
  <c r="J1843" i="1"/>
  <c r="G1843" i="1"/>
  <c r="E1843" i="1"/>
  <c r="F1843" i="1"/>
  <c r="K1842" i="1"/>
  <c r="I1842" i="1"/>
  <c r="J1842" i="1"/>
  <c r="G1842" i="1"/>
  <c r="E1842" i="1"/>
  <c r="F1842" i="1"/>
  <c r="K1841" i="1"/>
  <c r="I1841" i="1"/>
  <c r="J1841" i="1"/>
  <c r="G1841" i="1"/>
  <c r="E1841" i="1"/>
  <c r="F1841" i="1"/>
  <c r="K1840" i="1"/>
  <c r="I1840" i="1"/>
  <c r="J1840" i="1"/>
  <c r="G1840" i="1"/>
  <c r="E1840" i="1"/>
  <c r="F1840" i="1"/>
  <c r="K1839" i="1"/>
  <c r="I1839" i="1"/>
  <c r="J1839" i="1"/>
  <c r="G1839" i="1"/>
  <c r="E1839" i="1"/>
  <c r="F1839" i="1"/>
  <c r="K1838" i="1"/>
  <c r="I1838" i="1"/>
  <c r="J1838" i="1"/>
  <c r="G1838" i="1"/>
  <c r="E1838" i="1"/>
  <c r="F1838" i="1"/>
  <c r="K1837" i="1"/>
  <c r="I1837" i="1"/>
  <c r="J1837" i="1"/>
  <c r="G1837" i="1"/>
  <c r="E1837" i="1"/>
  <c r="F1837" i="1"/>
  <c r="K1836" i="1"/>
  <c r="I1836" i="1"/>
  <c r="J1836" i="1"/>
  <c r="G1836" i="1"/>
  <c r="E1836" i="1"/>
  <c r="F1836" i="1"/>
  <c r="K1835" i="1"/>
  <c r="I1835" i="1"/>
  <c r="J1835" i="1"/>
  <c r="G1835" i="1"/>
  <c r="E1835" i="1"/>
  <c r="F1835" i="1"/>
  <c r="K1834" i="1"/>
  <c r="I1834" i="1"/>
  <c r="J1834" i="1"/>
  <c r="G1834" i="1"/>
  <c r="E1834" i="1"/>
  <c r="F1834" i="1"/>
  <c r="K1833" i="1"/>
  <c r="I1833" i="1"/>
  <c r="J1833" i="1"/>
  <c r="G1833" i="1"/>
  <c r="E1833" i="1"/>
  <c r="F1833" i="1"/>
  <c r="K1832" i="1"/>
  <c r="I1832" i="1"/>
  <c r="J1832" i="1"/>
  <c r="G1832" i="1"/>
  <c r="E1832" i="1"/>
  <c r="F1832" i="1"/>
  <c r="K1831" i="1"/>
  <c r="I1831" i="1"/>
  <c r="J1831" i="1"/>
  <c r="G1831" i="1"/>
  <c r="E1831" i="1"/>
  <c r="F1831" i="1"/>
  <c r="K1830" i="1"/>
  <c r="I1830" i="1"/>
  <c r="J1830" i="1"/>
  <c r="G1830" i="1"/>
  <c r="E1830" i="1"/>
  <c r="F1830" i="1"/>
  <c r="K1829" i="1"/>
  <c r="I1829" i="1"/>
  <c r="J1829" i="1"/>
  <c r="G1829" i="1"/>
  <c r="E1829" i="1"/>
  <c r="F1829" i="1"/>
  <c r="K1828" i="1"/>
  <c r="I1828" i="1"/>
  <c r="J1828" i="1"/>
  <c r="G1828" i="1"/>
  <c r="E1828" i="1"/>
  <c r="F1828" i="1"/>
  <c r="K1827" i="1"/>
  <c r="I1827" i="1"/>
  <c r="J1827" i="1"/>
  <c r="G1827" i="1"/>
  <c r="E1827" i="1"/>
  <c r="F1827" i="1"/>
  <c r="K1826" i="1"/>
  <c r="I1826" i="1"/>
  <c r="J1826" i="1"/>
  <c r="G1826" i="1"/>
  <c r="E1826" i="1"/>
  <c r="F1826" i="1"/>
  <c r="I1825" i="1"/>
  <c r="J1825" i="1"/>
  <c r="K1825" i="1"/>
  <c r="E1825" i="1"/>
  <c r="F1825" i="1"/>
  <c r="G1825" i="1"/>
  <c r="K1824" i="1"/>
  <c r="I1824" i="1"/>
  <c r="J1824" i="1"/>
  <c r="G1824" i="1"/>
  <c r="E1824" i="1"/>
  <c r="F1824" i="1"/>
  <c r="K1823" i="1"/>
  <c r="I1823" i="1"/>
  <c r="J1823" i="1"/>
  <c r="G1823" i="1"/>
  <c r="E1823" i="1"/>
  <c r="F1823" i="1"/>
  <c r="K1822" i="1"/>
  <c r="I1822" i="1"/>
  <c r="J1822" i="1"/>
  <c r="G1822" i="1"/>
  <c r="E1822" i="1"/>
  <c r="F1822" i="1"/>
  <c r="K1821" i="1"/>
  <c r="I1821" i="1"/>
  <c r="J1821" i="1"/>
  <c r="G1821" i="1"/>
  <c r="E1821" i="1"/>
  <c r="F1821" i="1"/>
  <c r="K1820" i="1"/>
  <c r="I1820" i="1"/>
  <c r="J1820" i="1"/>
  <c r="G1820" i="1"/>
  <c r="E1820" i="1"/>
  <c r="F1820" i="1"/>
  <c r="K1819" i="1"/>
  <c r="I1819" i="1"/>
  <c r="J1819" i="1"/>
  <c r="G1819" i="1"/>
  <c r="E1819" i="1"/>
  <c r="F1819" i="1"/>
  <c r="K1818" i="1"/>
  <c r="I1818" i="1"/>
  <c r="J1818" i="1"/>
  <c r="G1818" i="1"/>
  <c r="E1818" i="1"/>
  <c r="F1818" i="1"/>
  <c r="K1817" i="1"/>
  <c r="I1817" i="1"/>
  <c r="J1817" i="1"/>
  <c r="G1817" i="1"/>
  <c r="E1817" i="1"/>
  <c r="F1817" i="1"/>
  <c r="K1816" i="1"/>
  <c r="I1816" i="1"/>
  <c r="J1816" i="1"/>
  <c r="G1816" i="1"/>
  <c r="E1816" i="1"/>
  <c r="F1816" i="1"/>
  <c r="K1815" i="1"/>
  <c r="I1815" i="1"/>
  <c r="J1815" i="1"/>
  <c r="G1815" i="1"/>
  <c r="E1815" i="1"/>
  <c r="F1815" i="1"/>
  <c r="K1814" i="1"/>
  <c r="I1814" i="1"/>
  <c r="J1814" i="1"/>
  <c r="G1814" i="1"/>
  <c r="E1814" i="1"/>
  <c r="F1814" i="1"/>
  <c r="K1813" i="1"/>
  <c r="I1813" i="1"/>
  <c r="J1813" i="1"/>
  <c r="G1813" i="1"/>
  <c r="E1813" i="1"/>
  <c r="F1813" i="1"/>
  <c r="K1812" i="1"/>
  <c r="I1812" i="1"/>
  <c r="J1812" i="1"/>
  <c r="G1812" i="1"/>
  <c r="E1812" i="1"/>
  <c r="F1812" i="1"/>
  <c r="K1811" i="1"/>
  <c r="I1811" i="1"/>
  <c r="J1811" i="1"/>
  <c r="G1811" i="1"/>
  <c r="E1811" i="1"/>
  <c r="F1811" i="1"/>
  <c r="K1810" i="1"/>
  <c r="I1810" i="1"/>
  <c r="J1810" i="1"/>
  <c r="G1810" i="1"/>
  <c r="E1810" i="1"/>
  <c r="F1810" i="1"/>
  <c r="K1809" i="1"/>
  <c r="I1809" i="1"/>
  <c r="J1809" i="1"/>
  <c r="G1809" i="1"/>
  <c r="E1809" i="1"/>
  <c r="F1809" i="1"/>
  <c r="K1808" i="1"/>
  <c r="I1808" i="1"/>
  <c r="J1808" i="1"/>
  <c r="G1808" i="1"/>
  <c r="E1808" i="1"/>
  <c r="F1808" i="1"/>
  <c r="K1807" i="1"/>
  <c r="I1807" i="1"/>
  <c r="J1807" i="1"/>
  <c r="G1807" i="1"/>
  <c r="E1807" i="1"/>
  <c r="F1807" i="1"/>
  <c r="K1806" i="1"/>
  <c r="I1806" i="1"/>
  <c r="J1806" i="1"/>
  <c r="G1806" i="1"/>
  <c r="E1806" i="1"/>
  <c r="F1806" i="1"/>
  <c r="K1805" i="1"/>
  <c r="I1805" i="1"/>
  <c r="J1805" i="1"/>
  <c r="G1805" i="1"/>
  <c r="E1805" i="1"/>
  <c r="F1805" i="1"/>
  <c r="K1804" i="1"/>
  <c r="I1804" i="1"/>
  <c r="J1804" i="1"/>
  <c r="G1804" i="1"/>
  <c r="E1804" i="1"/>
  <c r="F1804" i="1"/>
  <c r="K1803" i="1"/>
  <c r="I1803" i="1"/>
  <c r="J1803" i="1"/>
  <c r="G1803" i="1"/>
  <c r="E1803" i="1"/>
  <c r="F1803" i="1"/>
  <c r="K1802" i="1"/>
  <c r="I1802" i="1"/>
  <c r="J1802" i="1"/>
  <c r="G1802" i="1"/>
  <c r="E1802" i="1"/>
  <c r="F1802" i="1"/>
  <c r="I1801" i="1"/>
  <c r="J1801" i="1"/>
  <c r="K1801" i="1"/>
  <c r="E1801" i="1"/>
  <c r="F1801" i="1"/>
  <c r="G1801" i="1"/>
  <c r="K1800" i="1"/>
  <c r="I1800" i="1"/>
  <c r="J1800" i="1"/>
  <c r="G1800" i="1"/>
  <c r="E1800" i="1"/>
  <c r="F1800" i="1"/>
  <c r="K1799" i="1"/>
  <c r="I1799" i="1"/>
  <c r="J1799" i="1"/>
  <c r="G1799" i="1"/>
  <c r="E1799" i="1"/>
  <c r="F1799" i="1"/>
  <c r="K1798" i="1"/>
  <c r="I1798" i="1"/>
  <c r="J1798" i="1"/>
  <c r="G1798" i="1"/>
  <c r="E1798" i="1"/>
  <c r="F1798" i="1"/>
  <c r="K1797" i="1"/>
  <c r="I1797" i="1"/>
  <c r="J1797" i="1"/>
  <c r="G1797" i="1"/>
  <c r="E1797" i="1"/>
  <c r="F1797" i="1"/>
  <c r="K1796" i="1"/>
  <c r="I1796" i="1"/>
  <c r="J1796" i="1"/>
  <c r="G1796" i="1"/>
  <c r="E1796" i="1"/>
  <c r="F1796" i="1"/>
  <c r="K1795" i="1"/>
  <c r="I1795" i="1"/>
  <c r="J1795" i="1"/>
  <c r="G1795" i="1"/>
  <c r="E1795" i="1"/>
  <c r="F1795" i="1"/>
  <c r="K1794" i="1"/>
  <c r="I1794" i="1"/>
  <c r="J1794" i="1"/>
  <c r="G1794" i="1"/>
  <c r="E1794" i="1"/>
  <c r="F1794" i="1"/>
  <c r="K1793" i="1"/>
  <c r="I1793" i="1"/>
  <c r="J1793" i="1"/>
  <c r="G1793" i="1"/>
  <c r="E1793" i="1"/>
  <c r="F1793" i="1"/>
  <c r="K1792" i="1"/>
  <c r="I1792" i="1"/>
  <c r="J1792" i="1"/>
  <c r="G1792" i="1"/>
  <c r="E1792" i="1"/>
  <c r="F1792" i="1"/>
  <c r="K1791" i="1"/>
  <c r="I1791" i="1"/>
  <c r="J1791" i="1"/>
  <c r="G1791" i="1"/>
  <c r="E1791" i="1"/>
  <c r="F1791" i="1"/>
  <c r="K1790" i="1"/>
  <c r="I1790" i="1"/>
  <c r="J1790" i="1"/>
  <c r="G1790" i="1"/>
  <c r="E1790" i="1"/>
  <c r="F1790" i="1"/>
  <c r="K1789" i="1"/>
  <c r="I1789" i="1"/>
  <c r="J1789" i="1"/>
  <c r="G1789" i="1"/>
  <c r="E1789" i="1"/>
  <c r="F1789" i="1"/>
  <c r="K1788" i="1"/>
  <c r="I1788" i="1"/>
  <c r="J1788" i="1"/>
  <c r="G1788" i="1"/>
  <c r="E1788" i="1"/>
  <c r="F1788" i="1"/>
  <c r="K1787" i="1"/>
  <c r="I1787" i="1"/>
  <c r="J1787" i="1"/>
  <c r="G1787" i="1"/>
  <c r="E1787" i="1"/>
  <c r="F1787" i="1"/>
  <c r="K1786" i="1"/>
  <c r="I1786" i="1"/>
  <c r="J1786" i="1"/>
  <c r="G1786" i="1"/>
  <c r="E1786" i="1"/>
  <c r="F1786" i="1"/>
  <c r="K1785" i="1"/>
  <c r="I1785" i="1"/>
  <c r="J1785" i="1"/>
  <c r="G1785" i="1"/>
  <c r="E1785" i="1"/>
  <c r="F1785" i="1"/>
  <c r="K1784" i="1"/>
  <c r="I1784" i="1"/>
  <c r="J1784" i="1"/>
  <c r="G1784" i="1"/>
  <c r="E1784" i="1"/>
  <c r="F1784" i="1"/>
  <c r="K1783" i="1"/>
  <c r="I1783" i="1"/>
  <c r="J1783" i="1"/>
  <c r="G1783" i="1"/>
  <c r="E1783" i="1"/>
  <c r="F1783" i="1"/>
  <c r="K1782" i="1"/>
  <c r="I1782" i="1"/>
  <c r="J1782" i="1"/>
  <c r="G1782" i="1"/>
  <c r="E1782" i="1"/>
  <c r="F1782" i="1"/>
  <c r="K1781" i="1"/>
  <c r="I1781" i="1"/>
  <c r="J1781" i="1"/>
  <c r="G1781" i="1"/>
  <c r="E1781" i="1"/>
  <c r="F1781" i="1"/>
  <c r="K1780" i="1"/>
  <c r="I1780" i="1"/>
  <c r="J1780" i="1"/>
  <c r="G1780" i="1"/>
  <c r="E1780" i="1"/>
  <c r="F1780" i="1"/>
  <c r="K1779" i="1"/>
  <c r="I1779" i="1"/>
  <c r="J1779" i="1"/>
  <c r="G1779" i="1"/>
  <c r="E1779" i="1"/>
  <c r="F1779" i="1"/>
  <c r="K1778" i="1"/>
  <c r="I1778" i="1"/>
  <c r="J1778" i="1"/>
  <c r="G1778" i="1"/>
  <c r="E1778" i="1"/>
  <c r="F1778" i="1"/>
  <c r="I1777" i="1"/>
  <c r="J1777" i="1"/>
  <c r="K1777" i="1"/>
  <c r="E1777" i="1"/>
  <c r="F1777" i="1"/>
  <c r="G1777" i="1"/>
  <c r="K1776" i="1"/>
  <c r="I1776" i="1"/>
  <c r="J1776" i="1"/>
  <c r="G1776" i="1"/>
  <c r="E1776" i="1"/>
  <c r="F1776" i="1"/>
  <c r="K1775" i="1"/>
  <c r="I1775" i="1"/>
  <c r="J1775" i="1"/>
  <c r="G1775" i="1"/>
  <c r="E1775" i="1"/>
  <c r="F1775" i="1"/>
  <c r="K1774" i="1"/>
  <c r="I1774" i="1"/>
  <c r="J1774" i="1"/>
  <c r="G1774" i="1"/>
  <c r="E1774" i="1"/>
  <c r="F1774" i="1"/>
  <c r="K1773" i="1"/>
  <c r="I1773" i="1"/>
  <c r="J1773" i="1"/>
  <c r="G1773" i="1"/>
  <c r="E1773" i="1"/>
  <c r="F1773" i="1"/>
  <c r="K1772" i="1"/>
  <c r="I1772" i="1"/>
  <c r="J1772" i="1"/>
  <c r="G1772" i="1"/>
  <c r="E1772" i="1"/>
  <c r="F1772" i="1"/>
  <c r="K1771" i="1"/>
  <c r="I1771" i="1"/>
  <c r="J1771" i="1"/>
  <c r="G1771" i="1"/>
  <c r="E1771" i="1"/>
  <c r="F1771" i="1"/>
  <c r="K1770" i="1"/>
  <c r="I1770" i="1"/>
  <c r="J1770" i="1"/>
  <c r="G1770" i="1"/>
  <c r="E1770" i="1"/>
  <c r="F1770" i="1"/>
  <c r="K1769" i="1"/>
  <c r="I1769" i="1"/>
  <c r="J1769" i="1"/>
  <c r="G1769" i="1"/>
  <c r="E1769" i="1"/>
  <c r="F1769" i="1"/>
  <c r="K1768" i="1"/>
  <c r="I1768" i="1"/>
  <c r="J1768" i="1"/>
  <c r="G1768" i="1"/>
  <c r="E1768" i="1"/>
  <c r="F1768" i="1"/>
  <c r="K1767" i="1"/>
  <c r="I1767" i="1"/>
  <c r="J1767" i="1"/>
  <c r="G1767" i="1"/>
  <c r="E1767" i="1"/>
  <c r="F1767" i="1"/>
  <c r="K1766" i="1"/>
  <c r="I1766" i="1"/>
  <c r="J1766" i="1"/>
  <c r="G1766" i="1"/>
  <c r="E1766" i="1"/>
  <c r="F1766" i="1"/>
  <c r="K1765" i="1"/>
  <c r="I1765" i="1"/>
  <c r="J1765" i="1"/>
  <c r="G1765" i="1"/>
  <c r="E1765" i="1"/>
  <c r="F1765" i="1"/>
  <c r="K1764" i="1"/>
  <c r="I1764" i="1"/>
  <c r="J1764" i="1"/>
  <c r="G1764" i="1"/>
  <c r="E1764" i="1"/>
  <c r="F1764" i="1"/>
  <c r="K1763" i="1"/>
  <c r="I1763" i="1"/>
  <c r="J1763" i="1"/>
  <c r="G1763" i="1"/>
  <c r="E1763" i="1"/>
  <c r="F1763" i="1"/>
  <c r="K1762" i="1"/>
  <c r="I1762" i="1"/>
  <c r="J1762" i="1"/>
  <c r="G1762" i="1"/>
  <c r="E1762" i="1"/>
  <c r="F1762" i="1"/>
  <c r="K1761" i="1"/>
  <c r="I1761" i="1"/>
  <c r="J1761" i="1"/>
  <c r="G1761" i="1"/>
  <c r="E1761" i="1"/>
  <c r="F1761" i="1"/>
  <c r="K1760" i="1"/>
  <c r="I1760" i="1"/>
  <c r="J1760" i="1"/>
  <c r="G1760" i="1"/>
  <c r="E1760" i="1"/>
  <c r="F1760" i="1"/>
  <c r="K1759" i="1"/>
  <c r="I1759" i="1"/>
  <c r="J1759" i="1"/>
  <c r="G1759" i="1"/>
  <c r="E1759" i="1"/>
  <c r="F1759" i="1"/>
  <c r="K1758" i="1"/>
  <c r="I1758" i="1"/>
  <c r="J1758" i="1"/>
  <c r="G1758" i="1"/>
  <c r="E1758" i="1"/>
  <c r="F1758" i="1"/>
  <c r="K1757" i="1"/>
  <c r="I1757" i="1"/>
  <c r="J1757" i="1"/>
  <c r="G1757" i="1"/>
  <c r="E1757" i="1"/>
  <c r="F1757" i="1"/>
  <c r="K1756" i="1"/>
  <c r="I1756" i="1"/>
  <c r="J1756" i="1"/>
  <c r="G1756" i="1"/>
  <c r="E1756" i="1"/>
  <c r="F1756" i="1"/>
  <c r="K1755" i="1"/>
  <c r="I1755" i="1"/>
  <c r="J1755" i="1"/>
  <c r="G1755" i="1"/>
  <c r="E1755" i="1"/>
  <c r="F1755" i="1"/>
  <c r="K1754" i="1"/>
  <c r="I1754" i="1"/>
  <c r="J1754" i="1"/>
  <c r="G1754" i="1"/>
  <c r="E1754" i="1"/>
  <c r="F1754" i="1"/>
  <c r="I1753" i="1"/>
  <c r="J1753" i="1"/>
  <c r="K1753" i="1"/>
  <c r="E1753" i="1"/>
  <c r="F1753" i="1"/>
  <c r="G1753" i="1"/>
  <c r="K1752" i="1"/>
  <c r="I1752" i="1"/>
  <c r="J1752" i="1"/>
  <c r="G1752" i="1"/>
  <c r="E1752" i="1"/>
  <c r="F1752" i="1"/>
  <c r="K1751" i="1"/>
  <c r="I1751" i="1"/>
  <c r="J1751" i="1"/>
  <c r="G1751" i="1"/>
  <c r="E1751" i="1"/>
  <c r="F1751" i="1"/>
  <c r="K1750" i="1"/>
  <c r="I1750" i="1"/>
  <c r="J1750" i="1"/>
  <c r="G1750" i="1"/>
  <c r="E1750" i="1"/>
  <c r="F1750" i="1"/>
  <c r="K1749" i="1"/>
  <c r="I1749" i="1"/>
  <c r="J1749" i="1"/>
  <c r="G1749" i="1"/>
  <c r="E1749" i="1"/>
  <c r="F1749" i="1"/>
  <c r="K1748" i="1"/>
  <c r="I1748" i="1"/>
  <c r="J1748" i="1"/>
  <c r="G1748" i="1"/>
  <c r="E1748" i="1"/>
  <c r="F1748" i="1"/>
  <c r="K1747" i="1"/>
  <c r="I1747" i="1"/>
  <c r="J1747" i="1"/>
  <c r="G1747" i="1"/>
  <c r="E1747" i="1"/>
  <c r="F1747" i="1"/>
  <c r="K1746" i="1"/>
  <c r="I1746" i="1"/>
  <c r="J1746" i="1"/>
  <c r="G1746" i="1"/>
  <c r="E1746" i="1"/>
  <c r="F1746" i="1"/>
  <c r="K1745" i="1"/>
  <c r="I1745" i="1"/>
  <c r="J1745" i="1"/>
  <c r="G1745" i="1"/>
  <c r="E1745" i="1"/>
  <c r="F1745" i="1"/>
  <c r="K1744" i="1"/>
  <c r="I1744" i="1"/>
  <c r="J1744" i="1"/>
  <c r="G1744" i="1"/>
  <c r="E1744" i="1"/>
  <c r="F1744" i="1"/>
  <c r="K1743" i="1"/>
  <c r="I1743" i="1"/>
  <c r="J1743" i="1"/>
  <c r="G1743" i="1"/>
  <c r="E1743" i="1"/>
  <c r="F1743" i="1"/>
  <c r="K1742" i="1"/>
  <c r="I1742" i="1"/>
  <c r="J1742" i="1"/>
  <c r="G1742" i="1"/>
  <c r="E1742" i="1"/>
  <c r="F1742" i="1"/>
  <c r="K1741" i="1"/>
  <c r="I1741" i="1"/>
  <c r="J1741" i="1"/>
  <c r="G1741" i="1"/>
  <c r="E1741" i="1"/>
  <c r="F1741" i="1"/>
  <c r="K1740" i="1"/>
  <c r="I1740" i="1"/>
  <c r="J1740" i="1"/>
  <c r="G1740" i="1"/>
  <c r="E1740" i="1"/>
  <c r="F1740" i="1"/>
  <c r="K1739" i="1"/>
  <c r="I1739" i="1"/>
  <c r="J1739" i="1"/>
  <c r="G1739" i="1"/>
  <c r="E1739" i="1"/>
  <c r="F1739" i="1"/>
  <c r="K1738" i="1"/>
  <c r="I1738" i="1"/>
  <c r="J1738" i="1"/>
  <c r="G1738" i="1"/>
  <c r="E1738" i="1"/>
  <c r="F1738" i="1"/>
  <c r="K1737" i="1"/>
  <c r="I1737" i="1"/>
  <c r="J1737" i="1"/>
  <c r="G1737" i="1"/>
  <c r="E1737" i="1"/>
  <c r="F1737" i="1"/>
  <c r="K1736" i="1"/>
  <c r="I1736" i="1"/>
  <c r="J1736" i="1"/>
  <c r="G1736" i="1"/>
  <c r="E1736" i="1"/>
  <c r="F1736" i="1"/>
  <c r="K1735" i="1"/>
  <c r="I1735" i="1"/>
  <c r="J1735" i="1"/>
  <c r="G1735" i="1"/>
  <c r="E1735" i="1"/>
  <c r="F1735" i="1"/>
  <c r="K1734" i="1"/>
  <c r="I1734" i="1"/>
  <c r="J1734" i="1"/>
  <c r="G1734" i="1"/>
  <c r="E1734" i="1"/>
  <c r="F1734" i="1"/>
  <c r="K1733" i="1"/>
  <c r="I1733" i="1"/>
  <c r="J1733" i="1"/>
  <c r="G1733" i="1"/>
  <c r="E1733" i="1"/>
  <c r="F1733" i="1"/>
  <c r="K1732" i="1"/>
  <c r="I1732" i="1"/>
  <c r="J1732" i="1"/>
  <c r="G1732" i="1"/>
  <c r="E1732" i="1"/>
  <c r="F1732" i="1"/>
  <c r="K1731" i="1"/>
  <c r="I1731" i="1"/>
  <c r="J1731" i="1"/>
  <c r="G1731" i="1"/>
  <c r="E1731" i="1"/>
  <c r="F1731" i="1"/>
  <c r="K1730" i="1"/>
  <c r="I1730" i="1"/>
  <c r="J1730" i="1"/>
  <c r="G1730" i="1"/>
  <c r="E1730" i="1"/>
  <c r="F1730" i="1"/>
  <c r="I1729" i="1"/>
  <c r="J1729" i="1"/>
  <c r="K1729" i="1"/>
  <c r="E1729" i="1"/>
  <c r="F1729" i="1"/>
  <c r="G1729" i="1"/>
  <c r="K1728" i="1"/>
  <c r="I1728" i="1"/>
  <c r="J1728" i="1"/>
  <c r="G1728" i="1"/>
  <c r="E1728" i="1"/>
  <c r="F1728" i="1"/>
  <c r="K1727" i="1"/>
  <c r="I1727" i="1"/>
  <c r="J1727" i="1"/>
  <c r="G1727" i="1"/>
  <c r="E1727" i="1"/>
  <c r="F1727" i="1"/>
  <c r="K1726" i="1"/>
  <c r="I1726" i="1"/>
  <c r="J1726" i="1"/>
  <c r="G1726" i="1"/>
  <c r="E1726" i="1"/>
  <c r="F1726" i="1"/>
  <c r="K1725" i="1"/>
  <c r="I1725" i="1"/>
  <c r="J1725" i="1"/>
  <c r="G1725" i="1"/>
  <c r="E1725" i="1"/>
  <c r="F1725" i="1"/>
  <c r="K1724" i="1"/>
  <c r="I1724" i="1"/>
  <c r="J1724" i="1"/>
  <c r="G1724" i="1"/>
  <c r="E1724" i="1"/>
  <c r="F1724" i="1"/>
  <c r="K1723" i="1"/>
  <c r="I1723" i="1"/>
  <c r="J1723" i="1"/>
  <c r="G1723" i="1"/>
  <c r="E1723" i="1"/>
  <c r="F1723" i="1"/>
  <c r="K1722" i="1"/>
  <c r="I1722" i="1"/>
  <c r="J1722" i="1"/>
  <c r="G1722" i="1"/>
  <c r="E1722" i="1"/>
  <c r="F1722" i="1"/>
  <c r="K1721" i="1"/>
  <c r="I1721" i="1"/>
  <c r="J1721" i="1"/>
  <c r="G1721" i="1"/>
  <c r="E1721" i="1"/>
  <c r="F1721" i="1"/>
  <c r="K1720" i="1"/>
  <c r="I1720" i="1"/>
  <c r="J1720" i="1"/>
  <c r="G1720" i="1"/>
  <c r="E1720" i="1"/>
  <c r="F1720" i="1"/>
  <c r="K1719" i="1"/>
  <c r="I1719" i="1"/>
  <c r="J1719" i="1"/>
  <c r="G1719" i="1"/>
  <c r="E1719" i="1"/>
  <c r="F1719" i="1"/>
  <c r="K1718" i="1"/>
  <c r="I1718" i="1"/>
  <c r="J1718" i="1"/>
  <c r="G1718" i="1"/>
  <c r="E1718" i="1"/>
  <c r="F1718" i="1"/>
  <c r="K1717" i="1"/>
  <c r="I1717" i="1"/>
  <c r="J1717" i="1"/>
  <c r="G1717" i="1"/>
  <c r="E1717" i="1"/>
  <c r="F1717" i="1"/>
  <c r="K1716" i="1"/>
  <c r="I1716" i="1"/>
  <c r="J1716" i="1"/>
  <c r="G1716" i="1"/>
  <c r="E1716" i="1"/>
  <c r="F1716" i="1"/>
  <c r="K1715" i="1"/>
  <c r="I1715" i="1"/>
  <c r="J1715" i="1"/>
  <c r="G1715" i="1"/>
  <c r="E1715" i="1"/>
  <c r="F1715" i="1"/>
  <c r="K1714" i="1"/>
  <c r="I1714" i="1"/>
  <c r="J1714" i="1"/>
  <c r="G1714" i="1"/>
  <c r="E1714" i="1"/>
  <c r="F1714" i="1"/>
  <c r="K1713" i="1"/>
  <c r="I1713" i="1"/>
  <c r="J1713" i="1"/>
  <c r="G1713" i="1"/>
  <c r="E1713" i="1"/>
  <c r="F1713" i="1"/>
  <c r="K1712" i="1"/>
  <c r="I1712" i="1"/>
  <c r="J1712" i="1"/>
  <c r="G1712" i="1"/>
  <c r="E1712" i="1"/>
  <c r="F1712" i="1"/>
  <c r="K1711" i="1"/>
  <c r="I1711" i="1"/>
  <c r="J1711" i="1"/>
  <c r="G1711" i="1"/>
  <c r="E1711" i="1"/>
  <c r="F1711" i="1"/>
  <c r="K1710" i="1"/>
  <c r="I1710" i="1"/>
  <c r="J1710" i="1"/>
  <c r="G1710" i="1"/>
  <c r="E1710" i="1"/>
  <c r="F1710" i="1"/>
  <c r="K1709" i="1"/>
  <c r="I1709" i="1"/>
  <c r="J1709" i="1"/>
  <c r="G1709" i="1"/>
  <c r="E1709" i="1"/>
  <c r="F1709" i="1"/>
  <c r="K1708" i="1"/>
  <c r="I1708" i="1"/>
  <c r="J1708" i="1"/>
  <c r="G1708" i="1"/>
  <c r="E1708" i="1"/>
  <c r="F1708" i="1"/>
  <c r="K1707" i="1"/>
  <c r="I1707" i="1"/>
  <c r="J1707" i="1"/>
  <c r="G1707" i="1"/>
  <c r="E1707" i="1"/>
  <c r="F1707" i="1"/>
  <c r="K1706" i="1"/>
  <c r="I1706" i="1"/>
  <c r="J1706" i="1"/>
  <c r="G1706" i="1"/>
  <c r="E1706" i="1"/>
  <c r="F1706" i="1"/>
  <c r="I1705" i="1"/>
  <c r="J1705" i="1"/>
  <c r="K1705" i="1"/>
  <c r="E1705" i="1"/>
  <c r="F1705" i="1"/>
  <c r="G1705" i="1"/>
  <c r="K1704" i="1"/>
  <c r="I1704" i="1"/>
  <c r="J1704" i="1"/>
  <c r="G1704" i="1"/>
  <c r="E1704" i="1"/>
  <c r="F1704" i="1"/>
  <c r="K1703" i="1"/>
  <c r="I1703" i="1"/>
  <c r="J1703" i="1"/>
  <c r="G1703" i="1"/>
  <c r="E1703" i="1"/>
  <c r="F1703" i="1"/>
  <c r="K1702" i="1"/>
  <c r="I1702" i="1"/>
  <c r="J1702" i="1"/>
  <c r="G1702" i="1"/>
  <c r="E1702" i="1"/>
  <c r="F1702" i="1"/>
  <c r="K1701" i="1"/>
  <c r="I1701" i="1"/>
  <c r="J1701" i="1"/>
  <c r="G1701" i="1"/>
  <c r="E1701" i="1"/>
  <c r="F1701" i="1"/>
  <c r="K1700" i="1"/>
  <c r="I1700" i="1"/>
  <c r="J1700" i="1"/>
  <c r="G1700" i="1"/>
  <c r="E1700" i="1"/>
  <c r="F1700" i="1"/>
  <c r="K1699" i="1"/>
  <c r="I1699" i="1"/>
  <c r="J1699" i="1"/>
  <c r="G1699" i="1"/>
  <c r="E1699" i="1"/>
  <c r="F1699" i="1"/>
  <c r="K1698" i="1"/>
  <c r="I1698" i="1"/>
  <c r="J1698" i="1"/>
  <c r="G1698" i="1"/>
  <c r="E1698" i="1"/>
  <c r="F1698" i="1"/>
  <c r="K1697" i="1"/>
  <c r="I1697" i="1"/>
  <c r="J1697" i="1"/>
  <c r="G1697" i="1"/>
  <c r="E1697" i="1"/>
  <c r="F1697" i="1"/>
  <c r="K1696" i="1"/>
  <c r="I1696" i="1"/>
  <c r="J1696" i="1"/>
  <c r="G1696" i="1"/>
  <c r="E1696" i="1"/>
  <c r="F1696" i="1"/>
  <c r="K1695" i="1"/>
  <c r="I1695" i="1"/>
  <c r="J1695" i="1"/>
  <c r="G1695" i="1"/>
  <c r="E1695" i="1"/>
  <c r="F1695" i="1"/>
  <c r="K1694" i="1"/>
  <c r="I1694" i="1"/>
  <c r="J1694" i="1"/>
  <c r="G1694" i="1"/>
  <c r="E1694" i="1"/>
  <c r="F1694" i="1"/>
  <c r="K1693" i="1"/>
  <c r="I1693" i="1"/>
  <c r="J1693" i="1"/>
  <c r="G1693" i="1"/>
  <c r="E1693" i="1"/>
  <c r="F1693" i="1"/>
  <c r="K1692" i="1"/>
  <c r="I1692" i="1"/>
  <c r="J1692" i="1"/>
  <c r="G1692" i="1"/>
  <c r="E1692" i="1"/>
  <c r="F1692" i="1"/>
  <c r="K1691" i="1"/>
  <c r="I1691" i="1"/>
  <c r="J1691" i="1"/>
  <c r="G1691" i="1"/>
  <c r="E1691" i="1"/>
  <c r="F1691" i="1"/>
  <c r="K1690" i="1"/>
  <c r="I1690" i="1"/>
  <c r="J1690" i="1"/>
  <c r="G1690" i="1"/>
  <c r="E1690" i="1"/>
  <c r="F1690" i="1"/>
  <c r="K1689" i="1"/>
  <c r="I1689" i="1"/>
  <c r="J1689" i="1"/>
  <c r="G1689" i="1"/>
  <c r="E1689" i="1"/>
  <c r="F1689" i="1"/>
  <c r="K1688" i="1"/>
  <c r="I1688" i="1"/>
  <c r="J1688" i="1"/>
  <c r="G1688" i="1"/>
  <c r="E1688" i="1"/>
  <c r="F1688" i="1"/>
  <c r="K1687" i="1"/>
  <c r="I1687" i="1"/>
  <c r="J1687" i="1"/>
  <c r="G1687" i="1"/>
  <c r="E1687" i="1"/>
  <c r="F1687" i="1"/>
  <c r="K1686" i="1"/>
  <c r="I1686" i="1"/>
  <c r="J1686" i="1"/>
  <c r="G1686" i="1"/>
  <c r="E1686" i="1"/>
  <c r="F1686" i="1"/>
  <c r="K1685" i="1"/>
  <c r="I1685" i="1"/>
  <c r="J1685" i="1"/>
  <c r="G1685" i="1"/>
  <c r="E1685" i="1"/>
  <c r="F1685" i="1"/>
  <c r="K1684" i="1"/>
  <c r="I1684" i="1"/>
  <c r="J1684" i="1"/>
  <c r="G1684" i="1"/>
  <c r="E1684" i="1"/>
  <c r="F1684" i="1"/>
  <c r="K1683" i="1"/>
  <c r="I1683" i="1"/>
  <c r="J1683" i="1"/>
  <c r="G1683" i="1"/>
  <c r="E1683" i="1"/>
  <c r="F1683" i="1"/>
  <c r="K1682" i="1"/>
  <c r="I1682" i="1"/>
  <c r="J1682" i="1"/>
  <c r="G1682" i="1"/>
  <c r="E1682" i="1"/>
  <c r="F1682" i="1"/>
  <c r="I1681" i="1"/>
  <c r="J1681" i="1"/>
  <c r="K1681" i="1"/>
  <c r="E1681" i="1"/>
  <c r="F1681" i="1"/>
  <c r="G1681" i="1"/>
  <c r="K1680" i="1"/>
  <c r="I1680" i="1"/>
  <c r="J1680" i="1"/>
  <c r="G1680" i="1"/>
  <c r="E1680" i="1"/>
  <c r="F1680" i="1"/>
  <c r="K1679" i="1"/>
  <c r="I1679" i="1"/>
  <c r="J1679" i="1"/>
  <c r="G1679" i="1"/>
  <c r="E1679" i="1"/>
  <c r="F1679" i="1"/>
  <c r="K1678" i="1"/>
  <c r="I1678" i="1"/>
  <c r="J1678" i="1"/>
  <c r="G1678" i="1"/>
  <c r="E1678" i="1"/>
  <c r="F1678" i="1"/>
  <c r="K1677" i="1"/>
  <c r="I1677" i="1"/>
  <c r="J1677" i="1"/>
  <c r="G1677" i="1"/>
  <c r="E1677" i="1"/>
  <c r="F1677" i="1"/>
  <c r="K1676" i="1"/>
  <c r="I1676" i="1"/>
  <c r="J1676" i="1"/>
  <c r="G1676" i="1"/>
  <c r="E1676" i="1"/>
  <c r="F1676" i="1"/>
  <c r="K1675" i="1"/>
  <c r="I1675" i="1"/>
  <c r="J1675" i="1"/>
  <c r="G1675" i="1"/>
  <c r="E1675" i="1"/>
  <c r="F1675" i="1"/>
  <c r="K1674" i="1"/>
  <c r="I1674" i="1"/>
  <c r="J1674" i="1"/>
  <c r="G1674" i="1"/>
  <c r="E1674" i="1"/>
  <c r="F1674" i="1"/>
  <c r="K1673" i="1"/>
  <c r="I1673" i="1"/>
  <c r="J1673" i="1"/>
  <c r="G1673" i="1"/>
  <c r="E1673" i="1"/>
  <c r="F1673" i="1"/>
  <c r="K1672" i="1"/>
  <c r="I1672" i="1"/>
  <c r="J1672" i="1"/>
  <c r="G1672" i="1"/>
  <c r="E1672" i="1"/>
  <c r="F1672" i="1"/>
  <c r="K1671" i="1"/>
  <c r="I1671" i="1"/>
  <c r="J1671" i="1"/>
  <c r="G1671" i="1"/>
  <c r="E1671" i="1"/>
  <c r="F1671" i="1"/>
  <c r="K1670" i="1"/>
  <c r="I1670" i="1"/>
  <c r="J1670" i="1"/>
  <c r="G1670" i="1"/>
  <c r="E1670" i="1"/>
  <c r="F1670" i="1"/>
  <c r="K1669" i="1"/>
  <c r="I1669" i="1"/>
  <c r="J1669" i="1"/>
  <c r="G1669" i="1"/>
  <c r="E1669" i="1"/>
  <c r="F1669" i="1"/>
  <c r="K1668" i="1"/>
  <c r="I1668" i="1"/>
  <c r="J1668" i="1"/>
  <c r="G1668" i="1"/>
  <c r="E1668" i="1"/>
  <c r="F1668" i="1"/>
  <c r="K1667" i="1"/>
  <c r="I1667" i="1"/>
  <c r="J1667" i="1"/>
  <c r="G1667" i="1"/>
  <c r="E1667" i="1"/>
  <c r="F1667" i="1"/>
  <c r="K1666" i="1"/>
  <c r="I1666" i="1"/>
  <c r="J1666" i="1"/>
  <c r="G1666" i="1"/>
  <c r="E1666" i="1"/>
  <c r="F1666" i="1"/>
  <c r="K1665" i="1"/>
  <c r="I1665" i="1"/>
  <c r="J1665" i="1"/>
  <c r="G1665" i="1"/>
  <c r="E1665" i="1"/>
  <c r="F1665" i="1"/>
  <c r="K1664" i="1"/>
  <c r="I1664" i="1"/>
  <c r="J1664" i="1"/>
  <c r="G1664" i="1"/>
  <c r="E1664" i="1"/>
  <c r="F1664" i="1"/>
  <c r="K1663" i="1"/>
  <c r="I1663" i="1"/>
  <c r="J1663" i="1"/>
  <c r="G1663" i="1"/>
  <c r="E1663" i="1"/>
  <c r="F1663" i="1"/>
  <c r="K1662" i="1"/>
  <c r="I1662" i="1"/>
  <c r="J1662" i="1"/>
  <c r="G1662" i="1"/>
  <c r="E1662" i="1"/>
  <c r="F1662" i="1"/>
  <c r="K1661" i="1"/>
  <c r="I1661" i="1"/>
  <c r="J1661" i="1"/>
  <c r="G1661" i="1"/>
  <c r="E1661" i="1"/>
  <c r="F1661" i="1"/>
  <c r="K1660" i="1"/>
  <c r="I1660" i="1"/>
  <c r="J1660" i="1"/>
  <c r="G1660" i="1"/>
  <c r="E1660" i="1"/>
  <c r="F1660" i="1"/>
  <c r="K1659" i="1"/>
  <c r="I1659" i="1"/>
  <c r="J1659" i="1"/>
  <c r="G1659" i="1"/>
  <c r="E1659" i="1"/>
  <c r="F1659" i="1"/>
  <c r="K1658" i="1"/>
  <c r="I1658" i="1"/>
  <c r="J1658" i="1"/>
  <c r="G1658" i="1"/>
  <c r="E1658" i="1"/>
  <c r="F1658" i="1"/>
  <c r="I1657" i="1"/>
  <c r="J1657" i="1"/>
  <c r="K1657" i="1"/>
  <c r="E1657" i="1"/>
  <c r="F1657" i="1"/>
  <c r="G1657" i="1"/>
  <c r="K1656" i="1"/>
  <c r="I1656" i="1"/>
  <c r="J1656" i="1"/>
  <c r="G1656" i="1"/>
  <c r="E1656" i="1"/>
  <c r="F1656" i="1"/>
  <c r="K1655" i="1"/>
  <c r="I1655" i="1"/>
  <c r="J1655" i="1"/>
  <c r="G1655" i="1"/>
  <c r="E1655" i="1"/>
  <c r="F1655" i="1"/>
  <c r="K1654" i="1"/>
  <c r="I1654" i="1"/>
  <c r="J1654" i="1"/>
  <c r="G1654" i="1"/>
  <c r="E1654" i="1"/>
  <c r="F1654" i="1"/>
  <c r="K1653" i="1"/>
  <c r="I1653" i="1"/>
  <c r="J1653" i="1"/>
  <c r="G1653" i="1"/>
  <c r="E1653" i="1"/>
  <c r="F1653" i="1"/>
  <c r="K1652" i="1"/>
  <c r="I1652" i="1"/>
  <c r="J1652" i="1"/>
  <c r="G1652" i="1"/>
  <c r="E1652" i="1"/>
  <c r="F1652" i="1"/>
  <c r="K1651" i="1"/>
  <c r="I1651" i="1"/>
  <c r="J1651" i="1"/>
  <c r="G1651" i="1"/>
  <c r="E1651" i="1"/>
  <c r="F1651" i="1"/>
  <c r="K1650" i="1"/>
  <c r="I1650" i="1"/>
  <c r="J1650" i="1"/>
  <c r="G1650" i="1"/>
  <c r="E1650" i="1"/>
  <c r="F1650" i="1"/>
  <c r="K1649" i="1"/>
  <c r="I1649" i="1"/>
  <c r="J1649" i="1"/>
  <c r="G1649" i="1"/>
  <c r="E1649" i="1"/>
  <c r="F1649" i="1"/>
  <c r="K1648" i="1"/>
  <c r="I1648" i="1"/>
  <c r="J1648" i="1"/>
  <c r="G1648" i="1"/>
  <c r="E1648" i="1"/>
  <c r="F1648" i="1"/>
  <c r="K1647" i="1"/>
  <c r="I1647" i="1"/>
  <c r="J1647" i="1"/>
  <c r="G1647" i="1"/>
  <c r="E1647" i="1"/>
  <c r="F1647" i="1"/>
  <c r="K1646" i="1"/>
  <c r="I1646" i="1"/>
  <c r="J1646" i="1"/>
  <c r="G1646" i="1"/>
  <c r="E1646" i="1"/>
  <c r="F1646" i="1"/>
  <c r="K1645" i="1"/>
  <c r="I1645" i="1"/>
  <c r="J1645" i="1"/>
  <c r="G1645" i="1"/>
  <c r="E1645" i="1"/>
  <c r="F1645" i="1"/>
  <c r="K1644" i="1"/>
  <c r="I1644" i="1"/>
  <c r="J1644" i="1"/>
  <c r="G1644" i="1"/>
  <c r="E1644" i="1"/>
  <c r="F1644" i="1"/>
  <c r="K1643" i="1"/>
  <c r="I1643" i="1"/>
  <c r="J1643" i="1"/>
  <c r="G1643" i="1"/>
  <c r="E1643" i="1"/>
  <c r="F1643" i="1"/>
  <c r="K1642" i="1"/>
  <c r="I1642" i="1"/>
  <c r="J1642" i="1"/>
  <c r="G1642" i="1"/>
  <c r="E1642" i="1"/>
  <c r="F1642" i="1"/>
  <c r="K1641" i="1"/>
  <c r="I1641" i="1"/>
  <c r="J1641" i="1"/>
  <c r="G1641" i="1"/>
  <c r="E1641" i="1"/>
  <c r="F1641" i="1"/>
  <c r="K1640" i="1"/>
  <c r="I1640" i="1"/>
  <c r="J1640" i="1"/>
  <c r="G1640" i="1"/>
  <c r="E1640" i="1"/>
  <c r="F1640" i="1"/>
  <c r="K1639" i="1"/>
  <c r="I1639" i="1"/>
  <c r="J1639" i="1"/>
  <c r="G1639" i="1"/>
  <c r="E1639" i="1"/>
  <c r="F1639" i="1"/>
  <c r="K1638" i="1"/>
  <c r="I1638" i="1"/>
  <c r="J1638" i="1"/>
  <c r="G1638" i="1"/>
  <c r="E1638" i="1"/>
  <c r="F1638" i="1"/>
  <c r="K1637" i="1"/>
  <c r="I1637" i="1"/>
  <c r="J1637" i="1"/>
  <c r="G1637" i="1"/>
  <c r="E1637" i="1"/>
  <c r="F1637" i="1"/>
  <c r="K1636" i="1"/>
  <c r="I1636" i="1"/>
  <c r="J1636" i="1"/>
  <c r="G1636" i="1"/>
  <c r="E1636" i="1"/>
  <c r="F1636" i="1"/>
  <c r="K1635" i="1"/>
  <c r="I1635" i="1"/>
  <c r="J1635" i="1"/>
  <c r="G1635" i="1"/>
  <c r="E1635" i="1"/>
  <c r="F1635" i="1"/>
  <c r="K1634" i="1"/>
  <c r="I1634" i="1"/>
  <c r="J1634" i="1"/>
  <c r="G1634" i="1"/>
  <c r="E1634" i="1"/>
  <c r="F1634" i="1"/>
  <c r="I1633" i="1"/>
  <c r="J1633" i="1"/>
  <c r="K1633" i="1"/>
  <c r="E1633" i="1"/>
  <c r="F1633" i="1"/>
  <c r="G1633" i="1"/>
  <c r="K1632" i="1"/>
  <c r="I1632" i="1"/>
  <c r="J1632" i="1"/>
  <c r="G1632" i="1"/>
  <c r="E1632" i="1"/>
  <c r="F1632" i="1"/>
  <c r="K1631" i="1"/>
  <c r="I1631" i="1"/>
  <c r="J1631" i="1"/>
  <c r="G1631" i="1"/>
  <c r="E1631" i="1"/>
  <c r="F1631" i="1"/>
  <c r="K1630" i="1"/>
  <c r="I1630" i="1"/>
  <c r="J1630" i="1"/>
  <c r="G1630" i="1"/>
  <c r="E1630" i="1"/>
  <c r="F1630" i="1"/>
  <c r="K1629" i="1"/>
  <c r="I1629" i="1"/>
  <c r="J1629" i="1"/>
  <c r="G1629" i="1"/>
  <c r="E1629" i="1"/>
  <c r="F1629" i="1"/>
  <c r="K1628" i="1"/>
  <c r="I1628" i="1"/>
  <c r="J1628" i="1"/>
  <c r="G1628" i="1"/>
  <c r="E1628" i="1"/>
  <c r="F1628" i="1"/>
  <c r="K1627" i="1"/>
  <c r="I1627" i="1"/>
  <c r="J1627" i="1"/>
  <c r="G1627" i="1"/>
  <c r="E1627" i="1"/>
  <c r="F1627" i="1"/>
  <c r="K1626" i="1"/>
  <c r="I1626" i="1"/>
  <c r="J1626" i="1"/>
  <c r="G1626" i="1"/>
  <c r="E1626" i="1"/>
  <c r="F1626" i="1"/>
  <c r="K1625" i="1"/>
  <c r="I1625" i="1"/>
  <c r="J1625" i="1"/>
  <c r="G1625" i="1"/>
  <c r="E1625" i="1"/>
  <c r="F1625" i="1"/>
  <c r="K1624" i="1"/>
  <c r="I1624" i="1"/>
  <c r="J1624" i="1"/>
  <c r="G1624" i="1"/>
  <c r="E1624" i="1"/>
  <c r="F1624" i="1"/>
  <c r="K1623" i="1"/>
  <c r="I1623" i="1"/>
  <c r="J1623" i="1"/>
  <c r="G1623" i="1"/>
  <c r="E1623" i="1"/>
  <c r="F1623" i="1"/>
  <c r="K1622" i="1"/>
  <c r="I1622" i="1"/>
  <c r="J1622" i="1"/>
  <c r="G1622" i="1"/>
  <c r="E1622" i="1"/>
  <c r="F1622" i="1"/>
  <c r="K1621" i="1"/>
  <c r="I1621" i="1"/>
  <c r="J1621" i="1"/>
  <c r="G1621" i="1"/>
  <c r="E1621" i="1"/>
  <c r="F1621" i="1"/>
  <c r="K1620" i="1"/>
  <c r="I1620" i="1"/>
  <c r="J1620" i="1"/>
  <c r="G1620" i="1"/>
  <c r="E1620" i="1"/>
  <c r="F1620" i="1"/>
  <c r="K1619" i="1"/>
  <c r="I1619" i="1"/>
  <c r="J1619" i="1"/>
  <c r="G1619" i="1"/>
  <c r="E1619" i="1"/>
  <c r="F1619" i="1"/>
  <c r="K1618" i="1"/>
  <c r="I1618" i="1"/>
  <c r="J1618" i="1"/>
  <c r="G1618" i="1"/>
  <c r="E1618" i="1"/>
  <c r="F1618" i="1"/>
  <c r="K1617" i="1"/>
  <c r="I1617" i="1"/>
  <c r="J1617" i="1"/>
  <c r="G1617" i="1"/>
  <c r="E1617" i="1"/>
  <c r="F1617" i="1"/>
  <c r="K1616" i="1"/>
  <c r="I1616" i="1"/>
  <c r="J1616" i="1"/>
  <c r="G1616" i="1"/>
  <c r="E1616" i="1"/>
  <c r="F1616" i="1"/>
  <c r="K1615" i="1"/>
  <c r="I1615" i="1"/>
  <c r="J1615" i="1"/>
  <c r="G1615" i="1"/>
  <c r="E1615" i="1"/>
  <c r="F1615" i="1"/>
  <c r="K1614" i="1"/>
  <c r="I1614" i="1"/>
  <c r="J1614" i="1"/>
  <c r="G1614" i="1"/>
  <c r="E1614" i="1"/>
  <c r="F1614" i="1"/>
  <c r="K1613" i="1"/>
  <c r="I1613" i="1"/>
  <c r="J1613" i="1"/>
  <c r="G1613" i="1"/>
  <c r="E1613" i="1"/>
  <c r="F1613" i="1"/>
  <c r="K1612" i="1"/>
  <c r="I1612" i="1"/>
  <c r="J1612" i="1"/>
  <c r="G1612" i="1"/>
  <c r="E1612" i="1"/>
  <c r="F1612" i="1"/>
  <c r="K1611" i="1"/>
  <c r="I1611" i="1"/>
  <c r="J1611" i="1"/>
  <c r="G1611" i="1"/>
  <c r="E1611" i="1"/>
  <c r="F1611" i="1"/>
  <c r="K1610" i="1"/>
  <c r="I1610" i="1"/>
  <c r="J1610" i="1"/>
  <c r="G1610" i="1"/>
  <c r="E1610" i="1"/>
  <c r="F1610" i="1"/>
  <c r="I1609" i="1"/>
  <c r="J1609" i="1"/>
  <c r="K1609" i="1"/>
  <c r="E1609" i="1"/>
  <c r="F1609" i="1"/>
  <c r="G1609" i="1"/>
  <c r="K1608" i="1"/>
  <c r="I1608" i="1"/>
  <c r="J1608" i="1"/>
  <c r="G1608" i="1"/>
  <c r="E1608" i="1"/>
  <c r="F1608" i="1"/>
  <c r="K1607" i="1"/>
  <c r="I1607" i="1"/>
  <c r="J1607" i="1"/>
  <c r="G1607" i="1"/>
  <c r="E1607" i="1"/>
  <c r="F1607" i="1"/>
  <c r="K1606" i="1"/>
  <c r="I1606" i="1"/>
  <c r="J1606" i="1"/>
  <c r="G1606" i="1"/>
  <c r="E1606" i="1"/>
  <c r="F1606" i="1"/>
  <c r="K1605" i="1"/>
  <c r="I1605" i="1"/>
  <c r="J1605" i="1"/>
  <c r="G1605" i="1"/>
  <c r="E1605" i="1"/>
  <c r="F1605" i="1"/>
  <c r="K1604" i="1"/>
  <c r="I1604" i="1"/>
  <c r="J1604" i="1"/>
  <c r="G1604" i="1"/>
  <c r="E1604" i="1"/>
  <c r="F1604" i="1"/>
  <c r="K1603" i="1"/>
  <c r="I1603" i="1"/>
  <c r="J1603" i="1"/>
  <c r="G1603" i="1"/>
  <c r="E1603" i="1"/>
  <c r="F1603" i="1"/>
  <c r="K1602" i="1"/>
  <c r="I1602" i="1"/>
  <c r="J1602" i="1"/>
  <c r="G1602" i="1"/>
  <c r="E1602" i="1"/>
  <c r="F1602" i="1"/>
  <c r="K1601" i="1"/>
  <c r="I1601" i="1"/>
  <c r="J1601" i="1"/>
  <c r="G1601" i="1"/>
  <c r="E1601" i="1"/>
  <c r="F1601" i="1"/>
  <c r="K1600" i="1"/>
  <c r="I1600" i="1"/>
  <c r="J1600" i="1"/>
  <c r="G1600" i="1"/>
  <c r="E1600" i="1"/>
  <c r="F1600" i="1"/>
  <c r="K1599" i="1"/>
  <c r="I1599" i="1"/>
  <c r="J1599" i="1"/>
  <c r="G1599" i="1"/>
  <c r="E1599" i="1"/>
  <c r="F1599" i="1"/>
  <c r="K1598" i="1"/>
  <c r="I1598" i="1"/>
  <c r="J1598" i="1"/>
  <c r="G1598" i="1"/>
  <c r="E1598" i="1"/>
  <c r="F1598" i="1"/>
  <c r="K1597" i="1"/>
  <c r="I1597" i="1"/>
  <c r="J1597" i="1"/>
  <c r="G1597" i="1"/>
  <c r="E1597" i="1"/>
  <c r="F1597" i="1"/>
  <c r="K1596" i="1"/>
  <c r="I1596" i="1"/>
  <c r="J1596" i="1"/>
  <c r="G1596" i="1"/>
  <c r="E1596" i="1"/>
  <c r="F1596" i="1"/>
  <c r="K1595" i="1"/>
  <c r="I1595" i="1"/>
  <c r="J1595" i="1"/>
  <c r="G1595" i="1"/>
  <c r="E1595" i="1"/>
  <c r="F1595" i="1"/>
  <c r="K1594" i="1"/>
  <c r="I1594" i="1"/>
  <c r="J1594" i="1"/>
  <c r="G1594" i="1"/>
  <c r="E1594" i="1"/>
  <c r="F1594" i="1"/>
  <c r="K1593" i="1"/>
  <c r="I1593" i="1"/>
  <c r="J1593" i="1"/>
  <c r="G1593" i="1"/>
  <c r="E1593" i="1"/>
  <c r="F1593" i="1"/>
  <c r="K1592" i="1"/>
  <c r="I1592" i="1"/>
  <c r="J1592" i="1"/>
  <c r="G1592" i="1"/>
  <c r="E1592" i="1"/>
  <c r="F1592" i="1"/>
  <c r="K1591" i="1"/>
  <c r="I1591" i="1"/>
  <c r="J1591" i="1"/>
  <c r="G1591" i="1"/>
  <c r="E1591" i="1"/>
  <c r="F1591" i="1"/>
  <c r="K1590" i="1"/>
  <c r="I1590" i="1"/>
  <c r="J1590" i="1"/>
  <c r="G1590" i="1"/>
  <c r="E1590" i="1"/>
  <c r="F1590" i="1"/>
  <c r="K1589" i="1"/>
  <c r="I1589" i="1"/>
  <c r="J1589" i="1"/>
  <c r="G1589" i="1"/>
  <c r="E1589" i="1"/>
  <c r="F1589" i="1"/>
  <c r="K1588" i="1"/>
  <c r="I1588" i="1"/>
  <c r="J1588" i="1"/>
  <c r="G1588" i="1"/>
  <c r="E1588" i="1"/>
  <c r="F1588" i="1"/>
  <c r="K1587" i="1"/>
  <c r="I1587" i="1"/>
  <c r="J1587" i="1"/>
  <c r="G1587" i="1"/>
  <c r="E1587" i="1"/>
  <c r="F1587" i="1"/>
  <c r="K1586" i="1"/>
  <c r="I1586" i="1"/>
  <c r="J1586" i="1"/>
  <c r="G1586" i="1"/>
  <c r="E1586" i="1"/>
  <c r="F1586" i="1"/>
  <c r="I1585" i="1"/>
  <c r="J1585" i="1"/>
  <c r="K1585" i="1"/>
  <c r="E1585" i="1"/>
  <c r="F1585" i="1"/>
  <c r="G1585" i="1"/>
  <c r="K1584" i="1"/>
  <c r="I1584" i="1"/>
  <c r="J1584" i="1"/>
  <c r="G1584" i="1"/>
  <c r="E1584" i="1"/>
  <c r="F1584" i="1"/>
  <c r="K1583" i="1"/>
  <c r="I1583" i="1"/>
  <c r="J1583" i="1"/>
  <c r="G1583" i="1"/>
  <c r="E1583" i="1"/>
  <c r="F1583" i="1"/>
  <c r="K1582" i="1"/>
  <c r="I1582" i="1"/>
  <c r="J1582" i="1"/>
  <c r="G1582" i="1"/>
  <c r="E1582" i="1"/>
  <c r="F1582" i="1"/>
  <c r="K1581" i="1"/>
  <c r="I1581" i="1"/>
  <c r="J1581" i="1"/>
  <c r="G1581" i="1"/>
  <c r="E1581" i="1"/>
  <c r="F1581" i="1"/>
  <c r="K1580" i="1"/>
  <c r="I1580" i="1"/>
  <c r="J1580" i="1"/>
  <c r="G1580" i="1"/>
  <c r="E1580" i="1"/>
  <c r="F1580" i="1"/>
  <c r="K1579" i="1"/>
  <c r="I1579" i="1"/>
  <c r="J1579" i="1"/>
  <c r="G1579" i="1"/>
  <c r="E1579" i="1"/>
  <c r="F1579" i="1"/>
  <c r="K1578" i="1"/>
  <c r="I1578" i="1"/>
  <c r="J1578" i="1"/>
  <c r="G1578" i="1"/>
  <c r="E1578" i="1"/>
  <c r="F1578" i="1"/>
  <c r="K1577" i="1"/>
  <c r="I1577" i="1"/>
  <c r="J1577" i="1"/>
  <c r="G1577" i="1"/>
  <c r="E1577" i="1"/>
  <c r="F1577" i="1"/>
  <c r="K1576" i="1"/>
  <c r="I1576" i="1"/>
  <c r="J1576" i="1"/>
  <c r="G1576" i="1"/>
  <c r="E1576" i="1"/>
  <c r="F1576" i="1"/>
  <c r="K1575" i="1"/>
  <c r="I1575" i="1"/>
  <c r="J1575" i="1"/>
  <c r="G1575" i="1"/>
  <c r="E1575" i="1"/>
  <c r="F1575" i="1"/>
  <c r="K1574" i="1"/>
  <c r="I1574" i="1"/>
  <c r="J1574" i="1"/>
  <c r="G1574" i="1"/>
  <c r="E1574" i="1"/>
  <c r="F1574" i="1"/>
  <c r="K1573" i="1"/>
  <c r="I1573" i="1"/>
  <c r="J1573" i="1"/>
  <c r="G1573" i="1"/>
  <c r="E1573" i="1"/>
  <c r="F1573" i="1"/>
  <c r="K1572" i="1"/>
  <c r="I1572" i="1"/>
  <c r="J1572" i="1"/>
  <c r="G1572" i="1"/>
  <c r="E1572" i="1"/>
  <c r="F1572" i="1"/>
  <c r="K1571" i="1"/>
  <c r="I1571" i="1"/>
  <c r="J1571" i="1"/>
  <c r="G1571" i="1"/>
  <c r="E1571" i="1"/>
  <c r="F1571" i="1"/>
  <c r="K1570" i="1"/>
  <c r="I1570" i="1"/>
  <c r="J1570" i="1"/>
  <c r="G1570" i="1"/>
  <c r="E1570" i="1"/>
  <c r="F1570" i="1"/>
  <c r="K1569" i="1"/>
  <c r="I1569" i="1"/>
  <c r="J1569" i="1"/>
  <c r="G1569" i="1"/>
  <c r="E1569" i="1"/>
  <c r="F1569" i="1"/>
  <c r="K1568" i="1"/>
  <c r="I1568" i="1"/>
  <c r="J1568" i="1"/>
  <c r="G1568" i="1"/>
  <c r="E1568" i="1"/>
  <c r="F1568" i="1"/>
  <c r="K1567" i="1"/>
  <c r="I1567" i="1"/>
  <c r="J1567" i="1"/>
  <c r="G1567" i="1"/>
  <c r="E1567" i="1"/>
  <c r="F1567" i="1"/>
  <c r="K1566" i="1"/>
  <c r="I1566" i="1"/>
  <c r="J1566" i="1"/>
  <c r="G1566" i="1"/>
  <c r="E1566" i="1"/>
  <c r="F1566" i="1"/>
  <c r="K1565" i="1"/>
  <c r="I1565" i="1"/>
  <c r="J1565" i="1"/>
  <c r="G1565" i="1"/>
  <c r="E1565" i="1"/>
  <c r="F1565" i="1"/>
  <c r="K1564" i="1"/>
  <c r="I1564" i="1"/>
  <c r="J1564" i="1"/>
  <c r="G1564" i="1"/>
  <c r="E1564" i="1"/>
  <c r="F1564" i="1"/>
  <c r="K1563" i="1"/>
  <c r="I1563" i="1"/>
  <c r="J1563" i="1"/>
  <c r="G1563" i="1"/>
  <c r="E1563" i="1"/>
  <c r="F1563" i="1"/>
  <c r="K1562" i="1"/>
  <c r="I1562" i="1"/>
  <c r="J1562" i="1"/>
  <c r="G1562" i="1"/>
  <c r="E1562" i="1"/>
  <c r="F1562" i="1"/>
  <c r="I1561" i="1"/>
  <c r="J1561" i="1"/>
  <c r="K1561" i="1"/>
  <c r="E1561" i="1"/>
  <c r="F1561" i="1"/>
  <c r="G1561" i="1"/>
  <c r="K1560" i="1"/>
  <c r="I1560" i="1"/>
  <c r="J1560" i="1"/>
  <c r="G1560" i="1"/>
  <c r="E1560" i="1"/>
  <c r="F1560" i="1"/>
  <c r="K1559" i="1"/>
  <c r="I1559" i="1"/>
  <c r="J1559" i="1"/>
  <c r="G1559" i="1"/>
  <c r="E1559" i="1"/>
  <c r="F1559" i="1"/>
  <c r="K1558" i="1"/>
  <c r="I1558" i="1"/>
  <c r="J1558" i="1"/>
  <c r="G1558" i="1"/>
  <c r="E1558" i="1"/>
  <c r="F1558" i="1"/>
  <c r="K1557" i="1"/>
  <c r="I1557" i="1"/>
  <c r="J1557" i="1"/>
  <c r="G1557" i="1"/>
  <c r="E1557" i="1"/>
  <c r="F1557" i="1"/>
  <c r="K1556" i="1"/>
  <c r="I1556" i="1"/>
  <c r="J1556" i="1"/>
  <c r="G1556" i="1"/>
  <c r="E1556" i="1"/>
  <c r="F1556" i="1"/>
  <c r="K1555" i="1"/>
  <c r="I1555" i="1"/>
  <c r="J1555" i="1"/>
  <c r="G1555" i="1"/>
  <c r="E1555" i="1"/>
  <c r="F1555" i="1"/>
  <c r="K1554" i="1"/>
  <c r="I1554" i="1"/>
  <c r="J1554" i="1"/>
  <c r="G1554" i="1"/>
  <c r="E1554" i="1"/>
  <c r="F1554" i="1"/>
  <c r="K1553" i="1"/>
  <c r="I1553" i="1"/>
  <c r="J1553" i="1"/>
  <c r="G1553" i="1"/>
  <c r="E1553" i="1"/>
  <c r="F1553" i="1"/>
  <c r="K1552" i="1"/>
  <c r="I1552" i="1"/>
  <c r="J1552" i="1"/>
  <c r="G1552" i="1"/>
  <c r="E1552" i="1"/>
  <c r="F1552" i="1"/>
  <c r="K1551" i="1"/>
  <c r="I1551" i="1"/>
  <c r="J1551" i="1"/>
  <c r="G1551" i="1"/>
  <c r="E1551" i="1"/>
  <c r="F1551" i="1"/>
  <c r="K1550" i="1"/>
  <c r="I1550" i="1"/>
  <c r="J1550" i="1"/>
  <c r="G1550" i="1"/>
  <c r="E1550" i="1"/>
  <c r="F1550" i="1"/>
  <c r="K1549" i="1"/>
  <c r="I1549" i="1"/>
  <c r="J1549" i="1"/>
  <c r="G1549" i="1"/>
  <c r="E1549" i="1"/>
  <c r="F1549" i="1"/>
  <c r="K1548" i="1"/>
  <c r="I1548" i="1"/>
  <c r="J1548" i="1"/>
  <c r="G1548" i="1"/>
  <c r="E1548" i="1"/>
  <c r="F1548" i="1"/>
  <c r="K1547" i="1"/>
  <c r="I1547" i="1"/>
  <c r="J1547" i="1"/>
  <c r="G1547" i="1"/>
  <c r="E1547" i="1"/>
  <c r="F1547" i="1"/>
  <c r="K1546" i="1"/>
  <c r="I1546" i="1"/>
  <c r="J1546" i="1"/>
  <c r="G1546" i="1"/>
  <c r="E1546" i="1"/>
  <c r="F1546" i="1"/>
  <c r="K1545" i="1"/>
  <c r="I1545" i="1"/>
  <c r="J1545" i="1"/>
  <c r="G1545" i="1"/>
  <c r="E1545" i="1"/>
  <c r="F1545" i="1"/>
  <c r="K1544" i="1"/>
  <c r="I1544" i="1"/>
  <c r="J1544" i="1"/>
  <c r="G1544" i="1"/>
  <c r="E1544" i="1"/>
  <c r="F1544" i="1"/>
  <c r="K1543" i="1"/>
  <c r="I1543" i="1"/>
  <c r="J1543" i="1"/>
  <c r="G1543" i="1"/>
  <c r="E1543" i="1"/>
  <c r="F1543" i="1"/>
  <c r="K1542" i="1"/>
  <c r="I1542" i="1"/>
  <c r="J1542" i="1"/>
  <c r="G1542" i="1"/>
  <c r="E1542" i="1"/>
  <c r="F1542" i="1"/>
  <c r="K1541" i="1"/>
  <c r="I1541" i="1"/>
  <c r="J1541" i="1"/>
  <c r="G1541" i="1"/>
  <c r="E1541" i="1"/>
  <c r="F1541" i="1"/>
  <c r="K1540" i="1"/>
  <c r="I1540" i="1"/>
  <c r="J1540" i="1"/>
  <c r="G1540" i="1"/>
  <c r="E1540" i="1"/>
  <c r="F1540" i="1"/>
  <c r="K1539" i="1"/>
  <c r="I1539" i="1"/>
  <c r="J1539" i="1"/>
  <c r="G1539" i="1"/>
  <c r="E1539" i="1"/>
  <c r="F1539" i="1"/>
  <c r="K1538" i="1"/>
  <c r="I1538" i="1"/>
  <c r="J1538" i="1"/>
  <c r="G1538" i="1"/>
  <c r="E1538" i="1"/>
  <c r="F1538" i="1"/>
  <c r="I1537" i="1"/>
  <c r="J1537" i="1"/>
  <c r="K1537" i="1"/>
  <c r="E1537" i="1"/>
  <c r="F1537" i="1"/>
  <c r="G1537" i="1"/>
  <c r="K1536" i="1"/>
  <c r="I1536" i="1"/>
  <c r="J1536" i="1"/>
  <c r="G1536" i="1"/>
  <c r="E1536" i="1"/>
  <c r="F1536" i="1"/>
  <c r="K1535" i="1"/>
  <c r="I1535" i="1"/>
  <c r="J1535" i="1"/>
  <c r="G1535" i="1"/>
  <c r="E1535" i="1"/>
  <c r="F1535" i="1"/>
  <c r="K1534" i="1"/>
  <c r="I1534" i="1"/>
  <c r="J1534" i="1"/>
  <c r="G1534" i="1"/>
  <c r="E1534" i="1"/>
  <c r="F1534" i="1"/>
  <c r="K1533" i="1"/>
  <c r="I1533" i="1"/>
  <c r="J1533" i="1"/>
  <c r="G1533" i="1"/>
  <c r="E1533" i="1"/>
  <c r="F1533" i="1"/>
  <c r="K1532" i="1"/>
  <c r="I1532" i="1"/>
  <c r="J1532" i="1"/>
  <c r="G1532" i="1"/>
  <c r="E1532" i="1"/>
  <c r="F1532" i="1"/>
  <c r="K1531" i="1"/>
  <c r="I1531" i="1"/>
  <c r="J1531" i="1"/>
  <c r="G1531" i="1"/>
  <c r="E1531" i="1"/>
  <c r="F1531" i="1"/>
  <c r="K1530" i="1"/>
  <c r="I1530" i="1"/>
  <c r="J1530" i="1"/>
  <c r="G1530" i="1"/>
  <c r="E1530" i="1"/>
  <c r="F1530" i="1"/>
  <c r="K1529" i="1"/>
  <c r="I1529" i="1"/>
  <c r="J1529" i="1"/>
  <c r="G1529" i="1"/>
  <c r="E1529" i="1"/>
  <c r="F1529" i="1"/>
  <c r="K1528" i="1"/>
  <c r="I1528" i="1"/>
  <c r="J1528" i="1"/>
  <c r="G1528" i="1"/>
  <c r="E1528" i="1"/>
  <c r="F1528" i="1"/>
  <c r="K1527" i="1"/>
  <c r="I1527" i="1"/>
  <c r="J1527" i="1"/>
  <c r="G1527" i="1"/>
  <c r="E1527" i="1"/>
  <c r="F1527" i="1"/>
  <c r="K1526" i="1"/>
  <c r="I1526" i="1"/>
  <c r="J1526" i="1"/>
  <c r="G1526" i="1"/>
  <c r="E1526" i="1"/>
  <c r="F1526" i="1"/>
  <c r="K1525" i="1"/>
  <c r="I1525" i="1"/>
  <c r="J1525" i="1"/>
  <c r="G1525" i="1"/>
  <c r="E1525" i="1"/>
  <c r="F1525" i="1"/>
  <c r="K1524" i="1"/>
  <c r="I1524" i="1"/>
  <c r="J1524" i="1"/>
  <c r="G1524" i="1"/>
  <c r="E1524" i="1"/>
  <c r="F1524" i="1"/>
  <c r="K1523" i="1"/>
  <c r="I1523" i="1"/>
  <c r="J1523" i="1"/>
  <c r="G1523" i="1"/>
  <c r="E1523" i="1"/>
  <c r="F1523" i="1"/>
  <c r="K1522" i="1"/>
  <c r="I1522" i="1"/>
  <c r="J1522" i="1"/>
  <c r="G1522" i="1"/>
  <c r="E1522" i="1"/>
  <c r="F1522" i="1"/>
  <c r="K1521" i="1"/>
  <c r="I1521" i="1"/>
  <c r="J1521" i="1"/>
  <c r="G1521" i="1"/>
  <c r="E1521" i="1"/>
  <c r="F1521" i="1"/>
  <c r="K1520" i="1"/>
  <c r="I1520" i="1"/>
  <c r="J1520" i="1"/>
  <c r="G1520" i="1"/>
  <c r="E1520" i="1"/>
  <c r="F1520" i="1"/>
  <c r="K1519" i="1"/>
  <c r="I1519" i="1"/>
  <c r="J1519" i="1"/>
  <c r="G1519" i="1"/>
  <c r="E1519" i="1"/>
  <c r="F1519" i="1"/>
  <c r="K1518" i="1"/>
  <c r="I1518" i="1"/>
  <c r="J1518" i="1"/>
  <c r="G1518" i="1"/>
  <c r="E1518" i="1"/>
  <c r="F1518" i="1"/>
  <c r="K1517" i="1"/>
  <c r="I1517" i="1"/>
  <c r="J1517" i="1"/>
  <c r="G1517" i="1"/>
  <c r="E1517" i="1"/>
  <c r="F1517" i="1"/>
  <c r="K1516" i="1"/>
  <c r="I1516" i="1"/>
  <c r="J1516" i="1"/>
  <c r="G1516" i="1"/>
  <c r="E1516" i="1"/>
  <c r="F1516" i="1"/>
  <c r="K1515" i="1"/>
  <c r="I1515" i="1"/>
  <c r="J1515" i="1"/>
  <c r="G1515" i="1"/>
  <c r="E1515" i="1"/>
  <c r="F1515" i="1"/>
  <c r="K1514" i="1"/>
  <c r="I1514" i="1"/>
  <c r="J1514" i="1"/>
  <c r="G1514" i="1"/>
  <c r="E1514" i="1"/>
  <c r="F1514" i="1"/>
  <c r="I1513" i="1"/>
  <c r="J1513" i="1"/>
  <c r="K1513" i="1"/>
  <c r="E1513" i="1"/>
  <c r="F1513" i="1"/>
  <c r="G1513" i="1"/>
  <c r="K1512" i="1"/>
  <c r="I1512" i="1"/>
  <c r="J1512" i="1"/>
  <c r="G1512" i="1"/>
  <c r="E1512" i="1"/>
  <c r="F1512" i="1"/>
  <c r="K1511" i="1"/>
  <c r="I1511" i="1"/>
  <c r="J1511" i="1"/>
  <c r="G1511" i="1"/>
  <c r="E1511" i="1"/>
  <c r="F1511" i="1"/>
  <c r="K1510" i="1"/>
  <c r="I1510" i="1"/>
  <c r="J1510" i="1"/>
  <c r="G1510" i="1"/>
  <c r="E1510" i="1"/>
  <c r="F1510" i="1"/>
  <c r="K1509" i="1"/>
  <c r="I1509" i="1"/>
  <c r="J1509" i="1"/>
  <c r="G1509" i="1"/>
  <c r="E1509" i="1"/>
  <c r="F1509" i="1"/>
  <c r="K1508" i="1"/>
  <c r="I1508" i="1"/>
  <c r="J1508" i="1"/>
  <c r="G1508" i="1"/>
  <c r="E1508" i="1"/>
  <c r="F1508" i="1"/>
  <c r="K1507" i="1"/>
  <c r="I1507" i="1"/>
  <c r="J1507" i="1"/>
  <c r="G1507" i="1"/>
  <c r="E1507" i="1"/>
  <c r="F1507" i="1"/>
  <c r="K1506" i="1"/>
  <c r="I1506" i="1"/>
  <c r="J1506" i="1"/>
  <c r="G1506" i="1"/>
  <c r="E1506" i="1"/>
  <c r="F1506" i="1"/>
  <c r="K1505" i="1"/>
  <c r="I1505" i="1"/>
  <c r="J1505" i="1"/>
  <c r="G1505" i="1"/>
  <c r="E1505" i="1"/>
  <c r="F1505" i="1"/>
  <c r="K1504" i="1"/>
  <c r="I1504" i="1"/>
  <c r="J1504" i="1"/>
  <c r="G1504" i="1"/>
  <c r="E1504" i="1"/>
  <c r="F1504" i="1"/>
  <c r="K1503" i="1"/>
  <c r="I1503" i="1"/>
  <c r="J1503" i="1"/>
  <c r="G1503" i="1"/>
  <c r="E1503" i="1"/>
  <c r="F1503" i="1"/>
  <c r="K1502" i="1"/>
  <c r="I1502" i="1"/>
  <c r="J1502" i="1"/>
  <c r="G1502" i="1"/>
  <c r="E1502" i="1"/>
  <c r="F1502" i="1"/>
  <c r="K1501" i="1"/>
  <c r="I1501" i="1"/>
  <c r="J1501" i="1"/>
  <c r="G1501" i="1"/>
  <c r="E1501" i="1"/>
  <c r="F1501" i="1"/>
  <c r="K1500" i="1"/>
  <c r="I1500" i="1"/>
  <c r="J1500" i="1"/>
  <c r="G1500" i="1"/>
  <c r="E1500" i="1"/>
  <c r="F1500" i="1"/>
  <c r="K1499" i="1"/>
  <c r="I1499" i="1"/>
  <c r="J1499" i="1"/>
  <c r="G1499" i="1"/>
  <c r="E1499" i="1"/>
  <c r="F1499" i="1"/>
  <c r="K1498" i="1"/>
  <c r="I1498" i="1"/>
  <c r="J1498" i="1"/>
  <c r="G1498" i="1"/>
  <c r="E1498" i="1"/>
  <c r="F1498" i="1"/>
  <c r="K1497" i="1"/>
  <c r="I1497" i="1"/>
  <c r="J1497" i="1"/>
  <c r="G1497" i="1"/>
  <c r="E1497" i="1"/>
  <c r="F1497" i="1"/>
  <c r="K1496" i="1"/>
  <c r="I1496" i="1"/>
  <c r="J1496" i="1"/>
  <c r="G1496" i="1"/>
  <c r="E1496" i="1"/>
  <c r="F1496" i="1"/>
  <c r="K1495" i="1"/>
  <c r="I1495" i="1"/>
  <c r="J1495" i="1"/>
  <c r="G1495" i="1"/>
  <c r="E1495" i="1"/>
  <c r="F1495" i="1"/>
  <c r="K1494" i="1"/>
  <c r="I1494" i="1"/>
  <c r="J1494" i="1"/>
  <c r="G1494" i="1"/>
  <c r="E1494" i="1"/>
  <c r="F1494" i="1"/>
  <c r="K1493" i="1"/>
  <c r="I1493" i="1"/>
  <c r="J1493" i="1"/>
  <c r="G1493" i="1"/>
  <c r="E1493" i="1"/>
  <c r="F1493" i="1"/>
  <c r="K1492" i="1"/>
  <c r="I1492" i="1"/>
  <c r="J1492" i="1"/>
  <c r="G1492" i="1"/>
  <c r="E1492" i="1"/>
  <c r="F1492" i="1"/>
  <c r="K1491" i="1"/>
  <c r="I1491" i="1"/>
  <c r="J1491" i="1"/>
  <c r="G1491" i="1"/>
  <c r="E1491" i="1"/>
  <c r="F1491" i="1"/>
  <c r="K1490" i="1"/>
  <c r="I1490" i="1"/>
  <c r="J1490" i="1"/>
  <c r="G1490" i="1"/>
  <c r="E1490" i="1"/>
  <c r="F1490" i="1"/>
  <c r="I1489" i="1"/>
  <c r="J1489" i="1"/>
  <c r="K1489" i="1"/>
  <c r="E1489" i="1"/>
  <c r="F1489" i="1"/>
  <c r="G1489" i="1"/>
  <c r="K1488" i="1"/>
  <c r="I1488" i="1"/>
  <c r="J1488" i="1"/>
  <c r="G1488" i="1"/>
  <c r="E1488" i="1"/>
  <c r="F1488" i="1"/>
  <c r="K1487" i="1"/>
  <c r="I1487" i="1"/>
  <c r="J1487" i="1"/>
  <c r="G1487" i="1"/>
  <c r="E1487" i="1"/>
  <c r="F1487" i="1"/>
  <c r="K1486" i="1"/>
  <c r="I1486" i="1"/>
  <c r="J1486" i="1"/>
  <c r="G1486" i="1"/>
  <c r="E1486" i="1"/>
  <c r="F1486" i="1"/>
  <c r="K1485" i="1"/>
  <c r="I1485" i="1"/>
  <c r="J1485" i="1"/>
  <c r="G1485" i="1"/>
  <c r="E1485" i="1"/>
  <c r="F1485" i="1"/>
  <c r="K1484" i="1"/>
  <c r="I1484" i="1"/>
  <c r="J1484" i="1"/>
  <c r="G1484" i="1"/>
  <c r="E1484" i="1"/>
  <c r="F1484" i="1"/>
  <c r="K1483" i="1"/>
  <c r="I1483" i="1"/>
  <c r="J1483" i="1"/>
  <c r="G1483" i="1"/>
  <c r="E1483" i="1"/>
  <c r="F1483" i="1"/>
  <c r="K1482" i="1"/>
  <c r="I1482" i="1"/>
  <c r="J1482" i="1"/>
  <c r="G1482" i="1"/>
  <c r="E1482" i="1"/>
  <c r="F1482" i="1"/>
  <c r="K1481" i="1"/>
  <c r="I1481" i="1"/>
  <c r="J1481" i="1"/>
  <c r="G1481" i="1"/>
  <c r="E1481" i="1"/>
  <c r="F1481" i="1"/>
  <c r="K1480" i="1"/>
  <c r="I1480" i="1"/>
  <c r="J1480" i="1"/>
  <c r="G1480" i="1"/>
  <c r="E1480" i="1"/>
  <c r="F1480" i="1"/>
  <c r="K1479" i="1"/>
  <c r="I1479" i="1"/>
  <c r="J1479" i="1"/>
  <c r="G1479" i="1"/>
  <c r="E1479" i="1"/>
  <c r="F1479" i="1"/>
  <c r="K1478" i="1"/>
  <c r="I1478" i="1"/>
  <c r="J1478" i="1"/>
  <c r="G1478" i="1"/>
  <c r="E1478" i="1"/>
  <c r="F1478" i="1"/>
  <c r="K1477" i="1"/>
  <c r="I1477" i="1"/>
  <c r="J1477" i="1"/>
  <c r="G1477" i="1"/>
  <c r="E1477" i="1"/>
  <c r="F1477" i="1"/>
  <c r="K1476" i="1"/>
  <c r="I1476" i="1"/>
  <c r="J1476" i="1"/>
  <c r="G1476" i="1"/>
  <c r="E1476" i="1"/>
  <c r="F1476" i="1"/>
  <c r="K1475" i="1"/>
  <c r="I1475" i="1"/>
  <c r="J1475" i="1"/>
  <c r="G1475" i="1"/>
  <c r="E1475" i="1"/>
  <c r="F1475" i="1"/>
  <c r="K1474" i="1"/>
  <c r="I1474" i="1"/>
  <c r="J1474" i="1"/>
  <c r="G1474" i="1"/>
  <c r="E1474" i="1"/>
  <c r="F1474" i="1"/>
  <c r="K1473" i="1"/>
  <c r="I1473" i="1"/>
  <c r="J1473" i="1"/>
  <c r="G1473" i="1"/>
  <c r="E1473" i="1"/>
  <c r="F1473" i="1"/>
  <c r="K1472" i="1"/>
  <c r="I1472" i="1"/>
  <c r="J1472" i="1"/>
  <c r="G1472" i="1"/>
  <c r="E1472" i="1"/>
  <c r="F1472" i="1"/>
  <c r="K1471" i="1"/>
  <c r="I1471" i="1"/>
  <c r="J1471" i="1"/>
  <c r="G1471" i="1"/>
  <c r="E1471" i="1"/>
  <c r="F1471" i="1"/>
  <c r="K1470" i="1"/>
  <c r="I1470" i="1"/>
  <c r="J1470" i="1"/>
  <c r="G1470" i="1"/>
  <c r="E1470" i="1"/>
  <c r="F1470" i="1"/>
  <c r="K1469" i="1"/>
  <c r="I1469" i="1"/>
  <c r="J1469" i="1"/>
  <c r="G1469" i="1"/>
  <c r="E1469" i="1"/>
  <c r="F1469" i="1"/>
  <c r="K1468" i="1"/>
  <c r="I1468" i="1"/>
  <c r="J1468" i="1"/>
  <c r="G1468" i="1"/>
  <c r="E1468" i="1"/>
  <c r="F1468" i="1"/>
  <c r="K1467" i="1"/>
  <c r="I1467" i="1"/>
  <c r="J1467" i="1"/>
  <c r="G1467" i="1"/>
  <c r="E1467" i="1"/>
  <c r="F1467" i="1"/>
  <c r="K1466" i="1"/>
  <c r="I1466" i="1"/>
  <c r="J1466" i="1"/>
  <c r="G1466" i="1"/>
  <c r="E1466" i="1"/>
  <c r="F1466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K1465" i="1"/>
  <c r="G1465" i="1"/>
  <c r="K1464" i="1"/>
  <c r="G1464" i="1"/>
  <c r="K1463" i="1"/>
  <c r="G1463" i="1"/>
  <c r="K1462" i="1"/>
  <c r="G1462" i="1"/>
  <c r="K1461" i="1"/>
  <c r="G1461" i="1"/>
  <c r="K1460" i="1"/>
  <c r="G1460" i="1"/>
  <c r="K1459" i="1"/>
  <c r="G1459" i="1"/>
  <c r="K1458" i="1"/>
  <c r="G1458" i="1"/>
  <c r="K1457" i="1"/>
  <c r="G1457" i="1"/>
  <c r="K1456" i="1"/>
  <c r="G1456" i="1"/>
  <c r="K1455" i="1"/>
  <c r="G1455" i="1"/>
  <c r="K1454" i="1"/>
  <c r="G1454" i="1"/>
  <c r="K1453" i="1"/>
  <c r="G1453" i="1"/>
  <c r="K1452" i="1"/>
  <c r="G1452" i="1"/>
  <c r="K1451" i="1"/>
  <c r="G1451" i="1"/>
  <c r="K1450" i="1"/>
  <c r="G1450" i="1"/>
  <c r="K1449" i="1"/>
  <c r="G1449" i="1"/>
  <c r="K1448" i="1"/>
  <c r="G1448" i="1"/>
  <c r="K1447" i="1"/>
  <c r="G1447" i="1"/>
  <c r="K1446" i="1"/>
  <c r="G1446" i="1"/>
  <c r="K1445" i="1"/>
  <c r="G1445" i="1"/>
  <c r="K1444" i="1"/>
  <c r="G1444" i="1"/>
  <c r="K1443" i="1"/>
  <c r="G1443" i="1"/>
  <c r="K1442" i="1"/>
  <c r="G1442" i="1"/>
  <c r="K1441" i="1"/>
  <c r="G1441" i="1"/>
  <c r="K1440" i="1"/>
  <c r="G1440" i="1"/>
  <c r="K1439" i="1"/>
  <c r="G1439" i="1"/>
  <c r="K1438" i="1"/>
  <c r="G1438" i="1"/>
  <c r="K1437" i="1"/>
  <c r="G1437" i="1"/>
  <c r="K1436" i="1"/>
  <c r="G1436" i="1"/>
  <c r="K1435" i="1"/>
  <c r="G1435" i="1"/>
  <c r="K1434" i="1"/>
  <c r="G1434" i="1"/>
  <c r="K1433" i="1"/>
  <c r="G1433" i="1"/>
  <c r="K1432" i="1"/>
  <c r="G1432" i="1"/>
  <c r="K1431" i="1"/>
  <c r="G1431" i="1"/>
  <c r="K1430" i="1"/>
  <c r="G1430" i="1"/>
  <c r="K1429" i="1"/>
  <c r="G1429" i="1"/>
  <c r="K1428" i="1"/>
  <c r="G1428" i="1"/>
  <c r="K1427" i="1"/>
  <c r="G1427" i="1"/>
  <c r="K1426" i="1"/>
  <c r="G1426" i="1"/>
  <c r="K1425" i="1"/>
  <c r="G1425" i="1"/>
  <c r="K1424" i="1"/>
  <c r="G1424" i="1"/>
  <c r="K1423" i="1"/>
  <c r="G1423" i="1"/>
  <c r="K1422" i="1"/>
  <c r="G1422" i="1"/>
  <c r="K1421" i="1"/>
  <c r="G1421" i="1"/>
  <c r="K1420" i="1"/>
  <c r="G1420" i="1"/>
  <c r="K1419" i="1"/>
  <c r="G1419" i="1"/>
  <c r="K1418" i="1"/>
  <c r="G1418" i="1"/>
  <c r="K1417" i="1"/>
  <c r="G1417" i="1"/>
  <c r="K1416" i="1"/>
  <c r="G1416" i="1"/>
  <c r="K1415" i="1"/>
  <c r="G1415" i="1"/>
  <c r="K1414" i="1"/>
  <c r="G1414" i="1"/>
  <c r="K1413" i="1"/>
  <c r="G1413" i="1"/>
  <c r="K1412" i="1"/>
  <c r="G1412" i="1"/>
  <c r="K1411" i="1"/>
  <c r="G1411" i="1"/>
  <c r="K1410" i="1"/>
  <c r="G1410" i="1"/>
  <c r="K1409" i="1"/>
  <c r="G1409" i="1"/>
  <c r="K1408" i="1"/>
  <c r="G1408" i="1"/>
  <c r="K1407" i="1"/>
  <c r="G1407" i="1"/>
  <c r="K1406" i="1"/>
  <c r="G1406" i="1"/>
  <c r="K1405" i="1"/>
  <c r="G1405" i="1"/>
  <c r="K1404" i="1"/>
  <c r="G1404" i="1"/>
  <c r="K1403" i="1"/>
  <c r="G1403" i="1"/>
  <c r="K1402" i="1"/>
  <c r="G1402" i="1"/>
  <c r="K1401" i="1"/>
  <c r="G1401" i="1"/>
  <c r="K1400" i="1"/>
  <c r="G1400" i="1"/>
  <c r="K1399" i="1"/>
  <c r="G1399" i="1"/>
  <c r="K1398" i="1"/>
  <c r="G1398" i="1"/>
  <c r="K1397" i="1"/>
  <c r="G1397" i="1"/>
  <c r="K1396" i="1"/>
  <c r="G1396" i="1"/>
  <c r="K1395" i="1"/>
  <c r="G1395" i="1"/>
  <c r="K1394" i="1"/>
  <c r="G1394" i="1"/>
  <c r="K1393" i="1"/>
  <c r="G1393" i="1"/>
  <c r="K1392" i="1"/>
  <c r="G1392" i="1"/>
  <c r="K1391" i="1"/>
  <c r="G1391" i="1"/>
  <c r="K1390" i="1"/>
  <c r="G1390" i="1"/>
  <c r="K1389" i="1"/>
  <c r="G1389" i="1"/>
  <c r="K1388" i="1"/>
  <c r="G1388" i="1"/>
  <c r="K1387" i="1"/>
  <c r="G1387" i="1"/>
  <c r="K1386" i="1"/>
  <c r="G1386" i="1"/>
  <c r="K1385" i="1"/>
  <c r="G1385" i="1"/>
  <c r="K1384" i="1"/>
  <c r="G1384" i="1"/>
  <c r="K1383" i="1"/>
  <c r="G1383" i="1"/>
  <c r="K1382" i="1"/>
  <c r="G1382" i="1"/>
  <c r="K1381" i="1"/>
  <c r="G1381" i="1"/>
  <c r="K1380" i="1"/>
  <c r="G1380" i="1"/>
  <c r="K1379" i="1"/>
  <c r="G1379" i="1"/>
  <c r="K1378" i="1"/>
  <c r="G1378" i="1"/>
  <c r="K1377" i="1"/>
  <c r="G1377" i="1"/>
  <c r="K1376" i="1"/>
  <c r="G1376" i="1"/>
  <c r="K1375" i="1"/>
  <c r="G1375" i="1"/>
  <c r="K1374" i="1"/>
  <c r="G1374" i="1"/>
  <c r="K1373" i="1"/>
  <c r="G1373" i="1"/>
  <c r="K1372" i="1"/>
  <c r="G1372" i="1"/>
  <c r="K1371" i="1"/>
  <c r="G1371" i="1"/>
  <c r="K1370" i="1"/>
  <c r="G1370" i="1"/>
  <c r="K1369" i="1"/>
  <c r="G1369" i="1"/>
  <c r="K1368" i="1"/>
  <c r="G1368" i="1"/>
  <c r="K1367" i="1"/>
  <c r="G1367" i="1"/>
  <c r="K1366" i="1"/>
  <c r="G1366" i="1"/>
  <c r="K1365" i="1"/>
  <c r="G1365" i="1"/>
  <c r="K1364" i="1"/>
  <c r="G1364" i="1"/>
  <c r="K1363" i="1"/>
  <c r="G1363" i="1"/>
  <c r="K1362" i="1"/>
  <c r="G1362" i="1"/>
  <c r="K1361" i="1"/>
  <c r="G1361" i="1"/>
  <c r="K1360" i="1"/>
  <c r="G1360" i="1"/>
  <c r="K1359" i="1"/>
  <c r="G1359" i="1"/>
  <c r="K1358" i="1"/>
  <c r="G1358" i="1"/>
  <c r="K1357" i="1"/>
  <c r="G1357" i="1"/>
  <c r="K1356" i="1"/>
  <c r="G1356" i="1"/>
  <c r="K1355" i="1"/>
  <c r="G1355" i="1"/>
  <c r="K1354" i="1"/>
  <c r="G1354" i="1"/>
  <c r="K1353" i="1"/>
  <c r="G1353" i="1"/>
  <c r="K1352" i="1"/>
  <c r="G1352" i="1"/>
  <c r="K1351" i="1"/>
  <c r="G1351" i="1"/>
  <c r="K1350" i="1"/>
  <c r="G1350" i="1"/>
  <c r="K1349" i="1"/>
  <c r="G1349" i="1"/>
  <c r="K1348" i="1"/>
  <c r="G1348" i="1"/>
  <c r="K1347" i="1"/>
  <c r="G1347" i="1"/>
  <c r="K1346" i="1"/>
  <c r="G1346" i="1"/>
  <c r="K1345" i="1"/>
  <c r="G1345" i="1"/>
  <c r="K1344" i="1"/>
  <c r="G1344" i="1"/>
  <c r="K1343" i="1"/>
  <c r="G1343" i="1"/>
  <c r="K1342" i="1"/>
  <c r="G1342" i="1"/>
  <c r="K1341" i="1"/>
  <c r="G1341" i="1"/>
  <c r="K1340" i="1"/>
  <c r="G1340" i="1"/>
  <c r="K1339" i="1"/>
  <c r="G1339" i="1"/>
  <c r="K1338" i="1"/>
  <c r="G1338" i="1"/>
  <c r="K1337" i="1"/>
  <c r="G1337" i="1"/>
  <c r="K1336" i="1"/>
  <c r="G1336" i="1"/>
  <c r="K1335" i="1"/>
  <c r="G1335" i="1"/>
  <c r="K1334" i="1"/>
  <c r="G1334" i="1"/>
  <c r="K1333" i="1"/>
  <c r="G1333" i="1"/>
  <c r="K1332" i="1"/>
  <c r="G1332" i="1"/>
  <c r="K1331" i="1"/>
  <c r="G1331" i="1"/>
  <c r="K1330" i="1"/>
  <c r="G1330" i="1"/>
  <c r="K1329" i="1"/>
  <c r="G1329" i="1"/>
  <c r="K1328" i="1"/>
  <c r="G1328" i="1"/>
  <c r="K1327" i="1"/>
  <c r="G1327" i="1"/>
  <c r="K1326" i="1"/>
  <c r="G1326" i="1"/>
  <c r="K1325" i="1"/>
  <c r="G1325" i="1"/>
  <c r="K1324" i="1"/>
  <c r="G1324" i="1"/>
  <c r="K1323" i="1"/>
  <c r="G1323" i="1"/>
  <c r="K1322" i="1"/>
  <c r="G1322" i="1"/>
  <c r="K1321" i="1"/>
  <c r="G1321" i="1"/>
  <c r="K1320" i="1"/>
  <c r="G1320" i="1"/>
  <c r="K1319" i="1"/>
  <c r="G1319" i="1"/>
  <c r="K1318" i="1"/>
  <c r="G1318" i="1"/>
  <c r="K1317" i="1"/>
  <c r="G1317" i="1"/>
  <c r="K1316" i="1"/>
  <c r="G1316" i="1"/>
  <c r="K1315" i="1"/>
  <c r="G1315" i="1"/>
  <c r="K1314" i="1"/>
  <c r="G1314" i="1"/>
  <c r="K1313" i="1"/>
  <c r="G1313" i="1"/>
  <c r="K1312" i="1"/>
  <c r="G1312" i="1"/>
  <c r="K1311" i="1"/>
  <c r="G1311" i="1"/>
  <c r="K1310" i="1"/>
  <c r="G1310" i="1"/>
  <c r="K1309" i="1"/>
  <c r="G1309" i="1"/>
  <c r="K1308" i="1"/>
  <c r="G1308" i="1"/>
  <c r="K1307" i="1"/>
  <c r="G1307" i="1"/>
  <c r="K1306" i="1"/>
  <c r="G1306" i="1"/>
  <c r="K1305" i="1"/>
  <c r="G1305" i="1"/>
  <c r="K1304" i="1"/>
  <c r="G1304" i="1"/>
  <c r="K1303" i="1"/>
  <c r="G1303" i="1"/>
  <c r="K1302" i="1"/>
  <c r="G1302" i="1"/>
  <c r="K1301" i="1"/>
  <c r="G1301" i="1"/>
  <c r="K1300" i="1"/>
  <c r="G1300" i="1"/>
  <c r="K1299" i="1"/>
  <c r="G1299" i="1"/>
  <c r="K1298" i="1"/>
  <c r="G1298" i="1"/>
  <c r="K1297" i="1"/>
  <c r="G1297" i="1"/>
  <c r="K1296" i="1"/>
  <c r="G1296" i="1"/>
  <c r="K1295" i="1"/>
  <c r="G1295" i="1"/>
  <c r="K1294" i="1"/>
  <c r="G1294" i="1"/>
  <c r="K1293" i="1"/>
  <c r="G1293" i="1"/>
  <c r="K1292" i="1"/>
  <c r="G1292" i="1"/>
  <c r="K1291" i="1"/>
  <c r="G1291" i="1"/>
  <c r="K1290" i="1"/>
  <c r="G1290" i="1"/>
  <c r="K1289" i="1"/>
  <c r="G1289" i="1"/>
  <c r="K1288" i="1"/>
  <c r="G1288" i="1"/>
  <c r="K1287" i="1"/>
  <c r="G1287" i="1"/>
  <c r="K1286" i="1"/>
  <c r="G1286" i="1"/>
  <c r="K1285" i="1"/>
  <c r="G1285" i="1"/>
  <c r="K1284" i="1"/>
  <c r="G1284" i="1"/>
  <c r="K1283" i="1"/>
  <c r="G1283" i="1"/>
  <c r="K1282" i="1"/>
  <c r="G1282" i="1"/>
  <c r="K1281" i="1"/>
  <c r="G1281" i="1"/>
  <c r="K1280" i="1"/>
  <c r="G1280" i="1"/>
  <c r="K1279" i="1"/>
  <c r="G1279" i="1"/>
  <c r="K1278" i="1"/>
  <c r="G1278" i="1"/>
  <c r="K1277" i="1"/>
  <c r="G1277" i="1"/>
  <c r="K1276" i="1"/>
  <c r="G1276" i="1"/>
  <c r="K1275" i="1"/>
  <c r="G1275" i="1"/>
  <c r="K1274" i="1"/>
  <c r="G1274" i="1"/>
  <c r="K1273" i="1"/>
  <c r="G1273" i="1"/>
  <c r="K1272" i="1"/>
  <c r="G1272" i="1"/>
  <c r="K1271" i="1"/>
  <c r="G1271" i="1"/>
  <c r="K1270" i="1"/>
  <c r="G1270" i="1"/>
  <c r="K1269" i="1"/>
  <c r="G1269" i="1"/>
  <c r="K1268" i="1"/>
  <c r="G1268" i="1"/>
  <c r="K1267" i="1"/>
  <c r="G1267" i="1"/>
  <c r="K1266" i="1"/>
  <c r="G1266" i="1"/>
  <c r="K1265" i="1"/>
  <c r="G1265" i="1"/>
  <c r="K1264" i="1"/>
  <c r="G1264" i="1"/>
  <c r="K1263" i="1"/>
  <c r="G1263" i="1"/>
  <c r="K1262" i="1"/>
  <c r="G1262" i="1"/>
  <c r="K1261" i="1"/>
  <c r="G1261" i="1"/>
  <c r="K1260" i="1"/>
  <c r="G1260" i="1"/>
  <c r="K1259" i="1"/>
  <c r="G1259" i="1"/>
  <c r="K1258" i="1"/>
  <c r="G1258" i="1"/>
  <c r="K1257" i="1"/>
  <c r="G1257" i="1"/>
  <c r="K1256" i="1"/>
  <c r="G1256" i="1"/>
  <c r="K1255" i="1"/>
  <c r="G1255" i="1"/>
  <c r="K1254" i="1"/>
  <c r="G1254" i="1"/>
  <c r="K1253" i="1"/>
  <c r="G1253" i="1"/>
  <c r="K1252" i="1"/>
  <c r="G1252" i="1"/>
  <c r="K1251" i="1"/>
  <c r="G1251" i="1"/>
  <c r="K1250" i="1"/>
  <c r="G1250" i="1"/>
  <c r="K1249" i="1"/>
  <c r="G1249" i="1"/>
  <c r="K1248" i="1"/>
  <c r="G1248" i="1"/>
  <c r="K1247" i="1"/>
  <c r="G1247" i="1"/>
  <c r="K1246" i="1"/>
  <c r="G1246" i="1"/>
  <c r="K1245" i="1"/>
  <c r="G1245" i="1"/>
  <c r="K1244" i="1"/>
  <c r="G1244" i="1"/>
  <c r="K1243" i="1"/>
  <c r="G1243" i="1"/>
  <c r="K1242" i="1"/>
  <c r="G1242" i="1"/>
  <c r="K1241" i="1"/>
  <c r="G1241" i="1"/>
  <c r="K1240" i="1"/>
  <c r="G1240" i="1"/>
  <c r="K1239" i="1"/>
  <c r="G1239" i="1"/>
  <c r="K1238" i="1"/>
  <c r="G1238" i="1"/>
  <c r="K1237" i="1"/>
  <c r="G1237" i="1"/>
  <c r="K1236" i="1"/>
  <c r="G1236" i="1"/>
  <c r="K1235" i="1"/>
  <c r="G1235" i="1"/>
  <c r="K1234" i="1"/>
  <c r="G1234" i="1"/>
  <c r="K1233" i="1"/>
  <c r="G1233" i="1"/>
  <c r="K1232" i="1"/>
  <c r="G1232" i="1"/>
  <c r="K1231" i="1"/>
  <c r="G1231" i="1"/>
  <c r="K1230" i="1"/>
  <c r="G1230" i="1"/>
  <c r="K1229" i="1"/>
  <c r="G1229" i="1"/>
  <c r="K1228" i="1"/>
  <c r="G1228" i="1"/>
  <c r="K1227" i="1"/>
  <c r="G1227" i="1"/>
  <c r="K1226" i="1"/>
  <c r="G1226" i="1"/>
  <c r="K1225" i="1"/>
  <c r="G1225" i="1"/>
  <c r="K1224" i="1"/>
  <c r="G1224" i="1"/>
  <c r="K1223" i="1"/>
  <c r="G1223" i="1"/>
  <c r="K1222" i="1"/>
  <c r="G1222" i="1"/>
  <c r="K1221" i="1"/>
  <c r="G1221" i="1"/>
  <c r="K1220" i="1"/>
  <c r="G1220" i="1"/>
  <c r="K1219" i="1"/>
  <c r="G1219" i="1"/>
  <c r="K1218" i="1"/>
  <c r="G1218" i="1"/>
  <c r="K1217" i="1"/>
  <c r="G1217" i="1"/>
  <c r="K1216" i="1"/>
  <c r="G1216" i="1"/>
  <c r="K1215" i="1"/>
  <c r="G1215" i="1"/>
  <c r="K1214" i="1"/>
  <c r="G1214" i="1"/>
  <c r="K1213" i="1"/>
  <c r="G1213" i="1"/>
  <c r="K1212" i="1"/>
  <c r="G1212" i="1"/>
  <c r="K1211" i="1"/>
  <c r="G1211" i="1"/>
  <c r="K1210" i="1"/>
  <c r="G1210" i="1"/>
  <c r="K1209" i="1"/>
  <c r="G1209" i="1"/>
  <c r="K1208" i="1"/>
  <c r="G1208" i="1"/>
  <c r="K1207" i="1"/>
  <c r="G1207" i="1"/>
  <c r="K1206" i="1"/>
  <c r="G1206" i="1"/>
  <c r="K1205" i="1"/>
  <c r="G1205" i="1"/>
  <c r="K1204" i="1"/>
  <c r="G1204" i="1"/>
  <c r="K1203" i="1"/>
  <c r="G1203" i="1"/>
  <c r="K1202" i="1"/>
  <c r="G1202" i="1"/>
  <c r="K1201" i="1"/>
  <c r="G1201" i="1"/>
  <c r="K1200" i="1"/>
  <c r="G1200" i="1"/>
  <c r="K1199" i="1"/>
  <c r="G1199" i="1"/>
  <c r="K1198" i="1"/>
  <c r="G1198" i="1"/>
  <c r="K1197" i="1"/>
  <c r="G1197" i="1"/>
  <c r="K1196" i="1"/>
  <c r="G1196" i="1"/>
  <c r="K1195" i="1"/>
  <c r="G1195" i="1"/>
  <c r="K1194" i="1"/>
  <c r="G1194" i="1"/>
  <c r="K1193" i="1"/>
  <c r="G1193" i="1"/>
  <c r="K1192" i="1"/>
  <c r="G1192" i="1"/>
  <c r="K1191" i="1"/>
  <c r="G1191" i="1"/>
  <c r="K1190" i="1"/>
  <c r="G1190" i="1"/>
  <c r="K1189" i="1"/>
  <c r="G1189" i="1"/>
  <c r="K1188" i="1"/>
  <c r="G1188" i="1"/>
  <c r="K1187" i="1"/>
  <c r="G1187" i="1"/>
  <c r="K1186" i="1"/>
  <c r="G1186" i="1"/>
  <c r="K1185" i="1"/>
  <c r="G1185" i="1"/>
  <c r="K1184" i="1"/>
  <c r="G1184" i="1"/>
  <c r="K1183" i="1"/>
  <c r="G1183" i="1"/>
  <c r="K1182" i="1"/>
  <c r="G1182" i="1"/>
  <c r="K1181" i="1"/>
  <c r="G1181" i="1"/>
  <c r="K1180" i="1"/>
  <c r="G1180" i="1"/>
  <c r="K1179" i="1"/>
  <c r="G1179" i="1"/>
  <c r="K1178" i="1"/>
  <c r="G1178" i="1"/>
  <c r="K1177" i="1"/>
  <c r="G1177" i="1"/>
  <c r="K1176" i="1"/>
  <c r="G1176" i="1"/>
  <c r="K1175" i="1"/>
  <c r="G1175" i="1"/>
  <c r="K1174" i="1"/>
  <c r="G1174" i="1"/>
  <c r="K1173" i="1"/>
  <c r="G1173" i="1"/>
  <c r="K1172" i="1"/>
  <c r="G1172" i="1"/>
  <c r="K1171" i="1"/>
  <c r="G1171" i="1"/>
  <c r="K1170" i="1"/>
  <c r="G1170" i="1"/>
  <c r="K1169" i="1"/>
  <c r="G1169" i="1"/>
  <c r="K1168" i="1"/>
  <c r="G1168" i="1"/>
  <c r="K1167" i="1"/>
  <c r="G1167" i="1"/>
  <c r="K1166" i="1"/>
  <c r="G1166" i="1"/>
  <c r="K1165" i="1"/>
  <c r="G1165" i="1"/>
  <c r="K1164" i="1"/>
  <c r="G1164" i="1"/>
  <c r="K1163" i="1"/>
  <c r="G1163" i="1"/>
  <c r="K1162" i="1"/>
  <c r="G1162" i="1"/>
  <c r="K1161" i="1"/>
  <c r="G1161" i="1"/>
  <c r="K1160" i="1"/>
  <c r="G1160" i="1"/>
  <c r="K1159" i="1"/>
  <c r="G1159" i="1"/>
  <c r="K1158" i="1"/>
  <c r="G1158" i="1"/>
  <c r="K1157" i="1"/>
  <c r="G1157" i="1"/>
  <c r="K1156" i="1"/>
  <c r="G1156" i="1"/>
  <c r="K1155" i="1"/>
  <c r="G1155" i="1"/>
  <c r="K1154" i="1"/>
  <c r="G1154" i="1"/>
  <c r="K1153" i="1"/>
  <c r="G1153" i="1"/>
  <c r="K1152" i="1"/>
  <c r="G1152" i="1"/>
  <c r="K1151" i="1"/>
  <c r="G1151" i="1"/>
  <c r="K1150" i="1"/>
  <c r="G1150" i="1"/>
  <c r="K1149" i="1"/>
  <c r="G1149" i="1"/>
  <c r="K1148" i="1"/>
  <c r="G1148" i="1"/>
  <c r="K1147" i="1"/>
  <c r="G1147" i="1"/>
  <c r="K1146" i="1"/>
  <c r="G1146" i="1"/>
  <c r="K1145" i="1"/>
  <c r="G1145" i="1"/>
  <c r="K1144" i="1"/>
  <c r="G1144" i="1"/>
  <c r="K1143" i="1"/>
  <c r="G1143" i="1"/>
  <c r="K1142" i="1"/>
  <c r="G1142" i="1"/>
  <c r="K1141" i="1"/>
  <c r="G1141" i="1"/>
  <c r="K1140" i="1"/>
  <c r="G1140" i="1"/>
  <c r="K1139" i="1"/>
  <c r="G1139" i="1"/>
  <c r="K1138" i="1"/>
  <c r="G1138" i="1"/>
  <c r="K1137" i="1"/>
  <c r="G1137" i="1"/>
  <c r="K1136" i="1"/>
  <c r="G1136" i="1"/>
  <c r="K1135" i="1"/>
  <c r="G1135" i="1"/>
  <c r="K1134" i="1"/>
  <c r="G1134" i="1"/>
  <c r="K1133" i="1"/>
  <c r="G1133" i="1"/>
  <c r="K1132" i="1"/>
  <c r="G1132" i="1"/>
  <c r="K1131" i="1"/>
  <c r="G1131" i="1"/>
  <c r="K1130" i="1"/>
  <c r="G1130" i="1"/>
  <c r="K1129" i="1"/>
  <c r="G1129" i="1"/>
  <c r="K1128" i="1"/>
  <c r="G1128" i="1"/>
  <c r="K1127" i="1"/>
  <c r="G1127" i="1"/>
  <c r="K1126" i="1"/>
  <c r="G1126" i="1"/>
  <c r="K1125" i="1"/>
  <c r="G1125" i="1"/>
  <c r="K1124" i="1"/>
  <c r="G1124" i="1"/>
  <c r="K1123" i="1"/>
  <c r="G1123" i="1"/>
  <c r="K1122" i="1"/>
  <c r="G1122" i="1"/>
  <c r="K1121" i="1"/>
  <c r="G1121" i="1"/>
  <c r="K1120" i="1"/>
  <c r="G1120" i="1"/>
  <c r="K1119" i="1"/>
  <c r="G1119" i="1"/>
  <c r="K1118" i="1"/>
  <c r="G1118" i="1"/>
  <c r="K1117" i="1"/>
  <c r="G1117" i="1"/>
  <c r="K1116" i="1"/>
  <c r="G1116" i="1"/>
  <c r="K1115" i="1"/>
  <c r="G1115" i="1"/>
  <c r="K1114" i="1"/>
  <c r="G1114" i="1"/>
  <c r="K1113" i="1"/>
  <c r="G1113" i="1"/>
  <c r="K1112" i="1"/>
  <c r="G1112" i="1"/>
  <c r="K1111" i="1"/>
  <c r="G1111" i="1"/>
  <c r="K1110" i="1"/>
  <c r="G1110" i="1"/>
  <c r="K1109" i="1"/>
  <c r="G1109" i="1"/>
  <c r="K1108" i="1"/>
  <c r="G1108" i="1"/>
  <c r="K1107" i="1"/>
  <c r="G1107" i="1"/>
  <c r="K1106" i="1"/>
  <c r="G1106" i="1"/>
  <c r="K1105" i="1"/>
  <c r="G1105" i="1"/>
  <c r="K1104" i="1"/>
  <c r="G1104" i="1"/>
  <c r="K1103" i="1"/>
  <c r="G1103" i="1"/>
  <c r="K1102" i="1"/>
  <c r="G1102" i="1"/>
  <c r="K1101" i="1"/>
  <c r="G1101" i="1"/>
  <c r="K1100" i="1"/>
  <c r="G1100" i="1"/>
  <c r="K1099" i="1"/>
  <c r="G1099" i="1"/>
  <c r="K1098" i="1"/>
  <c r="G1098" i="1"/>
  <c r="K1097" i="1"/>
  <c r="G1097" i="1"/>
  <c r="K1096" i="1"/>
  <c r="G1096" i="1"/>
  <c r="K1095" i="1"/>
  <c r="G1095" i="1"/>
  <c r="K1094" i="1"/>
  <c r="G1094" i="1"/>
  <c r="K1093" i="1"/>
  <c r="G1093" i="1"/>
  <c r="K1092" i="1"/>
  <c r="G1092" i="1"/>
  <c r="K1091" i="1"/>
  <c r="G1091" i="1"/>
  <c r="K1090" i="1"/>
  <c r="G1090" i="1"/>
  <c r="K1089" i="1"/>
  <c r="G1089" i="1"/>
  <c r="K1088" i="1"/>
  <c r="G1088" i="1"/>
  <c r="K1087" i="1"/>
  <c r="G1087" i="1"/>
  <c r="K1086" i="1"/>
  <c r="G1086" i="1"/>
  <c r="K1085" i="1"/>
  <c r="G1085" i="1"/>
  <c r="K1084" i="1"/>
  <c r="G1084" i="1"/>
  <c r="K1083" i="1"/>
  <c r="G1083" i="1"/>
  <c r="K1082" i="1"/>
  <c r="G1082" i="1"/>
  <c r="K1081" i="1"/>
  <c r="G1081" i="1"/>
  <c r="K1080" i="1"/>
  <c r="G1080" i="1"/>
  <c r="K1079" i="1"/>
  <c r="G1079" i="1"/>
  <c r="K1078" i="1"/>
  <c r="G1078" i="1"/>
  <c r="K1077" i="1"/>
  <c r="G1077" i="1"/>
  <c r="K1076" i="1"/>
  <c r="G1076" i="1"/>
  <c r="K1075" i="1"/>
  <c r="G1075" i="1"/>
  <c r="K1074" i="1"/>
  <c r="G1074" i="1"/>
  <c r="K1073" i="1"/>
  <c r="G1073" i="1"/>
  <c r="K1072" i="1"/>
  <c r="G1072" i="1"/>
  <c r="K1071" i="1"/>
  <c r="G1071" i="1"/>
  <c r="K1070" i="1"/>
  <c r="G1070" i="1"/>
  <c r="K1069" i="1"/>
  <c r="G1069" i="1"/>
  <c r="K1068" i="1"/>
  <c r="G1068" i="1"/>
  <c r="K1067" i="1"/>
  <c r="G1067" i="1"/>
  <c r="K1066" i="1"/>
  <c r="G1066" i="1"/>
  <c r="K1065" i="1"/>
  <c r="G1065" i="1"/>
  <c r="K1064" i="1"/>
  <c r="G1064" i="1"/>
  <c r="K1063" i="1"/>
  <c r="G1063" i="1"/>
  <c r="K1062" i="1"/>
  <c r="G1062" i="1"/>
  <c r="K1061" i="1"/>
  <c r="G1061" i="1"/>
  <c r="K1060" i="1"/>
  <c r="G1060" i="1"/>
  <c r="K1059" i="1"/>
  <c r="G1059" i="1"/>
  <c r="K1058" i="1"/>
  <c r="G1058" i="1"/>
  <c r="K1057" i="1"/>
  <c r="G1057" i="1"/>
  <c r="K1056" i="1"/>
  <c r="G1056" i="1"/>
  <c r="K1055" i="1"/>
  <c r="G1055" i="1"/>
  <c r="K1054" i="1"/>
  <c r="G1054" i="1"/>
  <c r="K1053" i="1"/>
  <c r="G1053" i="1"/>
  <c r="K1052" i="1"/>
  <c r="G1052" i="1"/>
  <c r="K1051" i="1"/>
  <c r="G1051" i="1"/>
  <c r="K1050" i="1"/>
  <c r="G1050" i="1"/>
  <c r="K1049" i="1"/>
  <c r="G1049" i="1"/>
  <c r="K1048" i="1"/>
  <c r="G1048" i="1"/>
  <c r="K1047" i="1"/>
  <c r="G1047" i="1"/>
  <c r="K1046" i="1"/>
  <c r="G1046" i="1"/>
  <c r="K1045" i="1"/>
  <c r="G1045" i="1"/>
  <c r="K1044" i="1"/>
  <c r="G1044" i="1"/>
  <c r="K1043" i="1"/>
  <c r="G1043" i="1"/>
  <c r="K1042" i="1"/>
  <c r="G1042" i="1"/>
  <c r="K1041" i="1"/>
  <c r="G1041" i="1"/>
  <c r="K1040" i="1"/>
  <c r="G1040" i="1"/>
  <c r="K1039" i="1"/>
  <c r="G1039" i="1"/>
  <c r="K1038" i="1"/>
  <c r="G1038" i="1"/>
  <c r="K1037" i="1"/>
  <c r="G1037" i="1"/>
  <c r="K1036" i="1"/>
  <c r="G1036" i="1"/>
  <c r="K1035" i="1"/>
  <c r="G1035" i="1"/>
  <c r="K1034" i="1"/>
  <c r="G1034" i="1"/>
  <c r="K1033" i="1"/>
  <c r="G1033" i="1"/>
  <c r="K1032" i="1"/>
  <c r="G1032" i="1"/>
  <c r="K1031" i="1"/>
  <c r="G1031" i="1"/>
  <c r="K1030" i="1"/>
  <c r="G1030" i="1"/>
  <c r="K1029" i="1"/>
  <c r="G1029" i="1"/>
  <c r="K1028" i="1"/>
  <c r="G1028" i="1"/>
  <c r="K1027" i="1"/>
  <c r="G1027" i="1"/>
  <c r="K1026" i="1"/>
  <c r="G1026" i="1"/>
  <c r="K1025" i="1"/>
  <c r="G1025" i="1"/>
  <c r="K1024" i="1"/>
  <c r="G1024" i="1"/>
  <c r="K1023" i="1"/>
  <c r="G1023" i="1"/>
  <c r="K1022" i="1"/>
  <c r="G1022" i="1"/>
  <c r="K1021" i="1"/>
  <c r="G1021" i="1"/>
  <c r="K1020" i="1"/>
  <c r="G1020" i="1"/>
  <c r="K1019" i="1"/>
  <c r="G1019" i="1"/>
  <c r="K1018" i="1"/>
  <c r="G1018" i="1"/>
  <c r="K1017" i="1"/>
  <c r="G1017" i="1"/>
  <c r="K1016" i="1"/>
  <c r="G1016" i="1"/>
  <c r="K1015" i="1"/>
  <c r="G1015" i="1"/>
  <c r="K1014" i="1"/>
  <c r="G1014" i="1"/>
  <c r="K1013" i="1"/>
  <c r="G1013" i="1"/>
  <c r="K1012" i="1"/>
  <c r="G1012" i="1"/>
  <c r="K1011" i="1"/>
  <c r="G1011" i="1"/>
  <c r="K1010" i="1"/>
  <c r="G1010" i="1"/>
  <c r="K1009" i="1"/>
  <c r="G1009" i="1"/>
  <c r="K1008" i="1"/>
  <c r="G1008" i="1"/>
  <c r="K1007" i="1"/>
  <c r="G1007" i="1"/>
  <c r="K1006" i="1"/>
  <c r="G1006" i="1"/>
  <c r="K1005" i="1"/>
  <c r="G1005" i="1"/>
  <c r="K1004" i="1"/>
  <c r="G1004" i="1"/>
  <c r="K1003" i="1"/>
  <c r="G1003" i="1"/>
  <c r="K1002" i="1"/>
  <c r="G1002" i="1"/>
  <c r="K1001" i="1"/>
  <c r="G1001" i="1"/>
  <c r="K1000" i="1"/>
  <c r="G1000" i="1"/>
  <c r="K999" i="1"/>
  <c r="G999" i="1"/>
  <c r="K998" i="1"/>
  <c r="G998" i="1"/>
  <c r="K997" i="1"/>
  <c r="G997" i="1"/>
  <c r="K996" i="1"/>
  <c r="G996" i="1"/>
  <c r="K995" i="1"/>
  <c r="G995" i="1"/>
  <c r="K994" i="1"/>
  <c r="G994" i="1"/>
  <c r="K993" i="1"/>
  <c r="G993" i="1"/>
  <c r="K992" i="1"/>
  <c r="G992" i="1"/>
  <c r="K991" i="1"/>
  <c r="G991" i="1"/>
  <c r="K990" i="1"/>
  <c r="G990" i="1"/>
  <c r="K989" i="1"/>
  <c r="G989" i="1"/>
  <c r="K988" i="1"/>
  <c r="G988" i="1"/>
  <c r="K987" i="1"/>
  <c r="G987" i="1"/>
  <c r="K986" i="1"/>
  <c r="G986" i="1"/>
  <c r="K985" i="1"/>
  <c r="G985" i="1"/>
  <c r="K984" i="1"/>
  <c r="G984" i="1"/>
  <c r="K983" i="1"/>
  <c r="G983" i="1"/>
  <c r="K982" i="1"/>
  <c r="G982" i="1"/>
  <c r="K981" i="1"/>
  <c r="G981" i="1"/>
  <c r="K980" i="1"/>
  <c r="G980" i="1"/>
  <c r="K979" i="1"/>
  <c r="G979" i="1"/>
  <c r="K978" i="1"/>
  <c r="G978" i="1"/>
  <c r="K977" i="1"/>
  <c r="G977" i="1"/>
  <c r="K976" i="1"/>
  <c r="G976" i="1"/>
  <c r="K975" i="1"/>
  <c r="G975" i="1"/>
  <c r="K974" i="1"/>
  <c r="G974" i="1"/>
  <c r="K973" i="1"/>
  <c r="G973" i="1"/>
  <c r="K972" i="1"/>
  <c r="G972" i="1"/>
  <c r="K971" i="1"/>
  <c r="G971" i="1"/>
  <c r="K970" i="1"/>
  <c r="G970" i="1"/>
  <c r="K969" i="1"/>
  <c r="G969" i="1"/>
  <c r="K968" i="1"/>
  <c r="G968" i="1"/>
  <c r="K967" i="1"/>
  <c r="G967" i="1"/>
  <c r="K966" i="1"/>
  <c r="G966" i="1"/>
  <c r="K965" i="1"/>
  <c r="G965" i="1"/>
  <c r="K964" i="1"/>
  <c r="G964" i="1"/>
  <c r="K963" i="1"/>
  <c r="G963" i="1"/>
  <c r="K962" i="1"/>
  <c r="G962" i="1"/>
  <c r="K961" i="1"/>
  <c r="G961" i="1"/>
  <c r="K960" i="1"/>
  <c r="G960" i="1"/>
  <c r="K959" i="1"/>
  <c r="G959" i="1"/>
  <c r="K958" i="1"/>
  <c r="G958" i="1"/>
  <c r="K957" i="1"/>
  <c r="G957" i="1"/>
  <c r="K956" i="1"/>
  <c r="G956" i="1"/>
  <c r="K955" i="1"/>
  <c r="G955" i="1"/>
  <c r="K954" i="1"/>
  <c r="G954" i="1"/>
  <c r="K953" i="1"/>
  <c r="G953" i="1"/>
  <c r="K952" i="1"/>
  <c r="G952" i="1"/>
  <c r="K951" i="1"/>
  <c r="G951" i="1"/>
  <c r="K950" i="1"/>
  <c r="G950" i="1"/>
  <c r="K949" i="1"/>
  <c r="G949" i="1"/>
  <c r="K948" i="1"/>
  <c r="G948" i="1"/>
  <c r="K947" i="1"/>
  <c r="G947" i="1"/>
  <c r="K946" i="1"/>
  <c r="G946" i="1"/>
  <c r="K945" i="1"/>
  <c r="G945" i="1"/>
  <c r="K944" i="1"/>
  <c r="G944" i="1"/>
  <c r="K943" i="1"/>
  <c r="G943" i="1"/>
  <c r="K942" i="1"/>
  <c r="G942" i="1"/>
  <c r="K941" i="1"/>
  <c r="G941" i="1"/>
  <c r="K940" i="1"/>
  <c r="G940" i="1"/>
  <c r="K939" i="1"/>
  <c r="G939" i="1"/>
  <c r="K938" i="1"/>
  <c r="G938" i="1"/>
  <c r="K937" i="1"/>
  <c r="G937" i="1"/>
  <c r="K936" i="1"/>
  <c r="G936" i="1"/>
  <c r="K935" i="1"/>
  <c r="G935" i="1"/>
  <c r="K934" i="1"/>
  <c r="G934" i="1"/>
  <c r="K933" i="1"/>
  <c r="G933" i="1"/>
  <c r="K932" i="1"/>
  <c r="G932" i="1"/>
  <c r="K931" i="1"/>
  <c r="G931" i="1"/>
  <c r="K930" i="1"/>
  <c r="G930" i="1"/>
  <c r="K929" i="1"/>
  <c r="G929" i="1"/>
  <c r="K928" i="1"/>
  <c r="G928" i="1"/>
  <c r="K927" i="1"/>
  <c r="G927" i="1"/>
  <c r="K926" i="1"/>
  <c r="G926" i="1"/>
  <c r="K925" i="1"/>
  <c r="G925" i="1"/>
  <c r="K924" i="1"/>
  <c r="G924" i="1"/>
  <c r="K923" i="1"/>
  <c r="G923" i="1"/>
  <c r="K922" i="1"/>
  <c r="G922" i="1"/>
  <c r="K921" i="1"/>
  <c r="G921" i="1"/>
  <c r="K920" i="1"/>
  <c r="G920" i="1"/>
  <c r="K919" i="1"/>
  <c r="G919" i="1"/>
  <c r="K918" i="1"/>
  <c r="G918" i="1"/>
  <c r="K917" i="1"/>
  <c r="G917" i="1"/>
  <c r="K916" i="1"/>
  <c r="G916" i="1"/>
  <c r="K915" i="1"/>
  <c r="G915" i="1"/>
  <c r="K914" i="1"/>
  <c r="G914" i="1"/>
  <c r="K913" i="1"/>
  <c r="G913" i="1"/>
  <c r="K912" i="1"/>
  <c r="G912" i="1"/>
  <c r="K911" i="1"/>
  <c r="G911" i="1"/>
  <c r="K910" i="1"/>
  <c r="G910" i="1"/>
  <c r="K909" i="1"/>
  <c r="G909" i="1"/>
  <c r="K908" i="1"/>
  <c r="G908" i="1"/>
  <c r="K907" i="1"/>
  <c r="G907" i="1"/>
  <c r="K906" i="1"/>
  <c r="G906" i="1"/>
  <c r="K905" i="1"/>
  <c r="G905" i="1"/>
  <c r="K904" i="1"/>
  <c r="G904" i="1"/>
  <c r="K903" i="1"/>
  <c r="G903" i="1"/>
  <c r="K902" i="1"/>
  <c r="G902" i="1"/>
  <c r="K901" i="1"/>
  <c r="G901" i="1"/>
  <c r="K900" i="1"/>
  <c r="G900" i="1"/>
  <c r="K899" i="1"/>
  <c r="G899" i="1"/>
  <c r="K898" i="1"/>
  <c r="G898" i="1"/>
  <c r="K897" i="1"/>
  <c r="G897" i="1"/>
  <c r="K896" i="1"/>
  <c r="G896" i="1"/>
  <c r="K895" i="1"/>
  <c r="G895" i="1"/>
  <c r="K894" i="1"/>
  <c r="G894" i="1"/>
  <c r="K893" i="1"/>
  <c r="G893" i="1"/>
  <c r="K892" i="1"/>
  <c r="G892" i="1"/>
  <c r="K891" i="1"/>
  <c r="G891" i="1"/>
  <c r="K890" i="1"/>
  <c r="G890" i="1"/>
  <c r="K889" i="1"/>
  <c r="G889" i="1"/>
  <c r="K888" i="1"/>
  <c r="G888" i="1"/>
  <c r="K887" i="1"/>
  <c r="G887" i="1"/>
  <c r="K886" i="1"/>
  <c r="G886" i="1"/>
  <c r="K885" i="1"/>
  <c r="G885" i="1"/>
  <c r="K884" i="1"/>
  <c r="G884" i="1"/>
  <c r="K883" i="1"/>
  <c r="G883" i="1"/>
  <c r="K882" i="1"/>
  <c r="G882" i="1"/>
  <c r="K881" i="1"/>
  <c r="G881" i="1"/>
  <c r="K880" i="1"/>
  <c r="G880" i="1"/>
  <c r="K879" i="1"/>
  <c r="G879" i="1"/>
  <c r="K878" i="1"/>
  <c r="G878" i="1"/>
  <c r="K877" i="1"/>
  <c r="G877" i="1"/>
  <c r="K876" i="1"/>
  <c r="G876" i="1"/>
  <c r="K875" i="1"/>
  <c r="G875" i="1"/>
  <c r="K874" i="1"/>
  <c r="G874" i="1"/>
  <c r="K873" i="1"/>
  <c r="G873" i="1"/>
  <c r="K872" i="1"/>
  <c r="G872" i="1"/>
  <c r="K871" i="1"/>
  <c r="G871" i="1"/>
  <c r="K870" i="1"/>
  <c r="G870" i="1"/>
  <c r="K869" i="1"/>
  <c r="G869" i="1"/>
  <c r="K868" i="1"/>
  <c r="G868" i="1"/>
  <c r="K867" i="1"/>
  <c r="G867" i="1"/>
  <c r="K866" i="1"/>
  <c r="G866" i="1"/>
  <c r="K865" i="1"/>
  <c r="G865" i="1"/>
  <c r="K864" i="1"/>
  <c r="G864" i="1"/>
  <c r="K863" i="1"/>
  <c r="G863" i="1"/>
  <c r="K862" i="1"/>
  <c r="G862" i="1"/>
  <c r="K861" i="1"/>
  <c r="G861" i="1"/>
  <c r="K860" i="1"/>
  <c r="G860" i="1"/>
  <c r="K859" i="1"/>
  <c r="G859" i="1"/>
  <c r="K858" i="1"/>
  <c r="G858" i="1"/>
  <c r="K857" i="1"/>
  <c r="G857" i="1"/>
  <c r="K856" i="1"/>
  <c r="G856" i="1"/>
  <c r="K855" i="1"/>
  <c r="G855" i="1"/>
  <c r="K854" i="1"/>
  <c r="G854" i="1"/>
  <c r="K853" i="1"/>
  <c r="G853" i="1"/>
  <c r="K852" i="1"/>
  <c r="G852" i="1"/>
  <c r="K851" i="1"/>
  <c r="G851" i="1"/>
  <c r="K850" i="1"/>
  <c r="G850" i="1"/>
  <c r="K849" i="1"/>
  <c r="G849" i="1"/>
  <c r="K848" i="1"/>
  <c r="G848" i="1"/>
  <c r="K847" i="1"/>
  <c r="G847" i="1"/>
  <c r="K846" i="1"/>
  <c r="G846" i="1"/>
  <c r="K845" i="1"/>
  <c r="G845" i="1"/>
  <c r="K844" i="1"/>
  <c r="G844" i="1"/>
  <c r="K843" i="1"/>
  <c r="G843" i="1"/>
  <c r="K842" i="1"/>
  <c r="G842" i="1"/>
  <c r="K841" i="1"/>
  <c r="G841" i="1"/>
  <c r="K840" i="1"/>
  <c r="G840" i="1"/>
  <c r="K839" i="1"/>
  <c r="G839" i="1"/>
  <c r="K838" i="1"/>
  <c r="G838" i="1"/>
  <c r="K837" i="1"/>
  <c r="G837" i="1"/>
  <c r="K836" i="1"/>
  <c r="G836" i="1"/>
  <c r="K835" i="1"/>
  <c r="G835" i="1"/>
  <c r="K834" i="1"/>
  <c r="G834" i="1"/>
  <c r="K833" i="1"/>
  <c r="G833" i="1"/>
  <c r="K832" i="1"/>
  <c r="G832" i="1"/>
  <c r="K831" i="1"/>
  <c r="G831" i="1"/>
  <c r="K830" i="1"/>
  <c r="G830" i="1"/>
  <c r="K829" i="1"/>
  <c r="G829" i="1"/>
  <c r="K828" i="1"/>
  <c r="G828" i="1"/>
  <c r="K827" i="1"/>
  <c r="G827" i="1"/>
  <c r="K826" i="1"/>
  <c r="G826" i="1"/>
  <c r="K825" i="1"/>
  <c r="G825" i="1"/>
  <c r="K824" i="1"/>
  <c r="G824" i="1"/>
  <c r="K823" i="1"/>
  <c r="G823" i="1"/>
  <c r="K822" i="1"/>
  <c r="G822" i="1"/>
  <c r="K821" i="1"/>
  <c r="G821" i="1"/>
  <c r="K820" i="1"/>
  <c r="G820" i="1"/>
  <c r="K819" i="1"/>
  <c r="G819" i="1"/>
  <c r="K818" i="1"/>
  <c r="G818" i="1"/>
  <c r="K817" i="1"/>
  <c r="G817" i="1"/>
  <c r="K816" i="1"/>
  <c r="G816" i="1"/>
  <c r="K815" i="1"/>
  <c r="G815" i="1"/>
  <c r="K814" i="1"/>
  <c r="G814" i="1"/>
  <c r="K813" i="1"/>
  <c r="G813" i="1"/>
  <c r="K812" i="1"/>
  <c r="G812" i="1"/>
  <c r="K811" i="1"/>
  <c r="G811" i="1"/>
  <c r="K810" i="1"/>
  <c r="G810" i="1"/>
  <c r="K809" i="1"/>
  <c r="G809" i="1"/>
  <c r="K808" i="1"/>
  <c r="G808" i="1"/>
  <c r="K807" i="1"/>
  <c r="G807" i="1"/>
  <c r="K806" i="1"/>
  <c r="G806" i="1"/>
  <c r="K805" i="1"/>
  <c r="G805" i="1"/>
  <c r="K804" i="1"/>
  <c r="G804" i="1"/>
  <c r="K803" i="1"/>
  <c r="G803" i="1"/>
  <c r="K802" i="1"/>
  <c r="G802" i="1"/>
  <c r="K801" i="1"/>
  <c r="G801" i="1"/>
  <c r="K800" i="1"/>
  <c r="G800" i="1"/>
  <c r="K799" i="1"/>
  <c r="G799" i="1"/>
  <c r="K798" i="1"/>
  <c r="G798" i="1"/>
  <c r="K797" i="1"/>
  <c r="G797" i="1"/>
  <c r="K796" i="1"/>
  <c r="G796" i="1"/>
  <c r="K795" i="1"/>
  <c r="G795" i="1"/>
  <c r="K794" i="1"/>
  <c r="G794" i="1"/>
  <c r="K793" i="1"/>
  <c r="G793" i="1"/>
  <c r="K792" i="1"/>
  <c r="G792" i="1"/>
  <c r="K791" i="1"/>
  <c r="G791" i="1"/>
  <c r="K790" i="1"/>
  <c r="G790" i="1"/>
  <c r="K789" i="1"/>
  <c r="G789" i="1"/>
  <c r="K788" i="1"/>
  <c r="G788" i="1"/>
  <c r="K787" i="1"/>
  <c r="G787" i="1"/>
  <c r="K786" i="1"/>
  <c r="G786" i="1"/>
  <c r="K785" i="1"/>
  <c r="G785" i="1"/>
  <c r="K784" i="1"/>
  <c r="G784" i="1"/>
  <c r="K783" i="1"/>
  <c r="G783" i="1"/>
  <c r="K782" i="1"/>
  <c r="G782" i="1"/>
  <c r="K781" i="1"/>
  <c r="G781" i="1"/>
  <c r="K780" i="1"/>
  <c r="G780" i="1"/>
  <c r="K779" i="1"/>
  <c r="G779" i="1"/>
  <c r="K778" i="1"/>
  <c r="G778" i="1"/>
  <c r="K777" i="1"/>
  <c r="G777" i="1"/>
  <c r="K776" i="1"/>
  <c r="G776" i="1"/>
  <c r="K775" i="1"/>
  <c r="G775" i="1"/>
  <c r="K774" i="1"/>
  <c r="G774" i="1"/>
  <c r="K773" i="1"/>
  <c r="G773" i="1"/>
  <c r="K772" i="1"/>
  <c r="G772" i="1"/>
  <c r="K771" i="1"/>
  <c r="G771" i="1"/>
  <c r="K770" i="1"/>
  <c r="G770" i="1"/>
  <c r="K769" i="1"/>
  <c r="G769" i="1"/>
  <c r="K768" i="1"/>
  <c r="G768" i="1"/>
  <c r="K767" i="1"/>
  <c r="G767" i="1"/>
  <c r="K766" i="1"/>
  <c r="G766" i="1"/>
  <c r="K765" i="1"/>
  <c r="G765" i="1"/>
  <c r="K764" i="1"/>
  <c r="G764" i="1"/>
  <c r="K763" i="1"/>
  <c r="G763" i="1"/>
  <c r="K762" i="1"/>
  <c r="G762" i="1"/>
  <c r="K761" i="1"/>
  <c r="G761" i="1"/>
  <c r="K760" i="1"/>
  <c r="G760" i="1"/>
  <c r="K759" i="1"/>
  <c r="G759" i="1"/>
  <c r="K758" i="1"/>
  <c r="G758" i="1"/>
  <c r="K757" i="1"/>
  <c r="G757" i="1"/>
  <c r="K756" i="1"/>
  <c r="G756" i="1"/>
  <c r="K755" i="1"/>
  <c r="G755" i="1"/>
  <c r="K754" i="1"/>
  <c r="G754" i="1"/>
  <c r="K753" i="1"/>
  <c r="G753" i="1"/>
  <c r="K752" i="1"/>
  <c r="G752" i="1"/>
  <c r="K751" i="1"/>
  <c r="G751" i="1"/>
  <c r="K750" i="1"/>
  <c r="G750" i="1"/>
  <c r="K749" i="1"/>
  <c r="G749" i="1"/>
  <c r="K748" i="1"/>
  <c r="G748" i="1"/>
  <c r="K747" i="1"/>
  <c r="G747" i="1"/>
  <c r="K746" i="1"/>
  <c r="G746" i="1"/>
  <c r="K745" i="1"/>
  <c r="G745" i="1"/>
  <c r="K744" i="1"/>
  <c r="G744" i="1"/>
  <c r="K743" i="1"/>
  <c r="G743" i="1"/>
  <c r="K742" i="1"/>
  <c r="G742" i="1"/>
  <c r="K741" i="1"/>
  <c r="G741" i="1"/>
  <c r="K740" i="1"/>
  <c r="G740" i="1"/>
  <c r="K739" i="1"/>
  <c r="G739" i="1"/>
  <c r="K738" i="1"/>
  <c r="G738" i="1"/>
  <c r="K737" i="1"/>
  <c r="G737" i="1"/>
  <c r="K736" i="1"/>
  <c r="G736" i="1"/>
  <c r="K735" i="1"/>
  <c r="G735" i="1"/>
  <c r="K734" i="1"/>
  <c r="G734" i="1"/>
  <c r="K733" i="1"/>
  <c r="G733" i="1"/>
  <c r="K732" i="1"/>
  <c r="G732" i="1"/>
  <c r="K731" i="1"/>
  <c r="G731" i="1"/>
  <c r="K730" i="1"/>
  <c r="G730" i="1"/>
  <c r="K729" i="1"/>
  <c r="G729" i="1"/>
  <c r="K728" i="1"/>
  <c r="G728" i="1"/>
  <c r="K727" i="1"/>
  <c r="G727" i="1"/>
  <c r="K726" i="1"/>
  <c r="G726" i="1"/>
  <c r="K725" i="1"/>
  <c r="G725" i="1"/>
  <c r="K724" i="1"/>
  <c r="G724" i="1"/>
  <c r="K723" i="1"/>
  <c r="G723" i="1"/>
  <c r="K722" i="1"/>
  <c r="G722" i="1"/>
  <c r="K721" i="1"/>
  <c r="G721" i="1"/>
  <c r="K720" i="1"/>
  <c r="G720" i="1"/>
  <c r="K719" i="1"/>
  <c r="G719" i="1"/>
  <c r="K718" i="1"/>
  <c r="G718" i="1"/>
  <c r="K717" i="1"/>
  <c r="G717" i="1"/>
  <c r="K716" i="1"/>
  <c r="G716" i="1"/>
  <c r="K715" i="1"/>
  <c r="G715" i="1"/>
  <c r="K714" i="1"/>
  <c r="G714" i="1"/>
  <c r="K713" i="1"/>
  <c r="G713" i="1"/>
  <c r="K712" i="1"/>
  <c r="G712" i="1"/>
  <c r="K711" i="1"/>
  <c r="G711" i="1"/>
  <c r="K710" i="1"/>
  <c r="G710" i="1"/>
  <c r="K709" i="1"/>
  <c r="G709" i="1"/>
  <c r="K708" i="1"/>
  <c r="G708" i="1"/>
  <c r="K707" i="1"/>
  <c r="G707" i="1"/>
  <c r="K706" i="1"/>
  <c r="G706" i="1"/>
  <c r="K705" i="1"/>
  <c r="G705" i="1"/>
  <c r="K704" i="1"/>
  <c r="G704" i="1"/>
  <c r="K703" i="1"/>
  <c r="G703" i="1"/>
  <c r="K702" i="1"/>
  <c r="G702" i="1"/>
  <c r="K701" i="1"/>
  <c r="G701" i="1"/>
  <c r="K700" i="1"/>
  <c r="G700" i="1"/>
  <c r="K699" i="1"/>
  <c r="G699" i="1"/>
  <c r="K698" i="1"/>
  <c r="G698" i="1"/>
  <c r="K697" i="1"/>
  <c r="G697" i="1"/>
  <c r="K696" i="1"/>
  <c r="G696" i="1"/>
  <c r="K695" i="1"/>
  <c r="G695" i="1"/>
  <c r="K694" i="1"/>
  <c r="G694" i="1"/>
  <c r="K693" i="1"/>
  <c r="G693" i="1"/>
  <c r="K692" i="1"/>
  <c r="G692" i="1"/>
  <c r="K691" i="1"/>
  <c r="G691" i="1"/>
  <c r="K690" i="1"/>
  <c r="G690" i="1"/>
  <c r="K689" i="1"/>
  <c r="G689" i="1"/>
  <c r="K688" i="1"/>
  <c r="G688" i="1"/>
  <c r="K687" i="1"/>
  <c r="G687" i="1"/>
  <c r="K686" i="1"/>
  <c r="G686" i="1"/>
  <c r="K685" i="1"/>
  <c r="G685" i="1"/>
  <c r="K684" i="1"/>
  <c r="G684" i="1"/>
  <c r="K683" i="1"/>
  <c r="G683" i="1"/>
  <c r="K682" i="1"/>
  <c r="G682" i="1"/>
  <c r="K681" i="1"/>
  <c r="G681" i="1"/>
  <c r="K680" i="1"/>
  <c r="G680" i="1"/>
  <c r="K679" i="1"/>
  <c r="G679" i="1"/>
  <c r="K678" i="1"/>
  <c r="G678" i="1"/>
  <c r="K677" i="1"/>
  <c r="G677" i="1"/>
  <c r="K676" i="1"/>
  <c r="G676" i="1"/>
  <c r="K675" i="1"/>
  <c r="G675" i="1"/>
  <c r="K674" i="1"/>
  <c r="G674" i="1"/>
  <c r="K673" i="1"/>
  <c r="G673" i="1"/>
  <c r="K672" i="1"/>
  <c r="G672" i="1"/>
  <c r="K671" i="1"/>
  <c r="G671" i="1"/>
  <c r="K670" i="1"/>
  <c r="G670" i="1"/>
  <c r="K669" i="1"/>
  <c r="G669" i="1"/>
  <c r="K668" i="1"/>
  <c r="G668" i="1"/>
  <c r="K667" i="1"/>
  <c r="G667" i="1"/>
  <c r="K666" i="1"/>
  <c r="G666" i="1"/>
  <c r="K665" i="1"/>
  <c r="G665" i="1"/>
  <c r="K664" i="1"/>
  <c r="G664" i="1"/>
  <c r="K663" i="1"/>
  <c r="G663" i="1"/>
  <c r="K662" i="1"/>
  <c r="G662" i="1"/>
  <c r="K661" i="1"/>
  <c r="G661" i="1"/>
  <c r="K660" i="1"/>
  <c r="G660" i="1"/>
  <c r="K659" i="1"/>
  <c r="G659" i="1"/>
  <c r="K658" i="1"/>
  <c r="G658" i="1"/>
  <c r="K657" i="1"/>
  <c r="G657" i="1"/>
  <c r="K656" i="1"/>
  <c r="G656" i="1"/>
  <c r="K655" i="1"/>
  <c r="G655" i="1"/>
  <c r="K654" i="1"/>
  <c r="G654" i="1"/>
  <c r="K653" i="1"/>
  <c r="G653" i="1"/>
  <c r="K652" i="1"/>
  <c r="G652" i="1"/>
  <c r="K651" i="1"/>
  <c r="G651" i="1"/>
  <c r="K650" i="1"/>
  <c r="G650" i="1"/>
  <c r="K649" i="1"/>
  <c r="G649" i="1"/>
  <c r="K648" i="1"/>
  <c r="G648" i="1"/>
  <c r="K647" i="1"/>
  <c r="G647" i="1"/>
  <c r="K646" i="1"/>
  <c r="G646" i="1"/>
  <c r="K645" i="1"/>
  <c r="G645" i="1"/>
  <c r="K644" i="1"/>
  <c r="G644" i="1"/>
  <c r="K643" i="1"/>
  <c r="G643" i="1"/>
  <c r="K642" i="1"/>
  <c r="G642" i="1"/>
  <c r="K641" i="1"/>
  <c r="G641" i="1"/>
  <c r="K640" i="1"/>
  <c r="G640" i="1"/>
  <c r="K639" i="1"/>
  <c r="G639" i="1"/>
  <c r="K638" i="1"/>
  <c r="G638" i="1"/>
  <c r="K637" i="1"/>
  <c r="G637" i="1"/>
  <c r="K636" i="1"/>
  <c r="G636" i="1"/>
  <c r="K635" i="1"/>
  <c r="G635" i="1"/>
  <c r="K634" i="1"/>
  <c r="G634" i="1"/>
  <c r="K633" i="1"/>
  <c r="G633" i="1"/>
  <c r="K632" i="1"/>
  <c r="G632" i="1"/>
  <c r="K631" i="1"/>
  <c r="G631" i="1"/>
  <c r="K630" i="1"/>
  <c r="G630" i="1"/>
  <c r="K629" i="1"/>
  <c r="G629" i="1"/>
  <c r="K628" i="1"/>
  <c r="G628" i="1"/>
  <c r="K627" i="1"/>
  <c r="G627" i="1"/>
  <c r="K626" i="1"/>
  <c r="G626" i="1"/>
  <c r="K625" i="1"/>
  <c r="G625" i="1"/>
  <c r="K624" i="1"/>
  <c r="G624" i="1"/>
  <c r="K623" i="1"/>
  <c r="G623" i="1"/>
  <c r="K622" i="1"/>
  <c r="G622" i="1"/>
  <c r="K621" i="1"/>
  <c r="G621" i="1"/>
  <c r="K620" i="1"/>
  <c r="G620" i="1"/>
  <c r="K619" i="1"/>
  <c r="G619" i="1"/>
  <c r="K618" i="1"/>
  <c r="G618" i="1"/>
  <c r="K617" i="1"/>
  <c r="G617" i="1"/>
  <c r="K616" i="1"/>
  <c r="G616" i="1"/>
  <c r="K615" i="1"/>
  <c r="G615" i="1"/>
  <c r="K614" i="1"/>
  <c r="G614" i="1"/>
  <c r="K613" i="1"/>
  <c r="G613" i="1"/>
  <c r="K612" i="1"/>
  <c r="G612" i="1"/>
  <c r="K611" i="1"/>
  <c r="G611" i="1"/>
  <c r="K610" i="1"/>
  <c r="G610" i="1"/>
  <c r="K609" i="1"/>
  <c r="G609" i="1"/>
  <c r="K608" i="1"/>
  <c r="G608" i="1"/>
  <c r="K607" i="1"/>
  <c r="G607" i="1"/>
  <c r="K606" i="1"/>
  <c r="G606" i="1"/>
  <c r="K605" i="1"/>
  <c r="G605" i="1"/>
  <c r="K604" i="1"/>
  <c r="G604" i="1"/>
  <c r="K603" i="1"/>
  <c r="G603" i="1"/>
  <c r="K602" i="1"/>
  <c r="G602" i="1"/>
  <c r="K601" i="1"/>
  <c r="G601" i="1"/>
  <c r="K600" i="1"/>
  <c r="G600" i="1"/>
  <c r="K599" i="1"/>
  <c r="G599" i="1"/>
  <c r="K598" i="1"/>
  <c r="G598" i="1"/>
  <c r="K597" i="1"/>
  <c r="G597" i="1"/>
  <c r="K596" i="1"/>
  <c r="G596" i="1"/>
  <c r="K595" i="1"/>
  <c r="G595" i="1"/>
  <c r="K594" i="1"/>
  <c r="G594" i="1"/>
  <c r="K593" i="1"/>
  <c r="G593" i="1"/>
  <c r="K592" i="1"/>
  <c r="G592" i="1"/>
  <c r="K591" i="1"/>
  <c r="G591" i="1"/>
  <c r="K590" i="1"/>
  <c r="G590" i="1"/>
  <c r="K589" i="1"/>
  <c r="G589" i="1"/>
  <c r="K588" i="1"/>
  <c r="G588" i="1"/>
  <c r="K587" i="1"/>
  <c r="G587" i="1"/>
  <c r="K586" i="1"/>
  <c r="G586" i="1"/>
  <c r="K585" i="1"/>
  <c r="G585" i="1"/>
  <c r="K584" i="1"/>
  <c r="G584" i="1"/>
  <c r="K583" i="1"/>
  <c r="G583" i="1"/>
  <c r="K582" i="1"/>
  <c r="G582" i="1"/>
  <c r="K581" i="1"/>
  <c r="G581" i="1"/>
  <c r="K580" i="1"/>
  <c r="G580" i="1"/>
  <c r="K579" i="1"/>
  <c r="G579" i="1"/>
  <c r="K578" i="1"/>
  <c r="G578" i="1"/>
  <c r="K577" i="1"/>
  <c r="G577" i="1"/>
  <c r="K576" i="1"/>
  <c r="G576" i="1"/>
  <c r="K575" i="1"/>
  <c r="G575" i="1"/>
  <c r="K574" i="1"/>
  <c r="G574" i="1"/>
  <c r="K573" i="1"/>
  <c r="G573" i="1"/>
  <c r="K572" i="1"/>
  <c r="G572" i="1"/>
  <c r="K571" i="1"/>
  <c r="G571" i="1"/>
  <c r="K570" i="1"/>
  <c r="G570" i="1"/>
  <c r="K569" i="1"/>
  <c r="G569" i="1"/>
  <c r="K568" i="1"/>
  <c r="G568" i="1"/>
  <c r="K567" i="1"/>
  <c r="G567" i="1"/>
  <c r="K566" i="1"/>
  <c r="G566" i="1"/>
  <c r="K565" i="1"/>
  <c r="G565" i="1"/>
  <c r="K564" i="1"/>
  <c r="G564" i="1"/>
  <c r="K563" i="1"/>
  <c r="G563" i="1"/>
  <c r="K562" i="1"/>
  <c r="G562" i="1"/>
  <c r="K561" i="1"/>
  <c r="G561" i="1"/>
  <c r="K560" i="1"/>
  <c r="G560" i="1"/>
  <c r="K559" i="1"/>
  <c r="G559" i="1"/>
  <c r="K558" i="1"/>
  <c r="G558" i="1"/>
  <c r="K557" i="1"/>
  <c r="G557" i="1"/>
  <c r="K556" i="1"/>
  <c r="G556" i="1"/>
  <c r="K555" i="1"/>
  <c r="G555" i="1"/>
  <c r="K554" i="1"/>
  <c r="G554" i="1"/>
  <c r="K553" i="1"/>
  <c r="G553" i="1"/>
  <c r="K552" i="1"/>
  <c r="G552" i="1"/>
  <c r="K551" i="1"/>
  <c r="G551" i="1"/>
  <c r="K550" i="1"/>
  <c r="G550" i="1"/>
  <c r="K549" i="1"/>
  <c r="G549" i="1"/>
  <c r="K548" i="1"/>
  <c r="G548" i="1"/>
  <c r="K547" i="1"/>
  <c r="G547" i="1"/>
  <c r="K546" i="1"/>
  <c r="G546" i="1"/>
  <c r="K545" i="1"/>
  <c r="G545" i="1"/>
  <c r="K544" i="1"/>
  <c r="G544" i="1"/>
  <c r="K543" i="1"/>
  <c r="G543" i="1"/>
  <c r="K542" i="1"/>
  <c r="G542" i="1"/>
  <c r="K541" i="1"/>
  <c r="G541" i="1"/>
  <c r="K540" i="1"/>
  <c r="G540" i="1"/>
  <c r="K539" i="1"/>
  <c r="G539" i="1"/>
  <c r="K538" i="1"/>
  <c r="G538" i="1"/>
  <c r="K537" i="1"/>
  <c r="G537" i="1"/>
  <c r="K536" i="1"/>
  <c r="G536" i="1"/>
  <c r="K535" i="1"/>
  <c r="G535" i="1"/>
  <c r="K534" i="1"/>
  <c r="G534" i="1"/>
  <c r="K533" i="1"/>
  <c r="G533" i="1"/>
  <c r="K532" i="1"/>
  <c r="G532" i="1"/>
  <c r="K531" i="1"/>
  <c r="G531" i="1"/>
  <c r="K530" i="1"/>
  <c r="G530" i="1"/>
  <c r="K529" i="1"/>
  <c r="G529" i="1"/>
  <c r="K528" i="1"/>
  <c r="G528" i="1"/>
  <c r="K527" i="1"/>
  <c r="G527" i="1"/>
  <c r="K526" i="1"/>
  <c r="G526" i="1"/>
  <c r="K525" i="1"/>
  <c r="G525" i="1"/>
  <c r="K524" i="1"/>
  <c r="G524" i="1"/>
  <c r="K523" i="1"/>
  <c r="G523" i="1"/>
  <c r="K522" i="1"/>
  <c r="G522" i="1"/>
  <c r="K521" i="1"/>
  <c r="G521" i="1"/>
  <c r="K520" i="1"/>
  <c r="G520" i="1"/>
  <c r="K519" i="1"/>
  <c r="G519" i="1"/>
  <c r="K518" i="1"/>
  <c r="G518" i="1"/>
  <c r="K517" i="1"/>
  <c r="G517" i="1"/>
  <c r="K516" i="1"/>
  <c r="G516" i="1"/>
  <c r="K515" i="1"/>
  <c r="G515" i="1"/>
  <c r="K514" i="1"/>
  <c r="G514" i="1"/>
  <c r="K513" i="1"/>
  <c r="G513" i="1"/>
  <c r="K512" i="1"/>
  <c r="G512" i="1"/>
  <c r="K511" i="1"/>
  <c r="G511" i="1"/>
  <c r="K510" i="1"/>
  <c r="G510" i="1"/>
  <c r="K509" i="1"/>
  <c r="G509" i="1"/>
  <c r="K508" i="1"/>
  <c r="G508" i="1"/>
  <c r="K507" i="1"/>
  <c r="G507" i="1"/>
  <c r="K506" i="1"/>
  <c r="G506" i="1"/>
  <c r="K505" i="1"/>
  <c r="G505" i="1"/>
  <c r="K504" i="1"/>
  <c r="G504" i="1"/>
  <c r="K503" i="1"/>
  <c r="G503" i="1"/>
  <c r="K502" i="1"/>
  <c r="G502" i="1"/>
  <c r="K501" i="1"/>
  <c r="G501" i="1"/>
  <c r="K500" i="1"/>
  <c r="G500" i="1"/>
  <c r="K499" i="1"/>
  <c r="G499" i="1"/>
  <c r="K498" i="1"/>
  <c r="G498" i="1"/>
  <c r="K497" i="1"/>
  <c r="G497" i="1"/>
  <c r="K496" i="1"/>
  <c r="G496" i="1"/>
  <c r="K495" i="1"/>
  <c r="G495" i="1"/>
  <c r="K494" i="1"/>
  <c r="G494" i="1"/>
  <c r="K493" i="1"/>
  <c r="G493" i="1"/>
  <c r="K492" i="1"/>
  <c r="G492" i="1"/>
  <c r="K491" i="1"/>
  <c r="G491" i="1"/>
  <c r="K490" i="1"/>
  <c r="G490" i="1"/>
  <c r="K489" i="1"/>
  <c r="G489" i="1"/>
  <c r="K488" i="1"/>
  <c r="G488" i="1"/>
  <c r="K487" i="1"/>
  <c r="G487" i="1"/>
  <c r="K486" i="1"/>
  <c r="G486" i="1"/>
  <c r="K485" i="1"/>
  <c r="G485" i="1"/>
  <c r="K484" i="1"/>
  <c r="G484" i="1"/>
  <c r="K483" i="1"/>
  <c r="G483" i="1"/>
  <c r="K482" i="1"/>
  <c r="G482" i="1"/>
  <c r="K481" i="1"/>
  <c r="G481" i="1"/>
  <c r="K480" i="1"/>
  <c r="G480" i="1"/>
  <c r="K479" i="1"/>
  <c r="G479" i="1"/>
  <c r="K478" i="1"/>
  <c r="G478" i="1"/>
  <c r="K477" i="1"/>
  <c r="G477" i="1"/>
  <c r="K476" i="1"/>
  <c r="G476" i="1"/>
  <c r="K475" i="1"/>
  <c r="G475" i="1"/>
  <c r="K474" i="1"/>
  <c r="G474" i="1"/>
  <c r="K473" i="1"/>
  <c r="G473" i="1"/>
  <c r="K472" i="1"/>
  <c r="G472" i="1"/>
  <c r="K471" i="1"/>
  <c r="G471" i="1"/>
  <c r="K470" i="1"/>
  <c r="G470" i="1"/>
  <c r="K469" i="1"/>
  <c r="G469" i="1"/>
  <c r="K468" i="1"/>
  <c r="G468" i="1"/>
  <c r="K467" i="1"/>
  <c r="G467" i="1"/>
  <c r="K466" i="1"/>
  <c r="G466" i="1"/>
  <c r="K465" i="1"/>
  <c r="G465" i="1"/>
  <c r="K464" i="1"/>
  <c r="G464" i="1"/>
  <c r="K463" i="1"/>
  <c r="G463" i="1"/>
  <c r="K462" i="1"/>
  <c r="G462" i="1"/>
  <c r="K461" i="1"/>
  <c r="G461" i="1"/>
  <c r="K460" i="1"/>
  <c r="G460" i="1"/>
  <c r="K459" i="1"/>
  <c r="G459" i="1"/>
  <c r="K458" i="1"/>
  <c r="G458" i="1"/>
  <c r="K457" i="1"/>
  <c r="G457" i="1"/>
  <c r="K456" i="1"/>
  <c r="G456" i="1"/>
  <c r="K455" i="1"/>
  <c r="G455" i="1"/>
  <c r="K454" i="1"/>
  <c r="G454" i="1"/>
  <c r="K453" i="1"/>
  <c r="G453" i="1"/>
  <c r="K452" i="1"/>
  <c r="G452" i="1"/>
  <c r="K451" i="1"/>
  <c r="G451" i="1"/>
  <c r="K450" i="1"/>
  <c r="G450" i="1"/>
  <c r="K449" i="1"/>
  <c r="G449" i="1"/>
  <c r="K448" i="1"/>
  <c r="G448" i="1"/>
  <c r="K447" i="1"/>
  <c r="G447" i="1"/>
  <c r="K446" i="1"/>
  <c r="G446" i="1"/>
  <c r="K445" i="1"/>
  <c r="G445" i="1"/>
  <c r="K444" i="1"/>
  <c r="G444" i="1"/>
  <c r="K443" i="1"/>
  <c r="G443" i="1"/>
  <c r="K442" i="1"/>
  <c r="G442" i="1"/>
  <c r="K441" i="1"/>
  <c r="G441" i="1"/>
  <c r="K440" i="1"/>
  <c r="G440" i="1"/>
  <c r="K439" i="1"/>
  <c r="G439" i="1"/>
  <c r="K438" i="1"/>
  <c r="G438" i="1"/>
  <c r="K437" i="1"/>
  <c r="G437" i="1"/>
  <c r="K436" i="1"/>
  <c r="G436" i="1"/>
  <c r="K435" i="1"/>
  <c r="G435" i="1"/>
  <c r="K434" i="1"/>
  <c r="G434" i="1"/>
  <c r="K433" i="1"/>
  <c r="G433" i="1"/>
  <c r="K432" i="1"/>
  <c r="G432" i="1"/>
  <c r="K431" i="1"/>
  <c r="G431" i="1"/>
  <c r="K430" i="1"/>
  <c r="G430" i="1"/>
  <c r="K429" i="1"/>
  <c r="G429" i="1"/>
  <c r="K428" i="1"/>
  <c r="G428" i="1"/>
  <c r="K427" i="1"/>
  <c r="G427" i="1"/>
  <c r="K426" i="1"/>
  <c r="G426" i="1"/>
  <c r="K425" i="1"/>
  <c r="G425" i="1"/>
  <c r="K424" i="1"/>
  <c r="G424" i="1"/>
  <c r="K423" i="1"/>
  <c r="G423" i="1"/>
  <c r="K422" i="1"/>
  <c r="G422" i="1"/>
  <c r="K421" i="1"/>
  <c r="G421" i="1"/>
  <c r="K420" i="1"/>
  <c r="G420" i="1"/>
  <c r="K419" i="1"/>
  <c r="G419" i="1"/>
  <c r="K418" i="1"/>
  <c r="G418" i="1"/>
  <c r="K417" i="1"/>
  <c r="G417" i="1"/>
  <c r="K416" i="1"/>
  <c r="G416" i="1"/>
  <c r="K415" i="1"/>
  <c r="G415" i="1"/>
  <c r="K414" i="1"/>
  <c r="G414" i="1"/>
  <c r="K413" i="1"/>
  <c r="G413" i="1"/>
  <c r="K412" i="1"/>
  <c r="G412" i="1"/>
  <c r="K411" i="1"/>
  <c r="G411" i="1"/>
  <c r="K410" i="1"/>
  <c r="G410" i="1"/>
  <c r="K409" i="1"/>
  <c r="G409" i="1"/>
  <c r="K408" i="1"/>
  <c r="G408" i="1"/>
  <c r="K407" i="1"/>
  <c r="G407" i="1"/>
  <c r="K406" i="1"/>
  <c r="G406" i="1"/>
  <c r="K405" i="1"/>
  <c r="G405" i="1"/>
  <c r="K404" i="1"/>
  <c r="G404" i="1"/>
  <c r="K403" i="1"/>
  <c r="G403" i="1"/>
  <c r="K402" i="1"/>
  <c r="G402" i="1"/>
  <c r="K401" i="1"/>
  <c r="G401" i="1"/>
  <c r="K400" i="1"/>
  <c r="G400" i="1"/>
  <c r="K399" i="1"/>
  <c r="G399" i="1"/>
  <c r="K398" i="1"/>
  <c r="G398" i="1"/>
  <c r="K397" i="1"/>
  <c r="G397" i="1"/>
  <c r="K396" i="1"/>
  <c r="G396" i="1"/>
  <c r="K395" i="1"/>
  <c r="G395" i="1"/>
  <c r="K394" i="1"/>
  <c r="G394" i="1"/>
  <c r="K393" i="1"/>
  <c r="G393" i="1"/>
  <c r="K392" i="1"/>
  <c r="G392" i="1"/>
  <c r="K391" i="1"/>
  <c r="G391" i="1"/>
  <c r="K390" i="1"/>
  <c r="G390" i="1"/>
  <c r="K389" i="1"/>
  <c r="G389" i="1"/>
  <c r="K388" i="1"/>
  <c r="G388" i="1"/>
  <c r="K387" i="1"/>
  <c r="G387" i="1"/>
  <c r="K386" i="1"/>
  <c r="G386" i="1"/>
  <c r="K385" i="1"/>
  <c r="G385" i="1"/>
  <c r="K384" i="1"/>
  <c r="G384" i="1"/>
  <c r="K383" i="1"/>
  <c r="G383" i="1"/>
  <c r="K382" i="1"/>
  <c r="G382" i="1"/>
  <c r="K381" i="1"/>
  <c r="G381" i="1"/>
  <c r="K380" i="1"/>
  <c r="G380" i="1"/>
  <c r="K379" i="1"/>
  <c r="G379" i="1"/>
  <c r="K378" i="1"/>
  <c r="G378" i="1"/>
  <c r="K377" i="1"/>
  <c r="G377" i="1"/>
  <c r="K376" i="1"/>
  <c r="G376" i="1"/>
  <c r="K375" i="1"/>
  <c r="G375" i="1"/>
  <c r="K374" i="1"/>
  <c r="G374" i="1"/>
  <c r="K373" i="1"/>
  <c r="G373" i="1"/>
  <c r="K372" i="1"/>
  <c r="G372" i="1"/>
  <c r="K371" i="1"/>
  <c r="G371" i="1"/>
  <c r="K370" i="1"/>
  <c r="G370" i="1"/>
  <c r="K369" i="1"/>
  <c r="G369" i="1"/>
  <c r="K368" i="1"/>
  <c r="G368" i="1"/>
  <c r="K367" i="1"/>
  <c r="G367" i="1"/>
  <c r="K366" i="1"/>
  <c r="G366" i="1"/>
  <c r="K365" i="1"/>
  <c r="G365" i="1"/>
  <c r="K364" i="1"/>
  <c r="G364" i="1"/>
  <c r="K363" i="1"/>
  <c r="G363" i="1"/>
  <c r="K362" i="1"/>
  <c r="G362" i="1"/>
  <c r="K361" i="1"/>
  <c r="G361" i="1"/>
  <c r="K360" i="1"/>
  <c r="G360" i="1"/>
  <c r="K359" i="1"/>
  <c r="G359" i="1"/>
  <c r="K358" i="1"/>
  <c r="G358" i="1"/>
  <c r="K357" i="1"/>
  <c r="G357" i="1"/>
  <c r="K356" i="1"/>
  <c r="G356" i="1"/>
  <c r="K355" i="1"/>
  <c r="G355" i="1"/>
  <c r="K354" i="1"/>
  <c r="G354" i="1"/>
  <c r="K353" i="1"/>
  <c r="G353" i="1"/>
  <c r="K352" i="1"/>
  <c r="G352" i="1"/>
  <c r="K351" i="1"/>
  <c r="G351" i="1"/>
  <c r="K350" i="1"/>
  <c r="G350" i="1"/>
  <c r="K349" i="1"/>
  <c r="G349" i="1"/>
  <c r="K348" i="1"/>
  <c r="G348" i="1"/>
  <c r="K347" i="1"/>
  <c r="G347" i="1"/>
  <c r="K346" i="1"/>
  <c r="G346" i="1"/>
  <c r="K345" i="1"/>
  <c r="G345" i="1"/>
  <c r="K344" i="1"/>
  <c r="G344" i="1"/>
  <c r="K343" i="1"/>
  <c r="G343" i="1"/>
  <c r="K342" i="1"/>
  <c r="G342" i="1"/>
  <c r="K341" i="1"/>
  <c r="G341" i="1"/>
  <c r="K340" i="1"/>
  <c r="G340" i="1"/>
  <c r="K339" i="1"/>
  <c r="G339" i="1"/>
  <c r="K338" i="1"/>
  <c r="G338" i="1"/>
  <c r="K337" i="1"/>
  <c r="G337" i="1"/>
  <c r="K336" i="1"/>
  <c r="G336" i="1"/>
  <c r="K335" i="1"/>
  <c r="G335" i="1"/>
  <c r="K334" i="1"/>
  <c r="G334" i="1"/>
  <c r="K333" i="1"/>
  <c r="G333" i="1"/>
  <c r="K332" i="1"/>
  <c r="G332" i="1"/>
  <c r="K331" i="1"/>
  <c r="G331" i="1"/>
  <c r="K330" i="1"/>
  <c r="G330" i="1"/>
  <c r="K329" i="1"/>
  <c r="G329" i="1"/>
  <c r="K328" i="1"/>
  <c r="G328" i="1"/>
  <c r="K327" i="1"/>
  <c r="G327" i="1"/>
  <c r="K326" i="1"/>
  <c r="G326" i="1"/>
  <c r="K325" i="1"/>
  <c r="G325" i="1"/>
  <c r="K324" i="1"/>
  <c r="G324" i="1"/>
  <c r="K323" i="1"/>
  <c r="G323" i="1"/>
  <c r="K322" i="1"/>
  <c r="G322" i="1"/>
  <c r="K321" i="1"/>
  <c r="G321" i="1"/>
  <c r="K320" i="1"/>
  <c r="G320" i="1"/>
  <c r="K319" i="1"/>
  <c r="G319" i="1"/>
  <c r="K318" i="1"/>
  <c r="G318" i="1"/>
  <c r="K317" i="1"/>
  <c r="G317" i="1"/>
  <c r="K316" i="1"/>
  <c r="G316" i="1"/>
  <c r="K315" i="1"/>
  <c r="G315" i="1"/>
  <c r="K314" i="1"/>
  <c r="G314" i="1"/>
  <c r="K313" i="1"/>
  <c r="G313" i="1"/>
  <c r="K312" i="1"/>
  <c r="G312" i="1"/>
  <c r="K311" i="1"/>
  <c r="G311" i="1"/>
  <c r="K310" i="1"/>
  <c r="G310" i="1"/>
  <c r="K309" i="1"/>
  <c r="G309" i="1"/>
  <c r="K308" i="1"/>
  <c r="G308" i="1"/>
  <c r="K307" i="1"/>
  <c r="G307" i="1"/>
  <c r="K306" i="1"/>
  <c r="G306" i="1"/>
  <c r="K305" i="1"/>
  <c r="G305" i="1"/>
  <c r="K304" i="1"/>
  <c r="G304" i="1"/>
  <c r="K303" i="1"/>
  <c r="G303" i="1"/>
  <c r="K302" i="1"/>
  <c r="G302" i="1"/>
  <c r="K301" i="1"/>
  <c r="G301" i="1"/>
  <c r="K300" i="1"/>
  <c r="G300" i="1"/>
  <c r="K299" i="1"/>
  <c r="G299" i="1"/>
  <c r="K298" i="1"/>
  <c r="G298" i="1"/>
  <c r="K297" i="1"/>
  <c r="G297" i="1"/>
  <c r="K296" i="1"/>
  <c r="G296" i="1"/>
  <c r="K295" i="1"/>
  <c r="G295" i="1"/>
  <c r="K294" i="1"/>
  <c r="G294" i="1"/>
  <c r="K293" i="1"/>
  <c r="G293" i="1"/>
  <c r="K292" i="1"/>
  <c r="G292" i="1"/>
  <c r="K291" i="1"/>
  <c r="G291" i="1"/>
  <c r="K290" i="1"/>
  <c r="G290" i="1"/>
  <c r="K289" i="1"/>
  <c r="G289" i="1"/>
  <c r="K288" i="1"/>
  <c r="G288" i="1"/>
  <c r="K287" i="1"/>
  <c r="G287" i="1"/>
  <c r="K286" i="1"/>
  <c r="G286" i="1"/>
  <c r="K285" i="1"/>
  <c r="G285" i="1"/>
  <c r="K284" i="1"/>
  <c r="G284" i="1"/>
  <c r="K283" i="1"/>
  <c r="G283" i="1"/>
  <c r="K282" i="1"/>
  <c r="G282" i="1"/>
  <c r="K281" i="1"/>
  <c r="G281" i="1"/>
  <c r="K280" i="1"/>
  <c r="G280" i="1"/>
  <c r="K279" i="1"/>
  <c r="G279" i="1"/>
  <c r="K278" i="1"/>
  <c r="G278" i="1"/>
  <c r="K277" i="1"/>
  <c r="G277" i="1"/>
  <c r="K276" i="1"/>
  <c r="G276" i="1"/>
  <c r="K275" i="1"/>
  <c r="G275" i="1"/>
  <c r="K274" i="1"/>
  <c r="G274" i="1"/>
  <c r="K273" i="1"/>
  <c r="G273" i="1"/>
  <c r="K272" i="1"/>
  <c r="G272" i="1"/>
  <c r="K271" i="1"/>
  <c r="G271" i="1"/>
  <c r="K270" i="1"/>
  <c r="G270" i="1"/>
  <c r="K269" i="1"/>
  <c r="G269" i="1"/>
  <c r="K268" i="1"/>
  <c r="G268" i="1"/>
  <c r="K267" i="1"/>
  <c r="G267" i="1"/>
  <c r="K266" i="1"/>
  <c r="G266" i="1"/>
  <c r="K265" i="1"/>
  <c r="G265" i="1"/>
  <c r="K264" i="1"/>
  <c r="G264" i="1"/>
  <c r="K263" i="1"/>
  <c r="G263" i="1"/>
  <c r="K262" i="1"/>
  <c r="G262" i="1"/>
  <c r="K261" i="1"/>
  <c r="G261" i="1"/>
  <c r="K260" i="1"/>
  <c r="G260" i="1"/>
  <c r="K259" i="1"/>
  <c r="G259" i="1"/>
  <c r="K258" i="1"/>
  <c r="G258" i="1"/>
  <c r="K257" i="1"/>
  <c r="G257" i="1"/>
  <c r="K256" i="1"/>
  <c r="G256" i="1"/>
  <c r="K255" i="1"/>
  <c r="G255" i="1"/>
  <c r="K254" i="1"/>
  <c r="G254" i="1"/>
  <c r="K253" i="1"/>
  <c r="G253" i="1"/>
  <c r="K252" i="1"/>
  <c r="G252" i="1"/>
  <c r="K251" i="1"/>
  <c r="G251" i="1"/>
  <c r="K250" i="1"/>
  <c r="G250" i="1"/>
  <c r="K249" i="1"/>
  <c r="G249" i="1"/>
  <c r="K248" i="1"/>
  <c r="G248" i="1"/>
  <c r="K247" i="1"/>
  <c r="G247" i="1"/>
  <c r="K246" i="1"/>
  <c r="G246" i="1"/>
  <c r="K245" i="1"/>
  <c r="G245" i="1"/>
  <c r="K244" i="1"/>
  <c r="G244" i="1"/>
  <c r="K243" i="1"/>
  <c r="G243" i="1"/>
  <c r="K242" i="1"/>
  <c r="G242" i="1"/>
  <c r="K241" i="1"/>
  <c r="G241" i="1"/>
  <c r="K240" i="1"/>
  <c r="G240" i="1"/>
  <c r="K239" i="1"/>
  <c r="G239" i="1"/>
  <c r="K238" i="1"/>
  <c r="G238" i="1"/>
  <c r="K237" i="1"/>
  <c r="G237" i="1"/>
  <c r="K236" i="1"/>
  <c r="G236" i="1"/>
  <c r="K235" i="1"/>
  <c r="G235" i="1"/>
  <c r="K234" i="1"/>
  <c r="G234" i="1"/>
  <c r="K233" i="1"/>
  <c r="G233" i="1"/>
  <c r="K232" i="1"/>
  <c r="G232" i="1"/>
  <c r="K231" i="1"/>
  <c r="G231" i="1"/>
  <c r="K230" i="1"/>
  <c r="G230" i="1"/>
  <c r="K229" i="1"/>
  <c r="G229" i="1"/>
  <c r="K228" i="1"/>
  <c r="G228" i="1"/>
  <c r="K227" i="1"/>
  <c r="G227" i="1"/>
  <c r="K226" i="1"/>
  <c r="G226" i="1"/>
  <c r="K225" i="1"/>
  <c r="G225" i="1"/>
  <c r="K224" i="1"/>
  <c r="G224" i="1"/>
  <c r="K223" i="1"/>
  <c r="G223" i="1"/>
  <c r="K222" i="1"/>
  <c r="G222" i="1"/>
  <c r="K221" i="1"/>
  <c r="G221" i="1"/>
  <c r="K220" i="1"/>
  <c r="G220" i="1"/>
  <c r="K219" i="1"/>
  <c r="G219" i="1"/>
  <c r="K218" i="1"/>
  <c r="G218" i="1"/>
  <c r="K217" i="1"/>
  <c r="G217" i="1"/>
  <c r="K216" i="1"/>
  <c r="G216" i="1"/>
  <c r="K215" i="1"/>
  <c r="G215" i="1"/>
  <c r="K214" i="1"/>
  <c r="G214" i="1"/>
  <c r="K213" i="1"/>
  <c r="G213" i="1"/>
  <c r="K212" i="1"/>
  <c r="G212" i="1"/>
  <c r="K211" i="1"/>
  <c r="G211" i="1"/>
  <c r="K210" i="1"/>
  <c r="G210" i="1"/>
  <c r="K209" i="1"/>
  <c r="G209" i="1"/>
  <c r="K208" i="1"/>
  <c r="G208" i="1"/>
  <c r="K207" i="1"/>
  <c r="G207" i="1"/>
  <c r="K206" i="1"/>
  <c r="G206" i="1"/>
  <c r="K205" i="1"/>
  <c r="G205" i="1"/>
  <c r="K204" i="1"/>
  <c r="G204" i="1"/>
  <c r="K203" i="1"/>
  <c r="G203" i="1"/>
  <c r="K202" i="1"/>
  <c r="G202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5" i="1"/>
  <c r="G185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K173" i="1"/>
  <c r="G173" i="1"/>
  <c r="K172" i="1"/>
  <c r="G172" i="1"/>
  <c r="K171" i="1"/>
  <c r="G171" i="1"/>
  <c r="K170" i="1"/>
  <c r="G170" i="1"/>
  <c r="K169" i="1"/>
  <c r="G169" i="1"/>
  <c r="K168" i="1"/>
  <c r="G168" i="1"/>
  <c r="K167" i="1"/>
  <c r="G167" i="1"/>
  <c r="K166" i="1"/>
  <c r="G166" i="1"/>
  <c r="K165" i="1"/>
  <c r="G165" i="1"/>
  <c r="K164" i="1"/>
  <c r="G164" i="1"/>
  <c r="K163" i="1"/>
  <c r="G163" i="1"/>
  <c r="K162" i="1"/>
  <c r="G162" i="1"/>
  <c r="K161" i="1"/>
  <c r="G161" i="1"/>
  <c r="K160" i="1"/>
  <c r="G160" i="1"/>
  <c r="K159" i="1"/>
  <c r="G159" i="1"/>
  <c r="K158" i="1"/>
  <c r="G158" i="1"/>
  <c r="K157" i="1"/>
  <c r="G157" i="1"/>
  <c r="K156" i="1"/>
  <c r="G156" i="1"/>
  <c r="K155" i="1"/>
  <c r="G155" i="1"/>
  <c r="K154" i="1"/>
  <c r="G154" i="1"/>
  <c r="K153" i="1"/>
  <c r="G153" i="1"/>
  <c r="K152" i="1"/>
  <c r="G152" i="1"/>
  <c r="K151" i="1"/>
  <c r="G151" i="1"/>
  <c r="K150" i="1"/>
  <c r="G150" i="1"/>
  <c r="K149" i="1"/>
  <c r="G149" i="1"/>
  <c r="K148" i="1"/>
  <c r="G148" i="1"/>
  <c r="K147" i="1"/>
  <c r="G147" i="1"/>
  <c r="K146" i="1"/>
  <c r="G146" i="1"/>
  <c r="K145" i="1"/>
  <c r="G145" i="1"/>
  <c r="K144" i="1"/>
  <c r="G144" i="1"/>
  <c r="K143" i="1"/>
  <c r="G143" i="1"/>
  <c r="K142" i="1"/>
  <c r="G142" i="1"/>
  <c r="K141" i="1"/>
  <c r="G141" i="1"/>
  <c r="K140" i="1"/>
  <c r="G140" i="1"/>
  <c r="K139" i="1"/>
  <c r="G139" i="1"/>
  <c r="K138" i="1"/>
  <c r="G138" i="1"/>
  <c r="K137" i="1"/>
  <c r="G137" i="1"/>
  <c r="K136" i="1"/>
  <c r="G136" i="1"/>
  <c r="K135" i="1"/>
  <c r="G135" i="1"/>
  <c r="K134" i="1"/>
  <c r="G134" i="1"/>
  <c r="K133" i="1"/>
  <c r="G133" i="1"/>
  <c r="K132" i="1"/>
  <c r="G132" i="1"/>
  <c r="K131" i="1"/>
  <c r="G131" i="1"/>
  <c r="K130" i="1"/>
  <c r="G130" i="1"/>
  <c r="K129" i="1"/>
  <c r="G129" i="1"/>
  <c r="K128" i="1"/>
  <c r="G128" i="1"/>
  <c r="K127" i="1"/>
  <c r="G127" i="1"/>
  <c r="K126" i="1"/>
  <c r="G126" i="1"/>
  <c r="K125" i="1"/>
  <c r="G125" i="1"/>
  <c r="K124" i="1"/>
  <c r="G124" i="1"/>
  <c r="K123" i="1"/>
  <c r="G123" i="1"/>
  <c r="K122" i="1"/>
  <c r="G122" i="1"/>
  <c r="K121" i="1"/>
  <c r="G121" i="1"/>
  <c r="K120" i="1"/>
  <c r="G120" i="1"/>
  <c r="K119" i="1"/>
  <c r="G119" i="1"/>
  <c r="K118" i="1"/>
  <c r="G118" i="1"/>
  <c r="K117" i="1"/>
  <c r="G117" i="1"/>
  <c r="K116" i="1"/>
  <c r="G116" i="1"/>
  <c r="K115" i="1"/>
  <c r="G115" i="1"/>
  <c r="K114" i="1"/>
  <c r="G114" i="1"/>
  <c r="K113" i="1"/>
  <c r="G113" i="1"/>
  <c r="K112" i="1"/>
  <c r="G112" i="1"/>
  <c r="K111" i="1"/>
  <c r="G111" i="1"/>
  <c r="K110" i="1"/>
  <c r="G110" i="1"/>
  <c r="K109" i="1"/>
  <c r="G109" i="1"/>
  <c r="K108" i="1"/>
  <c r="G108" i="1"/>
  <c r="K107" i="1"/>
  <c r="G107" i="1"/>
  <c r="K106" i="1"/>
  <c r="G106" i="1"/>
  <c r="K105" i="1"/>
  <c r="G105" i="1"/>
  <c r="K104" i="1"/>
  <c r="G104" i="1"/>
  <c r="K103" i="1"/>
  <c r="G103" i="1"/>
  <c r="K102" i="1"/>
  <c r="G102" i="1"/>
  <c r="K101" i="1"/>
  <c r="G101" i="1"/>
  <c r="K100" i="1"/>
  <c r="G100" i="1"/>
  <c r="K99" i="1"/>
  <c r="G99" i="1"/>
  <c r="K98" i="1"/>
  <c r="G98" i="1"/>
  <c r="K97" i="1"/>
  <c r="G97" i="1"/>
  <c r="K96" i="1"/>
  <c r="G96" i="1"/>
  <c r="K95" i="1"/>
  <c r="G95" i="1"/>
  <c r="K94" i="1"/>
  <c r="G94" i="1"/>
  <c r="K93" i="1"/>
  <c r="G93" i="1"/>
  <c r="K92" i="1"/>
  <c r="G92" i="1"/>
  <c r="K91" i="1"/>
  <c r="G91" i="1"/>
  <c r="K90" i="1"/>
  <c r="G90" i="1"/>
  <c r="K89" i="1"/>
  <c r="G89" i="1"/>
  <c r="K88" i="1"/>
  <c r="G88" i="1"/>
  <c r="K87" i="1"/>
  <c r="G87" i="1"/>
  <c r="K86" i="1"/>
  <c r="G86" i="1"/>
  <c r="K85" i="1"/>
  <c r="G85" i="1"/>
  <c r="K84" i="1"/>
  <c r="G84" i="1"/>
  <c r="K83" i="1"/>
  <c r="G83" i="1"/>
  <c r="K82" i="1"/>
  <c r="G82" i="1"/>
  <c r="K81" i="1"/>
  <c r="G81" i="1"/>
  <c r="K80" i="1"/>
  <c r="G80" i="1"/>
  <c r="K79" i="1"/>
  <c r="G79" i="1"/>
  <c r="K78" i="1"/>
  <c r="G78" i="1"/>
  <c r="K77" i="1"/>
  <c r="G77" i="1"/>
  <c r="K76" i="1"/>
  <c r="G76" i="1"/>
  <c r="K75" i="1"/>
  <c r="G75" i="1"/>
  <c r="K74" i="1"/>
  <c r="G74" i="1"/>
  <c r="K73" i="1"/>
  <c r="G73" i="1"/>
  <c r="K72" i="1"/>
  <c r="G72" i="1"/>
  <c r="K71" i="1"/>
  <c r="G71" i="1"/>
  <c r="K70" i="1"/>
  <c r="G70" i="1"/>
  <c r="K69" i="1"/>
  <c r="G69" i="1"/>
  <c r="K68" i="1"/>
  <c r="G68" i="1"/>
  <c r="K67" i="1"/>
  <c r="G67" i="1"/>
  <c r="K66" i="1"/>
  <c r="G66" i="1"/>
  <c r="K65" i="1"/>
  <c r="G65" i="1"/>
  <c r="K64" i="1"/>
  <c r="G64" i="1"/>
  <c r="K63" i="1"/>
  <c r="G63" i="1"/>
  <c r="K62" i="1"/>
  <c r="G62" i="1"/>
  <c r="K61" i="1"/>
  <c r="G61" i="1"/>
  <c r="K60" i="1"/>
  <c r="G60" i="1"/>
  <c r="K59" i="1"/>
  <c r="G59" i="1"/>
  <c r="K58" i="1"/>
  <c r="G58" i="1"/>
  <c r="K57" i="1"/>
  <c r="G57" i="1"/>
  <c r="K56" i="1"/>
  <c r="G56" i="1"/>
  <c r="K55" i="1"/>
  <c r="G55" i="1"/>
  <c r="K54" i="1"/>
  <c r="G54" i="1"/>
  <c r="K53" i="1"/>
  <c r="G53" i="1"/>
  <c r="K52" i="1"/>
  <c r="G52" i="1"/>
  <c r="K51" i="1"/>
  <c r="G51" i="1"/>
  <c r="K50" i="1"/>
  <c r="G50" i="1"/>
  <c r="K49" i="1"/>
  <c r="G49" i="1"/>
  <c r="K48" i="1"/>
  <c r="G48" i="1"/>
  <c r="K47" i="1"/>
  <c r="G47" i="1"/>
  <c r="K46" i="1"/>
  <c r="G46" i="1"/>
  <c r="K45" i="1"/>
  <c r="G45" i="1"/>
  <c r="K44" i="1"/>
  <c r="G44" i="1"/>
  <c r="K43" i="1"/>
  <c r="G43" i="1"/>
  <c r="K42" i="1"/>
  <c r="G42" i="1"/>
  <c r="K41" i="1"/>
  <c r="G41" i="1"/>
  <c r="K40" i="1"/>
  <c r="G40" i="1"/>
  <c r="K39" i="1"/>
  <c r="G39" i="1"/>
  <c r="K38" i="1"/>
  <c r="G38" i="1"/>
  <c r="K37" i="1"/>
  <c r="G37" i="1"/>
  <c r="K36" i="1"/>
  <c r="G36" i="1"/>
  <c r="K35" i="1"/>
  <c r="G35" i="1"/>
  <c r="K34" i="1"/>
  <c r="G34" i="1"/>
  <c r="K33" i="1"/>
  <c r="G33" i="1"/>
  <c r="K32" i="1"/>
  <c r="G32" i="1"/>
  <c r="K31" i="1"/>
  <c r="G31" i="1"/>
  <c r="K30" i="1"/>
  <c r="G30" i="1"/>
  <c r="K29" i="1"/>
  <c r="G29" i="1"/>
  <c r="K28" i="1"/>
  <c r="G28" i="1"/>
  <c r="K27" i="1"/>
  <c r="G27" i="1"/>
  <c r="K26" i="1"/>
  <c r="G26" i="1"/>
  <c r="K25" i="1"/>
  <c r="G25" i="1"/>
  <c r="K24" i="1"/>
  <c r="G24" i="1"/>
  <c r="K23" i="1"/>
  <c r="G23" i="1"/>
  <c r="K22" i="1"/>
  <c r="G22" i="1"/>
  <c r="K21" i="1"/>
  <c r="G21" i="1"/>
  <c r="K20" i="1"/>
  <c r="G20" i="1"/>
  <c r="K19" i="1"/>
  <c r="G19" i="1"/>
  <c r="K18" i="1"/>
  <c r="G18" i="1"/>
  <c r="K17" i="1"/>
  <c r="G17" i="1"/>
  <c r="K16" i="1"/>
  <c r="G16" i="1"/>
  <c r="K15" i="1"/>
  <c r="G15" i="1"/>
  <c r="K14" i="1"/>
  <c r="G14" i="1"/>
  <c r="K13" i="1"/>
  <c r="G13" i="1"/>
  <c r="K12" i="1"/>
  <c r="G12" i="1"/>
  <c r="K11" i="1"/>
  <c r="G11" i="1"/>
  <c r="K10" i="1"/>
  <c r="G10" i="1"/>
  <c r="K9" i="1"/>
  <c r="G9" i="1"/>
  <c r="K8" i="1"/>
  <c r="G8" i="1"/>
  <c r="K7" i="1"/>
  <c r="G7" i="1"/>
  <c r="K6" i="1"/>
  <c r="G6" i="1"/>
  <c r="K5" i="1"/>
  <c r="G5" i="1"/>
  <c r="K4" i="1"/>
  <c r="G4" i="1"/>
  <c r="K3" i="1"/>
  <c r="G3" i="1"/>
  <c r="K2" i="1"/>
  <c r="G2" i="1"/>
  <c r="D6" i="7"/>
  <c r="D4" i="7"/>
  <c r="D2" i="7"/>
  <c r="G3" i="7"/>
  <c r="G4" i="7"/>
  <c r="G5" i="7"/>
  <c r="G6" i="7"/>
  <c r="G7" i="7"/>
  <c r="G8" i="7"/>
  <c r="G9" i="7"/>
  <c r="G10" i="7"/>
  <c r="G11" i="7"/>
  <c r="G12" i="7"/>
  <c r="G14" i="7"/>
  <c r="G15" i="7"/>
  <c r="G16" i="7"/>
  <c r="G17" i="7"/>
  <c r="G18" i="7"/>
  <c r="G19" i="7"/>
  <c r="G20" i="7"/>
  <c r="G21" i="7"/>
  <c r="G2" i="7"/>
  <c r="M65" i="2"/>
  <c r="G65" i="2"/>
  <c r="P65" i="2"/>
  <c r="K65" i="2"/>
  <c r="O65" i="2"/>
  <c r="M62" i="2"/>
  <c r="G62" i="2"/>
  <c r="P62" i="2"/>
  <c r="K62" i="2"/>
  <c r="O62" i="2"/>
  <c r="M59" i="2"/>
  <c r="G59" i="2"/>
  <c r="P59" i="2"/>
  <c r="K59" i="2"/>
  <c r="O59" i="2"/>
  <c r="M56" i="2"/>
  <c r="G56" i="2"/>
  <c r="P56" i="2"/>
  <c r="K56" i="2"/>
  <c r="O56" i="2"/>
  <c r="M53" i="2"/>
  <c r="G53" i="2"/>
  <c r="P53" i="2"/>
  <c r="K53" i="2"/>
  <c r="O53" i="2"/>
  <c r="M50" i="2"/>
  <c r="G50" i="2"/>
  <c r="P50" i="2"/>
  <c r="K50" i="2"/>
  <c r="O50" i="2"/>
  <c r="M47" i="2"/>
  <c r="G47" i="2"/>
  <c r="P47" i="2"/>
  <c r="K47" i="2"/>
  <c r="O47" i="2"/>
  <c r="M44" i="2"/>
  <c r="G44" i="2"/>
  <c r="P44" i="2"/>
  <c r="K44" i="2"/>
  <c r="O44" i="2"/>
  <c r="M41" i="2"/>
  <c r="G41" i="2"/>
  <c r="P41" i="2"/>
  <c r="K41" i="2"/>
  <c r="O41" i="2"/>
  <c r="M38" i="2"/>
  <c r="G38" i="2"/>
  <c r="P38" i="2"/>
  <c r="K38" i="2"/>
  <c r="O38" i="2"/>
  <c r="M35" i="2"/>
  <c r="G35" i="2"/>
  <c r="P35" i="2"/>
  <c r="K35" i="2"/>
  <c r="O35" i="2"/>
  <c r="M32" i="2"/>
  <c r="G32" i="2"/>
  <c r="P32" i="2"/>
  <c r="K32" i="2"/>
  <c r="O32" i="2"/>
  <c r="M29" i="2"/>
  <c r="G29" i="2"/>
  <c r="P29" i="2"/>
  <c r="K29" i="2"/>
  <c r="O29" i="2"/>
  <c r="M26" i="2"/>
  <c r="G26" i="2"/>
  <c r="P26" i="2"/>
  <c r="K26" i="2"/>
  <c r="O26" i="2"/>
  <c r="M23" i="2"/>
  <c r="G23" i="2"/>
  <c r="P23" i="2"/>
  <c r="K23" i="2"/>
  <c r="O23" i="2"/>
  <c r="M20" i="2"/>
  <c r="G20" i="2"/>
  <c r="P20" i="2"/>
  <c r="K20" i="2"/>
  <c r="O20" i="2"/>
  <c r="M17" i="2"/>
  <c r="G17" i="2"/>
  <c r="P17" i="2"/>
  <c r="K17" i="2"/>
  <c r="O17" i="2"/>
  <c r="M14" i="2"/>
  <c r="G14" i="2"/>
  <c r="P14" i="2"/>
  <c r="K14" i="2"/>
  <c r="O14" i="2"/>
  <c r="M11" i="2"/>
  <c r="G11" i="2"/>
  <c r="P11" i="2"/>
  <c r="K11" i="2"/>
  <c r="O11" i="2"/>
  <c r="M8" i="2"/>
  <c r="G8" i="2"/>
  <c r="P8" i="2"/>
  <c r="K8" i="2"/>
  <c r="O8" i="2"/>
  <c r="M5" i="2"/>
  <c r="G5" i="2"/>
  <c r="P5" i="2"/>
  <c r="K5" i="2"/>
  <c r="O5" i="2"/>
  <c r="M2" i="2"/>
  <c r="G2" i="2"/>
  <c r="P2" i="2"/>
  <c r="K2" i="2"/>
  <c r="O2" i="2"/>
  <c r="N65" i="2"/>
  <c r="L65" i="2"/>
  <c r="N62" i="2"/>
  <c r="L62" i="2"/>
  <c r="N59" i="2"/>
  <c r="L59" i="2"/>
  <c r="N56" i="2"/>
  <c r="L56" i="2"/>
  <c r="N53" i="2"/>
  <c r="L53" i="2"/>
  <c r="N50" i="2"/>
  <c r="L50" i="2"/>
  <c r="N47" i="2"/>
  <c r="L47" i="2"/>
  <c r="N44" i="2"/>
  <c r="L44" i="2"/>
  <c r="N41" i="2"/>
  <c r="L41" i="2"/>
  <c r="N38" i="2"/>
  <c r="L38" i="2"/>
  <c r="N35" i="2"/>
  <c r="L35" i="2"/>
  <c r="N32" i="2"/>
  <c r="L32" i="2"/>
  <c r="N29" i="2"/>
  <c r="L29" i="2"/>
  <c r="N26" i="2"/>
  <c r="L26" i="2"/>
  <c r="N23" i="2"/>
  <c r="L23" i="2"/>
  <c r="N20" i="2"/>
  <c r="L20" i="2"/>
  <c r="N17" i="2"/>
  <c r="L17" i="2"/>
  <c r="N14" i="2"/>
  <c r="L14" i="2"/>
  <c r="N11" i="2"/>
  <c r="L11" i="2"/>
  <c r="N8" i="2"/>
  <c r="L8" i="2"/>
  <c r="N5" i="2"/>
  <c r="L5" i="2"/>
  <c r="N2" i="2"/>
  <c r="L2" i="2"/>
  <c r="H5" i="2"/>
  <c r="H2" i="2"/>
  <c r="H65" i="2"/>
  <c r="H62" i="2"/>
  <c r="H59" i="2"/>
  <c r="H56" i="2"/>
  <c r="H53" i="2"/>
  <c r="H50" i="2"/>
  <c r="H47" i="2"/>
  <c r="H44" i="2"/>
  <c r="H41" i="2"/>
  <c r="H38" i="2"/>
  <c r="H35" i="2"/>
  <c r="H32" i="2"/>
  <c r="H29" i="2"/>
  <c r="H26" i="2"/>
  <c r="H11" i="2"/>
  <c r="H17" i="2"/>
  <c r="H14" i="2"/>
  <c r="H23" i="2"/>
  <c r="H20" i="2"/>
  <c r="H8" i="2"/>
  <c r="V25" i="9"/>
  <c r="C3" i="9"/>
  <c r="C4" i="9"/>
  <c r="C5" i="9"/>
  <c r="C6" i="9"/>
  <c r="C7" i="9"/>
  <c r="C8" i="9"/>
  <c r="C9" i="9"/>
  <c r="C10" i="9"/>
  <c r="C11" i="9"/>
  <c r="C12" i="9"/>
  <c r="C14" i="9"/>
  <c r="C15" i="9"/>
  <c r="C16" i="9"/>
  <c r="C17" i="9"/>
  <c r="C18" i="9"/>
  <c r="C19" i="9"/>
  <c r="C25" i="9"/>
  <c r="BB25" i="9"/>
  <c r="BB26" i="9"/>
  <c r="L2" i="9"/>
  <c r="O2" i="9"/>
  <c r="Q2" i="9"/>
  <c r="T2" i="9"/>
  <c r="W2" i="9"/>
  <c r="AF2" i="9"/>
  <c r="AI2" i="9"/>
  <c r="AK2" i="9"/>
  <c r="AN2" i="9"/>
  <c r="AP2" i="9"/>
  <c r="AV2" i="9"/>
  <c r="AQ2" i="9"/>
  <c r="AC13" i="9"/>
  <c r="AJ13" i="9"/>
  <c r="AM13" i="9"/>
  <c r="Z13" i="9"/>
  <c r="AE13" i="9"/>
  <c r="AH13" i="9"/>
  <c r="AO13" i="9"/>
  <c r="AF3" i="9"/>
  <c r="AI3" i="9"/>
  <c r="AK3" i="9"/>
  <c r="AN3" i="9"/>
  <c r="AP3" i="9"/>
  <c r="AF4" i="9"/>
  <c r="AI4" i="9"/>
  <c r="AK4" i="9"/>
  <c r="AN4" i="9"/>
  <c r="AP4" i="9"/>
  <c r="AF5" i="9"/>
  <c r="AI5" i="9"/>
  <c r="AK5" i="9"/>
  <c r="AN5" i="9"/>
  <c r="AP5" i="9"/>
  <c r="AF6" i="9"/>
  <c r="AI6" i="9"/>
  <c r="AK6" i="9"/>
  <c r="AN6" i="9"/>
  <c r="AP6" i="9"/>
  <c r="AF7" i="9"/>
  <c r="AI7" i="9"/>
  <c r="AK7" i="9"/>
  <c r="AN7" i="9"/>
  <c r="AP7" i="9"/>
  <c r="AF8" i="9"/>
  <c r="AI8" i="9"/>
  <c r="AK8" i="9"/>
  <c r="AN8" i="9"/>
  <c r="AP8" i="9"/>
  <c r="AF9" i="9"/>
  <c r="AI9" i="9"/>
  <c r="AK9" i="9"/>
  <c r="AN9" i="9"/>
  <c r="AP9" i="9"/>
  <c r="AF10" i="9"/>
  <c r="AI10" i="9"/>
  <c r="AK10" i="9"/>
  <c r="AN10" i="9"/>
  <c r="AP10" i="9"/>
  <c r="AF11" i="9"/>
  <c r="AI11" i="9"/>
  <c r="AK11" i="9"/>
  <c r="AN11" i="9"/>
  <c r="AP11" i="9"/>
  <c r="AF12" i="9"/>
  <c r="AI12" i="9"/>
  <c r="AK12" i="9"/>
  <c r="AN12" i="9"/>
  <c r="AP12" i="9"/>
  <c r="AF13" i="9"/>
  <c r="AI13" i="9"/>
  <c r="AK13" i="9"/>
  <c r="AN13" i="9"/>
  <c r="AP13" i="9"/>
  <c r="AF14" i="9"/>
  <c r="AI14" i="9"/>
  <c r="AK14" i="9"/>
  <c r="AN14" i="9"/>
  <c r="AP14" i="9"/>
  <c r="AF15" i="9"/>
  <c r="AI15" i="9"/>
  <c r="AK15" i="9"/>
  <c r="AN15" i="9"/>
  <c r="AP15" i="9"/>
  <c r="AF16" i="9"/>
  <c r="AI16" i="9"/>
  <c r="AK16" i="9"/>
  <c r="AN16" i="9"/>
  <c r="AP16" i="9"/>
  <c r="AF17" i="9"/>
  <c r="AI17" i="9"/>
  <c r="AK17" i="9"/>
  <c r="AN17" i="9"/>
  <c r="AP17" i="9"/>
  <c r="AF18" i="9"/>
  <c r="AI18" i="9"/>
  <c r="AK18" i="9"/>
  <c r="AN18" i="9"/>
  <c r="AP18" i="9"/>
  <c r="AF19" i="9"/>
  <c r="AI19" i="9"/>
  <c r="AK19" i="9"/>
  <c r="AN19" i="9"/>
  <c r="AP19" i="9"/>
  <c r="AF20" i="9"/>
  <c r="AI20" i="9"/>
  <c r="AK20" i="9"/>
  <c r="AN20" i="9"/>
  <c r="AP20" i="9"/>
  <c r="AF21" i="9"/>
  <c r="AI21" i="9"/>
  <c r="AK21" i="9"/>
  <c r="AN21" i="9"/>
  <c r="AP21" i="9"/>
  <c r="L3" i="9"/>
  <c r="O3" i="9"/>
  <c r="Q3" i="9"/>
  <c r="T3" i="9"/>
  <c r="W3" i="9"/>
  <c r="L4" i="9"/>
  <c r="O4" i="9"/>
  <c r="Q4" i="9"/>
  <c r="T4" i="9"/>
  <c r="W4" i="9"/>
  <c r="L5" i="9"/>
  <c r="O5" i="9"/>
  <c r="Q5" i="9"/>
  <c r="T5" i="9"/>
  <c r="W5" i="9"/>
  <c r="L6" i="9"/>
  <c r="O6" i="9"/>
  <c r="Q6" i="9"/>
  <c r="T6" i="9"/>
  <c r="W6" i="9"/>
  <c r="L7" i="9"/>
  <c r="O7" i="9"/>
  <c r="Q7" i="9"/>
  <c r="T7" i="9"/>
  <c r="W7" i="9"/>
  <c r="L8" i="9"/>
  <c r="O8" i="9"/>
  <c r="Q8" i="9"/>
  <c r="T8" i="9"/>
  <c r="W8" i="9"/>
  <c r="L9" i="9"/>
  <c r="O9" i="9"/>
  <c r="Q9" i="9"/>
  <c r="T9" i="9"/>
  <c r="W9" i="9"/>
  <c r="L10" i="9"/>
  <c r="O10" i="9"/>
  <c r="Q10" i="9"/>
  <c r="T10" i="9"/>
  <c r="W10" i="9"/>
  <c r="L11" i="9"/>
  <c r="O11" i="9"/>
  <c r="Q11" i="9"/>
  <c r="T11" i="9"/>
  <c r="W11" i="9"/>
  <c r="L12" i="9"/>
  <c r="O12" i="9"/>
  <c r="Q12" i="9"/>
  <c r="T12" i="9"/>
  <c r="W12" i="9"/>
  <c r="L13" i="9"/>
  <c r="O13" i="9"/>
  <c r="Q13" i="9"/>
  <c r="T13" i="9"/>
  <c r="W13" i="9"/>
  <c r="L14" i="9"/>
  <c r="O14" i="9"/>
  <c r="Q14" i="9"/>
  <c r="T14" i="9"/>
  <c r="W14" i="9"/>
  <c r="L15" i="9"/>
  <c r="O15" i="9"/>
  <c r="Q15" i="9"/>
  <c r="T15" i="9"/>
  <c r="W15" i="9"/>
  <c r="L16" i="9"/>
  <c r="O16" i="9"/>
  <c r="Q16" i="9"/>
  <c r="T16" i="9"/>
  <c r="W16" i="9"/>
  <c r="L17" i="9"/>
  <c r="O17" i="9"/>
  <c r="Q17" i="9"/>
  <c r="T17" i="9"/>
  <c r="W17" i="9"/>
  <c r="L18" i="9"/>
  <c r="O18" i="9"/>
  <c r="Q18" i="9"/>
  <c r="T18" i="9"/>
  <c r="W18" i="9"/>
  <c r="L19" i="9"/>
  <c r="O19" i="9"/>
  <c r="Q19" i="9"/>
  <c r="T19" i="9"/>
  <c r="W19" i="9"/>
  <c r="L20" i="9"/>
  <c r="O20" i="9"/>
  <c r="Q20" i="9"/>
  <c r="T20" i="9"/>
  <c r="W20" i="9"/>
  <c r="L21" i="9"/>
  <c r="O21" i="9"/>
  <c r="Q21" i="9"/>
  <c r="T21" i="9"/>
  <c r="W21" i="9"/>
  <c r="I13" i="9"/>
  <c r="P13" i="9"/>
  <c r="S13" i="9"/>
  <c r="F13" i="9"/>
  <c r="K13" i="9"/>
  <c r="N13" i="9"/>
  <c r="B38" i="9"/>
  <c r="B37" i="9"/>
  <c r="W25" i="9"/>
  <c r="AP25" i="9"/>
  <c r="AV25" i="9"/>
  <c r="BF25" i="9"/>
  <c r="AV3" i="9"/>
  <c r="BF3" i="9"/>
  <c r="AV4" i="9"/>
  <c r="BF4" i="9"/>
  <c r="AV5" i="9"/>
  <c r="BF5" i="9"/>
  <c r="AV6" i="9"/>
  <c r="BF6" i="9"/>
  <c r="AV7" i="9"/>
  <c r="BF7" i="9"/>
  <c r="AV8" i="9"/>
  <c r="BF8" i="9"/>
  <c r="AV9" i="9"/>
  <c r="BF9" i="9"/>
  <c r="AV10" i="9"/>
  <c r="BF10" i="9"/>
  <c r="AV11" i="9"/>
  <c r="BF11" i="9"/>
  <c r="AV12" i="9"/>
  <c r="BF12" i="9"/>
  <c r="AV13" i="9"/>
  <c r="C13" i="9"/>
  <c r="BF13" i="9"/>
  <c r="AV14" i="9"/>
  <c r="BF14" i="9"/>
  <c r="AV15" i="9"/>
  <c r="BF15" i="9"/>
  <c r="AV16" i="9"/>
  <c r="BF16" i="9"/>
  <c r="AV17" i="9"/>
  <c r="BF17" i="9"/>
  <c r="AV18" i="9"/>
  <c r="BF18" i="9"/>
  <c r="AV19" i="9"/>
  <c r="BF19" i="9"/>
  <c r="AV20" i="9"/>
  <c r="BF20" i="9"/>
  <c r="AV21" i="9"/>
  <c r="BF21" i="9"/>
  <c r="BF2" i="9"/>
  <c r="BC2" i="9"/>
  <c r="BC25" i="9"/>
  <c r="BC3" i="9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A3" i="9"/>
  <c r="BA4" i="9"/>
  <c r="BA5" i="9"/>
  <c r="BA6" i="9"/>
  <c r="BA7" i="9"/>
  <c r="BA8" i="9"/>
  <c r="BA9" i="9"/>
  <c r="BA10" i="9"/>
  <c r="BA11" i="9"/>
  <c r="BA12" i="9"/>
  <c r="BA13" i="9"/>
  <c r="BA14" i="9"/>
  <c r="BA15" i="9"/>
  <c r="BA16" i="9"/>
  <c r="BA17" i="9"/>
  <c r="BA18" i="9"/>
  <c r="BA19" i="9"/>
  <c r="BA20" i="9"/>
  <c r="BA21" i="9"/>
  <c r="BA2" i="9"/>
  <c r="BH3" i="9"/>
  <c r="BH4" i="9"/>
  <c r="BH5" i="9"/>
  <c r="BH6" i="9"/>
  <c r="BH7" i="9"/>
  <c r="BH8" i="9"/>
  <c r="BH9" i="9"/>
  <c r="BH10" i="9"/>
  <c r="BH11" i="9"/>
  <c r="BH12" i="9"/>
  <c r="BH14" i="9"/>
  <c r="BH15" i="9"/>
  <c r="BH16" i="9"/>
  <c r="BH17" i="9"/>
  <c r="BH18" i="9"/>
  <c r="BH19" i="9"/>
  <c r="BH20" i="9"/>
  <c r="BH21" i="9"/>
  <c r="AO25" i="9"/>
  <c r="AU25" i="9"/>
  <c r="BH25" i="9"/>
  <c r="BH2" i="9"/>
  <c r="BD25" i="9"/>
  <c r="BD2" i="9"/>
  <c r="BB3" i="9"/>
  <c r="BB4" i="9"/>
  <c r="BB5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" i="9"/>
  <c r="AZ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" i="9"/>
  <c r="BE25" i="9"/>
  <c r="AW25" i="9"/>
  <c r="AS28" i="9"/>
  <c r="AR28" i="9"/>
  <c r="AS30" i="9"/>
  <c r="AR29" i="9"/>
  <c r="AR30" i="9"/>
  <c r="AS29" i="9"/>
  <c r="AM29" i="9"/>
  <c r="AN30" i="9"/>
  <c r="AN29" i="9"/>
  <c r="AN28" i="9"/>
  <c r="AM28" i="9"/>
  <c r="AS3" i="9"/>
  <c r="AT3" i="9"/>
  <c r="AS4" i="9"/>
  <c r="AT4" i="9"/>
  <c r="AS5" i="9"/>
  <c r="AT5" i="9"/>
  <c r="AS6" i="9"/>
  <c r="AT6" i="9"/>
  <c r="AS7" i="9"/>
  <c r="AT7" i="9"/>
  <c r="AS8" i="9"/>
  <c r="AT8" i="9"/>
  <c r="AS9" i="9"/>
  <c r="AT9" i="9"/>
  <c r="AS10" i="9"/>
  <c r="AT10" i="9"/>
  <c r="AS11" i="9"/>
  <c r="AT11" i="9"/>
  <c r="AS12" i="9"/>
  <c r="AT12" i="9"/>
  <c r="AS13" i="9"/>
  <c r="AT13" i="9"/>
  <c r="AS14" i="9"/>
  <c r="AT14" i="9"/>
  <c r="AS15" i="9"/>
  <c r="AT15" i="9"/>
  <c r="AS16" i="9"/>
  <c r="AT16" i="9"/>
  <c r="AS17" i="9"/>
  <c r="AT17" i="9"/>
  <c r="AS18" i="9"/>
  <c r="AT18" i="9"/>
  <c r="AS19" i="9"/>
  <c r="AT19" i="9"/>
  <c r="AS20" i="9"/>
  <c r="AT20" i="9"/>
  <c r="AS21" i="9"/>
  <c r="AT21" i="9"/>
  <c r="AT2" i="9"/>
  <c r="AS2" i="9"/>
  <c r="AQ3" i="9"/>
  <c r="AR3" i="9"/>
  <c r="AQ4" i="9"/>
  <c r="AR4" i="9"/>
  <c r="AQ5" i="9"/>
  <c r="AR5" i="9"/>
  <c r="AQ6" i="9"/>
  <c r="AR6" i="9"/>
  <c r="AQ7" i="9"/>
  <c r="AR7" i="9"/>
  <c r="AQ8" i="9"/>
  <c r="AR8" i="9"/>
  <c r="AQ9" i="9"/>
  <c r="AR9" i="9"/>
  <c r="AQ10" i="9"/>
  <c r="AR10" i="9"/>
  <c r="AQ11" i="9"/>
  <c r="AR11" i="9"/>
  <c r="AQ12" i="9"/>
  <c r="AR12" i="9"/>
  <c r="AQ13" i="9"/>
  <c r="AR13" i="9"/>
  <c r="AQ14" i="9"/>
  <c r="AR14" i="9"/>
  <c r="AQ15" i="9"/>
  <c r="AR15" i="9"/>
  <c r="AQ16" i="9"/>
  <c r="AR16" i="9"/>
  <c r="AQ17" i="9"/>
  <c r="AR17" i="9"/>
  <c r="AQ18" i="9"/>
  <c r="AR18" i="9"/>
  <c r="AQ19" i="9"/>
  <c r="AR19" i="9"/>
  <c r="AQ20" i="9"/>
  <c r="AR20" i="9"/>
  <c r="AQ21" i="9"/>
  <c r="AR21" i="9"/>
  <c r="AR2" i="9"/>
  <c r="AU13" i="9"/>
  <c r="C30" i="9"/>
  <c r="C31" i="9"/>
  <c r="B30" i="9"/>
  <c r="B31" i="9"/>
  <c r="AL30" i="9"/>
  <c r="AM30" i="9"/>
  <c r="BE21" i="9"/>
  <c r="BD21" i="9"/>
  <c r="AW21" i="9"/>
  <c r="BE20" i="9"/>
  <c r="BD20" i="9"/>
  <c r="AW20" i="9"/>
  <c r="BE19" i="9"/>
  <c r="BD19" i="9"/>
  <c r="AW19" i="9"/>
  <c r="BE18" i="9"/>
  <c r="BD18" i="9"/>
  <c r="AW18" i="9"/>
  <c r="BE17" i="9"/>
  <c r="BD17" i="9"/>
  <c r="AW17" i="9"/>
  <c r="BE16" i="9"/>
  <c r="BD16" i="9"/>
  <c r="AW16" i="9"/>
  <c r="BE15" i="9"/>
  <c r="BD15" i="9"/>
  <c r="AW15" i="9"/>
  <c r="BE14" i="9"/>
  <c r="BD14" i="9"/>
  <c r="AW14" i="9"/>
  <c r="BE13" i="9"/>
  <c r="AW13" i="9"/>
  <c r="BE12" i="9"/>
  <c r="BD12" i="9"/>
  <c r="AW12" i="9"/>
  <c r="BE11" i="9"/>
  <c r="BD11" i="9"/>
  <c r="AW11" i="9"/>
  <c r="BE10" i="9"/>
  <c r="BD10" i="9"/>
  <c r="AW10" i="9"/>
  <c r="BE9" i="9"/>
  <c r="BD9" i="9"/>
  <c r="AW9" i="9"/>
  <c r="BE8" i="9"/>
  <c r="BD8" i="9"/>
  <c r="AW8" i="9"/>
  <c r="BE7" i="9"/>
  <c r="BD7" i="9"/>
  <c r="AW7" i="9"/>
  <c r="BE6" i="9"/>
  <c r="BD6" i="9"/>
  <c r="AW6" i="9"/>
  <c r="BE5" i="9"/>
  <c r="BD5" i="9"/>
  <c r="AW5" i="9"/>
  <c r="BE4" i="9"/>
  <c r="BD4" i="9"/>
  <c r="AW4" i="9"/>
  <c r="BE3" i="9"/>
  <c r="BD3" i="9"/>
  <c r="AW3" i="9"/>
  <c r="BE2" i="9"/>
  <c r="AW2" i="9"/>
  <c r="D3" i="8"/>
  <c r="D4" i="8"/>
  <c r="D5" i="8"/>
  <c r="D6" i="8"/>
  <c r="D7" i="8"/>
  <c r="F3" i="8"/>
  <c r="F4" i="8"/>
  <c r="F5" i="8"/>
  <c r="F6" i="8"/>
  <c r="F7" i="8"/>
  <c r="H7" i="8"/>
  <c r="J3" i="8"/>
  <c r="N3" i="8"/>
  <c r="J4" i="8"/>
  <c r="N4" i="8"/>
  <c r="J5" i="8"/>
  <c r="N5" i="8"/>
  <c r="J6" i="8"/>
  <c r="N6" i="8"/>
  <c r="N7" i="8"/>
  <c r="AO30" i="9"/>
  <c r="AO28" i="9"/>
  <c r="AQ28" i="9"/>
  <c r="AP28" i="9"/>
  <c r="AQ30" i="9"/>
  <c r="AP30" i="9"/>
  <c r="AP29" i="9"/>
  <c r="H6" i="8"/>
  <c r="P6" i="8"/>
  <c r="R6" i="8"/>
  <c r="H5" i="8"/>
  <c r="P5" i="8"/>
  <c r="R5" i="8"/>
  <c r="H4" i="8"/>
  <c r="P4" i="8"/>
  <c r="R4" i="8"/>
  <c r="H3" i="8"/>
  <c r="P3" i="8"/>
  <c r="R3" i="8"/>
  <c r="E4" i="8"/>
  <c r="G4" i="8"/>
  <c r="I4" i="8"/>
  <c r="K4" i="8"/>
  <c r="M4" i="8"/>
  <c r="O4" i="8"/>
  <c r="Q4" i="8"/>
  <c r="E5" i="8"/>
  <c r="G5" i="8"/>
  <c r="I5" i="8"/>
  <c r="K5" i="8"/>
  <c r="M5" i="8"/>
  <c r="O5" i="8"/>
  <c r="Q5" i="8"/>
  <c r="E6" i="8"/>
  <c r="G6" i="8"/>
  <c r="I6" i="8"/>
  <c r="K6" i="8"/>
  <c r="M6" i="8"/>
  <c r="O6" i="8"/>
  <c r="Q6" i="8"/>
  <c r="E3" i="8"/>
  <c r="G3" i="8"/>
  <c r="I3" i="8"/>
  <c r="I7" i="8"/>
  <c r="K3" i="8"/>
  <c r="M3" i="8"/>
  <c r="O3" i="8"/>
  <c r="O7" i="8"/>
  <c r="Q7" i="8"/>
  <c r="Q3" i="8"/>
  <c r="M7" i="8"/>
  <c r="K7" i="8"/>
  <c r="G7" i="8"/>
  <c r="E7" i="8"/>
  <c r="L4" i="8"/>
  <c r="L5" i="8"/>
  <c r="L6" i="8"/>
  <c r="L3" i="8"/>
  <c r="L7" i="8"/>
  <c r="J7" i="8"/>
  <c r="D4" i="5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" i="10"/>
  <c r="H3" i="10"/>
  <c r="G3" i="10"/>
  <c r="I3" i="10"/>
  <c r="H4" i="10"/>
  <c r="G4" i="10"/>
  <c r="I4" i="10"/>
  <c r="H5" i="10"/>
  <c r="G5" i="10"/>
  <c r="I5" i="10"/>
  <c r="H6" i="10"/>
  <c r="G6" i="10"/>
  <c r="I6" i="10"/>
  <c r="H7" i="10"/>
  <c r="G7" i="10"/>
  <c r="I7" i="10"/>
  <c r="H8" i="10"/>
  <c r="G8" i="10"/>
  <c r="I8" i="10"/>
  <c r="H9" i="10"/>
  <c r="G9" i="10"/>
  <c r="I9" i="10"/>
  <c r="H10" i="10"/>
  <c r="G10" i="10"/>
  <c r="I10" i="10"/>
  <c r="H11" i="10"/>
  <c r="G11" i="10"/>
  <c r="I11" i="10"/>
  <c r="H12" i="10"/>
  <c r="G12" i="10"/>
  <c r="I12" i="10"/>
  <c r="H13" i="10"/>
  <c r="G13" i="10"/>
  <c r="I13" i="10"/>
  <c r="H14" i="10"/>
  <c r="G14" i="10"/>
  <c r="I14" i="10"/>
  <c r="H15" i="10"/>
  <c r="G15" i="10"/>
  <c r="I15" i="10"/>
  <c r="H16" i="10"/>
  <c r="G16" i="10"/>
  <c r="I16" i="10"/>
  <c r="H17" i="10"/>
  <c r="G17" i="10"/>
  <c r="I17" i="10"/>
  <c r="H18" i="10"/>
  <c r="G18" i="10"/>
  <c r="I18" i="10"/>
  <c r="H19" i="10"/>
  <c r="G19" i="10"/>
  <c r="I19" i="10"/>
  <c r="H20" i="10"/>
  <c r="G20" i="10"/>
  <c r="I20" i="10"/>
  <c r="H21" i="10"/>
  <c r="G21" i="10"/>
  <c r="I21" i="10"/>
  <c r="H2" i="10"/>
  <c r="G2" i="10"/>
  <c r="I2" i="10"/>
  <c r="K21" i="3"/>
  <c r="M21" i="3"/>
  <c r="E21" i="3"/>
  <c r="G21" i="3"/>
  <c r="P21" i="3"/>
  <c r="X21" i="3"/>
  <c r="O21" i="3"/>
  <c r="I21" i="3"/>
  <c r="Q21" i="3"/>
  <c r="R21" i="3"/>
  <c r="E20" i="3"/>
  <c r="G20" i="3"/>
  <c r="S20" i="3"/>
  <c r="T20" i="3"/>
  <c r="K20" i="3"/>
  <c r="M20" i="3"/>
  <c r="P20" i="3"/>
  <c r="U20" i="3"/>
  <c r="V20" i="3"/>
  <c r="S21" i="3"/>
  <c r="T21" i="3"/>
  <c r="U21" i="3"/>
  <c r="V21" i="3"/>
  <c r="X20" i="3"/>
  <c r="O20" i="3"/>
  <c r="I20" i="3"/>
  <c r="Q20" i="3"/>
  <c r="R20" i="3"/>
  <c r="K19" i="3"/>
  <c r="M19" i="3"/>
  <c r="E19" i="3"/>
  <c r="G19" i="3"/>
  <c r="P19" i="3"/>
  <c r="E16" i="3"/>
  <c r="G16" i="3"/>
  <c r="K16" i="3"/>
  <c r="M16" i="3"/>
  <c r="P16" i="3"/>
  <c r="E17" i="3"/>
  <c r="G17" i="3"/>
  <c r="K17" i="3"/>
  <c r="M17" i="3"/>
  <c r="P17" i="3"/>
  <c r="E18" i="3"/>
  <c r="G18" i="3"/>
  <c r="K18" i="3"/>
  <c r="M18" i="3"/>
  <c r="P18" i="3"/>
  <c r="S28" i="3"/>
  <c r="E4" i="3"/>
  <c r="G4" i="3"/>
  <c r="K4" i="3"/>
  <c r="M4" i="3"/>
  <c r="P4" i="3"/>
  <c r="E5" i="3"/>
  <c r="G5" i="3"/>
  <c r="K5" i="3"/>
  <c r="M5" i="3"/>
  <c r="P5" i="3"/>
  <c r="E6" i="3"/>
  <c r="G6" i="3"/>
  <c r="K6" i="3"/>
  <c r="M6" i="3"/>
  <c r="P6" i="3"/>
  <c r="E7" i="3"/>
  <c r="G7" i="3"/>
  <c r="K7" i="3"/>
  <c r="M7" i="3"/>
  <c r="P7" i="3"/>
  <c r="E8" i="3"/>
  <c r="G8" i="3"/>
  <c r="K8" i="3"/>
  <c r="M8" i="3"/>
  <c r="P8" i="3"/>
  <c r="S27" i="3"/>
  <c r="E2" i="3"/>
  <c r="G2" i="3"/>
  <c r="K2" i="3"/>
  <c r="M2" i="3"/>
  <c r="P2" i="3"/>
  <c r="E3" i="3"/>
  <c r="G3" i="3"/>
  <c r="K3" i="3"/>
  <c r="M3" i="3"/>
  <c r="P3" i="3"/>
  <c r="E9" i="3"/>
  <c r="G9" i="3"/>
  <c r="K9" i="3"/>
  <c r="M9" i="3"/>
  <c r="P9" i="3"/>
  <c r="E10" i="3"/>
  <c r="G10" i="3"/>
  <c r="K10" i="3"/>
  <c r="M10" i="3"/>
  <c r="P10" i="3"/>
  <c r="E11" i="3"/>
  <c r="G11" i="3"/>
  <c r="K11" i="3"/>
  <c r="M11" i="3"/>
  <c r="P11" i="3"/>
  <c r="E12" i="3"/>
  <c r="G12" i="3"/>
  <c r="K12" i="3"/>
  <c r="M12" i="3"/>
  <c r="P12" i="3"/>
  <c r="E14" i="3"/>
  <c r="G14" i="3"/>
  <c r="K14" i="3"/>
  <c r="M14" i="3"/>
  <c r="P14" i="3"/>
  <c r="E15" i="3"/>
  <c r="G15" i="3"/>
  <c r="K15" i="3"/>
  <c r="M15" i="3"/>
  <c r="P15" i="3"/>
  <c r="S26" i="3"/>
  <c r="X3" i="3"/>
  <c r="X4" i="3"/>
  <c r="X5" i="3"/>
  <c r="X6" i="3"/>
  <c r="X7" i="3"/>
  <c r="X8" i="3"/>
  <c r="X9" i="3"/>
  <c r="X10" i="3"/>
  <c r="X11" i="3"/>
  <c r="X12" i="3"/>
  <c r="E13" i="3"/>
  <c r="G13" i="3"/>
  <c r="K13" i="3"/>
  <c r="M13" i="3"/>
  <c r="P13" i="3"/>
  <c r="X13" i="3"/>
  <c r="X14" i="3"/>
  <c r="X15" i="3"/>
  <c r="X16" i="3"/>
  <c r="X17" i="3"/>
  <c r="X18" i="3"/>
  <c r="X19" i="3"/>
  <c r="X2" i="3"/>
  <c r="C3" i="3"/>
  <c r="V3" i="3"/>
  <c r="C4" i="3"/>
  <c r="V4" i="3"/>
  <c r="C5" i="3"/>
  <c r="V5" i="3"/>
  <c r="C6" i="3"/>
  <c r="V6" i="3"/>
  <c r="C7" i="3"/>
  <c r="V7" i="3"/>
  <c r="C8" i="3"/>
  <c r="V8" i="3"/>
  <c r="C9" i="3"/>
  <c r="V9" i="3"/>
  <c r="C10" i="3"/>
  <c r="V10" i="3"/>
  <c r="C11" i="3"/>
  <c r="V11" i="3"/>
  <c r="C12" i="3"/>
  <c r="V12" i="3"/>
  <c r="C13" i="3"/>
  <c r="V13" i="3"/>
  <c r="C14" i="3"/>
  <c r="V14" i="3"/>
  <c r="C15" i="3"/>
  <c r="V15" i="3"/>
  <c r="C16" i="3"/>
  <c r="V16" i="3"/>
  <c r="C17" i="3"/>
  <c r="V17" i="3"/>
  <c r="C18" i="3"/>
  <c r="V18" i="3"/>
  <c r="C19" i="3"/>
  <c r="V19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" i="3"/>
  <c r="O19" i="3"/>
  <c r="I19" i="3"/>
  <c r="Q19" i="3"/>
  <c r="R19" i="3"/>
  <c r="I3" i="3"/>
  <c r="O3" i="3"/>
  <c r="Q3" i="3"/>
  <c r="R3" i="3"/>
  <c r="I4" i="3"/>
  <c r="O4" i="3"/>
  <c r="Q4" i="3"/>
  <c r="R4" i="3"/>
  <c r="I5" i="3"/>
  <c r="O5" i="3"/>
  <c r="Q5" i="3"/>
  <c r="R5" i="3"/>
  <c r="I6" i="3"/>
  <c r="O6" i="3"/>
  <c r="Q6" i="3"/>
  <c r="R6" i="3"/>
  <c r="I7" i="3"/>
  <c r="O7" i="3"/>
  <c r="Q7" i="3"/>
  <c r="R7" i="3"/>
  <c r="I8" i="3"/>
  <c r="O8" i="3"/>
  <c r="Q8" i="3"/>
  <c r="R8" i="3"/>
  <c r="I9" i="3"/>
  <c r="O9" i="3"/>
  <c r="Q9" i="3"/>
  <c r="R9" i="3"/>
  <c r="I10" i="3"/>
  <c r="O10" i="3"/>
  <c r="Q10" i="3"/>
  <c r="R10" i="3"/>
  <c r="I11" i="3"/>
  <c r="O11" i="3"/>
  <c r="Q11" i="3"/>
  <c r="R11" i="3"/>
  <c r="I12" i="3"/>
  <c r="O12" i="3"/>
  <c r="Q12" i="3"/>
  <c r="R12" i="3"/>
  <c r="I13" i="3"/>
  <c r="O13" i="3"/>
  <c r="Q13" i="3"/>
  <c r="R13" i="3"/>
  <c r="I14" i="3"/>
  <c r="O14" i="3"/>
  <c r="Q14" i="3"/>
  <c r="R14" i="3"/>
  <c r="I15" i="3"/>
  <c r="O15" i="3"/>
  <c r="Q15" i="3"/>
  <c r="R15" i="3"/>
  <c r="I16" i="3"/>
  <c r="O16" i="3"/>
  <c r="Q16" i="3"/>
  <c r="R16" i="3"/>
  <c r="I17" i="3"/>
  <c r="O17" i="3"/>
  <c r="Q17" i="3"/>
  <c r="R17" i="3"/>
  <c r="I18" i="3"/>
  <c r="O18" i="3"/>
  <c r="Q18" i="3"/>
  <c r="R18" i="3"/>
  <c r="I2" i="3"/>
  <c r="O2" i="3"/>
  <c r="Q2" i="3"/>
  <c r="R2" i="3"/>
  <c r="R28" i="3"/>
  <c r="R27" i="3"/>
  <c r="P28" i="3"/>
  <c r="P27" i="3"/>
  <c r="C28" i="3"/>
  <c r="C29" i="3"/>
  <c r="B28" i="3"/>
  <c r="B29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" i="3"/>
  <c r="R26" i="3"/>
  <c r="P26" i="3"/>
  <c r="T28" i="3"/>
  <c r="V28" i="3"/>
  <c r="U28" i="3"/>
  <c r="T27" i="3"/>
  <c r="V27" i="3"/>
  <c r="U27" i="3"/>
</calcChain>
</file>

<file path=xl/sharedStrings.xml><?xml version="1.0" encoding="utf-8"?>
<sst xmlns="http://schemas.openxmlformats.org/spreadsheetml/2006/main" count="2968" uniqueCount="238">
  <si>
    <t>Outflow N (from NO3) flux kg</t>
    <phoneticPr fontId="9" type="noConversion"/>
  </si>
  <si>
    <t>Outflow N (from NO3) flux SE</t>
    <phoneticPr fontId="9" type="noConversion"/>
  </si>
  <si>
    <t>OUTFLOW N (NO3+NH4) kg</t>
    <phoneticPr fontId="9" type="noConversion"/>
  </si>
  <si>
    <t>Net change (NO3) kg</t>
    <phoneticPr fontId="9" type="noConversion"/>
  </si>
  <si>
    <t>Net change N (NO3+NH4)  (kg)</t>
    <phoneticPr fontId="9" type="noConversion"/>
  </si>
  <si>
    <t>std error Net change N (NO3+NH$)</t>
    <phoneticPr fontId="9" type="noConversion"/>
  </si>
  <si>
    <t>std error of Outflow NO3- (mg/L)</t>
    <phoneticPr fontId="9" type="noConversion"/>
  </si>
  <si>
    <t>std error of Outflow NH4+ (mg/L)</t>
    <phoneticPr fontId="9" type="noConversion"/>
  </si>
  <si>
    <t>Outflow NO3- flux (kg)</t>
    <phoneticPr fontId="9" type="noConversion"/>
  </si>
  <si>
    <t>std error of Outflow NO3- Flux</t>
    <phoneticPr fontId="9" type="noConversion"/>
  </si>
  <si>
    <t>std error of Outflow NH4+ Flux</t>
    <phoneticPr fontId="9" type="noConversion"/>
  </si>
  <si>
    <t>% of TN change by plants</t>
    <phoneticPr fontId="9" type="noConversion"/>
  </si>
  <si>
    <t>% of TN inflow retained by plants</t>
    <phoneticPr fontId="9" type="noConversion"/>
  </si>
  <si>
    <t>std error AG % N content</t>
    <phoneticPr fontId="9" type="noConversion"/>
  </si>
  <si>
    <t>N content kg std error</t>
    <phoneticPr fontId="9" type="noConversion"/>
  </si>
  <si>
    <t>Net change (gTN/m2/d)</t>
    <phoneticPr fontId="9" type="noConversion"/>
  </si>
  <si>
    <t>% of inflow TN retained</t>
    <phoneticPr fontId="9" type="noConversion"/>
  </si>
  <si>
    <t>% of inflow retained</t>
    <phoneticPr fontId="9" type="noConversion"/>
  </si>
  <si>
    <t>All months</t>
    <phoneticPr fontId="9" type="noConversion"/>
  </si>
  <si>
    <t xml:space="preserve"> 2012 growing season (Mar-July)</t>
    <phoneticPr fontId="9" type="noConversion"/>
  </si>
  <si>
    <t>2013 growing season (Mar-July)</t>
    <phoneticPr fontId="9" type="noConversion"/>
  </si>
  <si>
    <t>Net TN change kg</t>
    <phoneticPr fontId="9" type="noConversion"/>
  </si>
  <si>
    <t>N retained by plants (kg)</t>
    <phoneticPr fontId="9" type="noConversion"/>
  </si>
  <si>
    <t>NA</t>
    <phoneticPr fontId="9" type="noConversion"/>
  </si>
  <si>
    <t>January</t>
  </si>
  <si>
    <t>January</t>
    <phoneticPr fontId="9" type="noConversion"/>
  </si>
  <si>
    <t>February</t>
  </si>
  <si>
    <t xml:space="preserve">annual: gN/m2/yr </t>
    <phoneticPr fontId="9" type="noConversion"/>
  </si>
  <si>
    <t>INFLOW</t>
    <phoneticPr fontId="9" type="noConversion"/>
  </si>
  <si>
    <t>OUTFLOW</t>
  </si>
  <si>
    <t>OUTFLOW</t>
    <phoneticPr fontId="9" type="noConversion"/>
  </si>
  <si>
    <t>Average monthly TN mg/L</t>
    <phoneticPr fontId="9" type="noConversion"/>
  </si>
  <si>
    <t>2012 growing season (Mar-July)</t>
    <phoneticPr fontId="9" type="noConversion"/>
  </si>
  <si>
    <t xml:space="preserve">Net N accumulation Kg </t>
    <phoneticPr fontId="9" type="noConversion"/>
  </si>
  <si>
    <t>Net N accumulation Kg</t>
    <phoneticPr fontId="9" type="noConversion"/>
  </si>
  <si>
    <t>Feb 16 - Aug 15, 2012</t>
    <phoneticPr fontId="9" type="noConversion"/>
  </si>
  <si>
    <t>Jun 16 - Aug 15, 2012</t>
    <phoneticPr fontId="9" type="noConversion"/>
  </si>
  <si>
    <t>Total N inflow</t>
  </si>
  <si>
    <t>Total N outflow</t>
  </si>
  <si>
    <t>N retained - Total</t>
  </si>
  <si>
    <t>N retained - Vegetation</t>
  </si>
  <si>
    <t>Percent of inflow</t>
  </si>
  <si>
    <t>Mass (kg)</t>
    <phoneticPr fontId="9" type="noConversion"/>
  </si>
  <si>
    <t>DWA-1 FLOW</t>
  </si>
  <si>
    <t>DESCRIPTION</t>
  </si>
  <si>
    <t>DATE</t>
  </si>
  <si>
    <t>HOUR OF DAY</t>
  </si>
  <si>
    <t>Net change in TN (kg)</t>
    <phoneticPr fontId="9" type="noConversion"/>
  </si>
  <si>
    <t>Outflow TN flux (kg)</t>
    <phoneticPr fontId="9" type="noConversion"/>
  </si>
  <si>
    <t>Inflow TN flux (kg)</t>
    <phoneticPr fontId="9" type="noConversion"/>
  </si>
  <si>
    <t>±</t>
    <phoneticPr fontId="9" type="noConversion"/>
  </si>
  <si>
    <t>System area (ha)</t>
    <phoneticPr fontId="9" type="noConversion"/>
  </si>
  <si>
    <t>System inflow loading rate (kgTN/ha/d)</t>
    <phoneticPr fontId="9" type="noConversion"/>
  </si>
  <si>
    <t>Net change (kgTN/ha/d)</t>
    <phoneticPr fontId="9" type="noConversion"/>
  </si>
  <si>
    <t>m2</t>
    <phoneticPr fontId="9" type="noConversion"/>
  </si>
  <si>
    <t>ha</t>
    <phoneticPr fontId="9" type="noConversion"/>
  </si>
  <si>
    <t>Vegetated area</t>
    <phoneticPr fontId="9" type="noConversion"/>
  </si>
  <si>
    <t>Average monthly mg/L</t>
  </si>
  <si>
    <t>May</t>
  </si>
  <si>
    <t>Schoenoplectus spp.</t>
  </si>
  <si>
    <t>S. americanus</t>
  </si>
  <si>
    <t>Typha spp.</t>
  </si>
  <si>
    <t>total hourly outflow (m3 H2O)</t>
  </si>
  <si>
    <t>daily outflow sum (m3)</t>
  </si>
  <si>
    <t>Transect</t>
  </si>
  <si>
    <t>Location</t>
  </si>
  <si>
    <t>Date</t>
  </si>
  <si>
    <t>Net N (NO3 + NH4) change kg</t>
    <phoneticPr fontId="9" type="noConversion"/>
  </si>
  <si>
    <t>% of inflow N retained</t>
    <phoneticPr fontId="9" type="noConversion"/>
  </si>
  <si>
    <t>N (NO3+NH4) inflow</t>
    <phoneticPr fontId="9" type="noConversion"/>
  </si>
  <si>
    <t>Rate (g/m2/d)</t>
    <phoneticPr fontId="9" type="noConversion"/>
  </si>
  <si>
    <t>Time period</t>
    <phoneticPr fontId="9" type="noConversion"/>
  </si>
  <si>
    <t>Jun 16 - Aug 15, 2012</t>
    <phoneticPr fontId="9" type="noConversion"/>
  </si>
  <si>
    <t>System inflow loading rate (kgN/ha/d)</t>
    <phoneticPr fontId="9" type="noConversion"/>
  </si>
  <si>
    <t>System inflow loading rate (gN/m2/d)</t>
    <phoneticPr fontId="9" type="noConversion"/>
  </si>
  <si>
    <t>Net change (kgN/ha/d)</t>
    <phoneticPr fontId="9" type="noConversion"/>
  </si>
  <si>
    <t>Net change (gN/m2/d)</t>
    <phoneticPr fontId="9" type="noConversion"/>
  </si>
  <si>
    <t>std error</t>
    <phoneticPr fontId="9" type="noConversion"/>
  </si>
  <si>
    <t>Peak Biomass N Content KG</t>
    <phoneticPr fontId="9" type="noConversion"/>
  </si>
  <si>
    <t>std error of Outflow N flux</t>
    <phoneticPr fontId="9" type="noConversion"/>
  </si>
  <si>
    <t>std error Net change N</t>
    <phoneticPr fontId="9" type="noConversion"/>
  </si>
  <si>
    <t>Molar mass of nitrate</t>
    <phoneticPr fontId="9" type="noConversion"/>
  </si>
  <si>
    <t>molar mass of ammonium</t>
    <phoneticPr fontId="9" type="noConversion"/>
  </si>
  <si>
    <t>molar mass of N</t>
    <phoneticPr fontId="9" type="noConversion"/>
  </si>
  <si>
    <t>ratio N/Nitrate</t>
    <phoneticPr fontId="9" type="noConversion"/>
  </si>
  <si>
    <t>ratio N/ammonium</t>
    <phoneticPr fontId="9" type="noConversion"/>
  </si>
  <si>
    <t>Inflow N (from NO3) flux kg</t>
    <phoneticPr fontId="9" type="noConversion"/>
  </si>
  <si>
    <t>Ratio N/NO3-</t>
    <phoneticPr fontId="9" type="noConversion"/>
  </si>
  <si>
    <t>Inflow N (from NO3) flux SE</t>
    <phoneticPr fontId="9" type="noConversion"/>
  </si>
  <si>
    <t>INFLOW N (NO3+NH4) kg</t>
    <phoneticPr fontId="9" type="noConversion"/>
  </si>
  <si>
    <t>Ratio N/NH4+</t>
    <phoneticPr fontId="9" type="noConversion"/>
  </si>
  <si>
    <t>Inflow N (from NH4) flux kg</t>
    <phoneticPr fontId="9" type="noConversion"/>
  </si>
  <si>
    <t>Inflow N (from NH4) flux SE</t>
    <phoneticPr fontId="9" type="noConversion"/>
  </si>
  <si>
    <t>Outflow N (from NH4) flux kg</t>
    <phoneticPr fontId="9" type="noConversion"/>
  </si>
  <si>
    <t>Outflow N (from NH4) flux SE</t>
    <phoneticPr fontId="9" type="noConversion"/>
  </si>
  <si>
    <t xml:space="preserve">std error of Inflow NH4+ flux </t>
    <phoneticPr fontId="9" type="noConversion"/>
  </si>
  <si>
    <t>std error (NO3+NH4)</t>
    <phoneticPr fontId="9" type="noConversion"/>
  </si>
  <si>
    <t>average inflow (MGD)</t>
  </si>
  <si>
    <t>average inflow (m3/sec)</t>
  </si>
  <si>
    <t>total hourly inflow (m3 H2O)</t>
  </si>
  <si>
    <t>daily inflow sum</t>
  </si>
  <si>
    <t>average outflow (MGD)</t>
  </si>
  <si>
    <t>Average Inflow TN (mg/L)</t>
    <phoneticPr fontId="9" type="noConversion"/>
  </si>
  <si>
    <t>Average Inflow NO3- (mg/L)</t>
    <phoneticPr fontId="9" type="noConversion"/>
  </si>
  <si>
    <t>Average Inflow NH4+ (mg/L)</t>
    <phoneticPr fontId="9" type="noConversion"/>
  </si>
  <si>
    <t>Average Inflow NO3-  (kg/m3)</t>
    <phoneticPr fontId="9" type="noConversion"/>
  </si>
  <si>
    <t>Average Inflow NH4+ (kg/m3)</t>
    <phoneticPr fontId="9" type="noConversion"/>
  </si>
  <si>
    <t>average outflow (m3/sec)</t>
  </si>
  <si>
    <t>Net N accumulation Kg, std error</t>
    <phoneticPr fontId="9" type="noConversion"/>
  </si>
  <si>
    <t>std error BG % N content</t>
    <phoneticPr fontId="9" type="noConversion"/>
  </si>
  <si>
    <t>Std error</t>
  </si>
  <si>
    <t>Julian Day</t>
  </si>
  <si>
    <t>Monthly Inflow (m3/mo)</t>
  </si>
  <si>
    <t>Monthly Outflow (m3/mo)</t>
  </si>
  <si>
    <t>Inflow H2O flux (m3)</t>
    <phoneticPr fontId="9" type="noConversion"/>
  </si>
  <si>
    <t>Average Inflow TN  (kg/m3)</t>
    <phoneticPr fontId="9" type="noConversion"/>
  </si>
  <si>
    <t>std error of Inflow TN (mg/L)</t>
    <phoneticPr fontId="9" type="noConversion"/>
  </si>
  <si>
    <t>std error of Inflow N flux</t>
    <phoneticPr fontId="9" type="noConversion"/>
  </si>
  <si>
    <t>Months</t>
    <phoneticPr fontId="9" type="noConversion"/>
  </si>
  <si>
    <t>Year</t>
    <phoneticPr fontId="9" type="noConversion"/>
  </si>
  <si>
    <t># of days</t>
    <phoneticPr fontId="9" type="noConversion"/>
  </si>
  <si>
    <r>
      <t>NO</t>
    </r>
    <r>
      <rPr>
        <vertAlign val="subscript"/>
        <sz val="12"/>
        <color indexed="8"/>
        <rFont val="Calibri"/>
      </rPr>
      <t>3</t>
    </r>
    <r>
      <rPr>
        <vertAlign val="superscript"/>
        <sz val="12"/>
        <color indexed="8"/>
        <rFont val="Calibri"/>
      </rPr>
      <t>-</t>
    </r>
    <r>
      <rPr>
        <sz val="12"/>
        <color theme="1"/>
        <rFont val="Calibri"/>
        <family val="2"/>
        <scheme val="minor"/>
      </rPr>
      <t xml:space="preserve"> + NH</t>
    </r>
    <r>
      <rPr>
        <vertAlign val="subscript"/>
        <sz val="12"/>
        <color indexed="8"/>
        <rFont val="Calibri"/>
      </rPr>
      <t>4</t>
    </r>
    <r>
      <rPr>
        <vertAlign val="superscript"/>
        <sz val="12"/>
        <color indexed="8"/>
        <rFont val="Calibri"/>
      </rPr>
      <t>+</t>
    </r>
    <r>
      <rPr>
        <sz val="12"/>
        <color theme="1"/>
        <rFont val="Calibri"/>
        <family val="2"/>
        <scheme val="minor"/>
      </rPr>
      <t xml:space="preserve"> retained MT*</t>
    </r>
    <phoneticPr fontId="9" type="noConversion"/>
  </si>
  <si>
    <r>
      <t>N retained by plant growth MT</t>
    </r>
    <r>
      <rPr>
        <vertAlign val="subscript"/>
        <sz val="12"/>
        <color indexed="8"/>
        <rFont val="Calibri"/>
      </rPr>
      <t>1</t>
    </r>
    <phoneticPr fontId="9" type="noConversion"/>
  </si>
  <si>
    <t>February</t>
    <phoneticPr fontId="9" type="noConversion"/>
  </si>
  <si>
    <t>March</t>
  </si>
  <si>
    <t>March</t>
    <phoneticPr fontId="9" type="noConversion"/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</si>
  <si>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</si>
  <si>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</si>
  <si>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</si>
  <si>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</si>
  <si>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</si>
  <si>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</si>
  <si>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</si>
  <si>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</si>
  <si>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Average Outflow TN (mg/L)</t>
    <phoneticPr fontId="9" type="noConversion"/>
  </si>
  <si>
    <t>N content kg std error (error of AG%N * peakbiomass(kg))</t>
    <phoneticPr fontId="9" type="noConversion"/>
  </si>
  <si>
    <t xml:space="preserve"> </t>
    <phoneticPr fontId="9" type="noConversion"/>
  </si>
  <si>
    <t>Min biomass N content KG</t>
    <phoneticPr fontId="9" type="noConversion"/>
  </si>
  <si>
    <t>N content kg std error</t>
    <phoneticPr fontId="9" type="noConversion"/>
  </si>
  <si>
    <t>Average Outflow TN  (kg/m3)</t>
    <phoneticPr fontId="9" type="noConversion"/>
  </si>
  <si>
    <t>Outflow H2O flux (m3)</t>
    <phoneticPr fontId="9" type="noConversion"/>
  </si>
  <si>
    <t>std error of Outflow TN (mg/L)</t>
    <phoneticPr fontId="9" type="noConversion"/>
  </si>
  <si>
    <t>Std error</t>
    <phoneticPr fontId="9" type="noConversion"/>
  </si>
  <si>
    <t>NO3- mg/L</t>
    <phoneticPr fontId="9" type="noConversion"/>
  </si>
  <si>
    <t>NH4+ mg/L</t>
    <phoneticPr fontId="9" type="noConversion"/>
  </si>
  <si>
    <t>Avg NO3- mg/l</t>
  </si>
  <si>
    <t>Avg NO3- mg/l</t>
    <phoneticPr fontId="9" type="noConversion"/>
  </si>
  <si>
    <t>std error</t>
  </si>
  <si>
    <t>std error</t>
    <phoneticPr fontId="9" type="noConversion"/>
  </si>
  <si>
    <t>Avg NH4+ mg/L</t>
  </si>
  <si>
    <t>Avg NH4+ mg/L</t>
    <phoneticPr fontId="9" type="noConversion"/>
  </si>
  <si>
    <t>% of TN - NO3-</t>
  </si>
  <si>
    <t>% of TN - NO3-</t>
    <phoneticPr fontId="9" type="noConversion"/>
  </si>
  <si>
    <t>% of TN - NH4+</t>
  </si>
  <si>
    <t>% of TN - NH4+</t>
    <phoneticPr fontId="9" type="noConversion"/>
  </si>
  <si>
    <t>FRW1 Inflow (m3)</t>
  </si>
  <si>
    <t>Non-vegetated area</t>
    <phoneticPr fontId="9" type="noConversion"/>
  </si>
  <si>
    <t>Total area</t>
    <phoneticPr fontId="9" type="noConversion"/>
  </si>
  <si>
    <t>std error</t>
    <phoneticPr fontId="9" type="noConversion"/>
  </si>
  <si>
    <t>std error as %</t>
    <phoneticPr fontId="9" type="noConversion"/>
  </si>
  <si>
    <t>System inflow loading rate (gTN/m2/d)</t>
    <phoneticPr fontId="9" type="noConversion"/>
  </si>
  <si>
    <t>FRW1 Outflow (m3)</t>
  </si>
  <si>
    <t>INFLOW</t>
  </si>
  <si>
    <r>
      <t>1</t>
    </r>
    <r>
      <rPr>
        <sz val="12"/>
        <color theme="1"/>
        <rFont val="Calibri"/>
        <family val="2"/>
        <scheme val="minor"/>
      </rPr>
      <t>Percentage represents proportion of inflow N retained</t>
    </r>
    <phoneticPr fontId="9" type="noConversion"/>
  </si>
  <si>
    <r>
      <t>2</t>
    </r>
    <r>
      <rPr>
        <sz val="12"/>
        <color theme="1"/>
        <rFont val="Calibri"/>
        <family val="2"/>
        <scheme val="minor"/>
      </rPr>
      <t>Excludes December 2012 as inflow data was not available</t>
    </r>
    <phoneticPr fontId="9" type="noConversion"/>
  </si>
  <si>
    <t>st error</t>
    <phoneticPr fontId="9" type="noConversion"/>
  </si>
  <si>
    <t>Green</t>
    <phoneticPr fontId="9" type="noConversion"/>
  </si>
  <si>
    <t>Blue</t>
    <phoneticPr fontId="9" type="noConversion"/>
  </si>
  <si>
    <t>orange</t>
    <phoneticPr fontId="9" type="noConversion"/>
  </si>
  <si>
    <t>Month year</t>
    <phoneticPr fontId="9" type="noConversion"/>
  </si>
  <si>
    <t>%N retained</t>
    <phoneticPr fontId="9" type="noConversion"/>
  </si>
  <si>
    <t>Water deficit (m3/mo)</t>
    <phoneticPr fontId="9" type="noConversion"/>
  </si>
  <si>
    <t>Net N change kg</t>
    <phoneticPr fontId="9" type="noConversion"/>
  </si>
  <si>
    <t>reduction in NO3 conc %</t>
    <phoneticPr fontId="9" type="noConversion"/>
  </si>
  <si>
    <t>reduction in NH4 conc %</t>
    <phoneticPr fontId="9" type="noConversion"/>
  </si>
  <si>
    <t>reduction no3</t>
    <phoneticPr fontId="9" type="noConversion"/>
  </si>
  <si>
    <t>reduction nh4</t>
    <phoneticPr fontId="9" type="noConversion"/>
  </si>
  <si>
    <t>reduction of no3+nh4</t>
    <phoneticPr fontId="9" type="noConversion"/>
  </si>
  <si>
    <t>2012+2013</t>
    <phoneticPr fontId="9" type="noConversion"/>
  </si>
  <si>
    <t>Proportion of N retained by plants</t>
    <phoneticPr fontId="9" type="noConversion"/>
  </si>
  <si>
    <t>All</t>
    <phoneticPr fontId="9" type="noConversion"/>
  </si>
  <si>
    <t>% of inflow N retained</t>
    <phoneticPr fontId="9" type="noConversion"/>
  </si>
  <si>
    <r>
      <t>NO</t>
    </r>
    <r>
      <rPr>
        <vertAlign val="subscript"/>
        <sz val="12"/>
        <color indexed="8"/>
        <rFont val="Calibri"/>
      </rPr>
      <t>3</t>
    </r>
    <r>
      <rPr>
        <vertAlign val="superscript"/>
        <sz val="12"/>
        <color indexed="8"/>
        <rFont val="Calibri"/>
      </rPr>
      <t>-</t>
    </r>
    <r>
      <rPr>
        <sz val="12"/>
        <color theme="1"/>
        <rFont val="Calibri"/>
        <family val="2"/>
        <scheme val="minor"/>
      </rPr>
      <t xml:space="preserve"> + NH</t>
    </r>
    <r>
      <rPr>
        <vertAlign val="subscript"/>
        <sz val="12"/>
        <color indexed="8"/>
        <rFont val="Calibri"/>
      </rPr>
      <t>4</t>
    </r>
    <r>
      <rPr>
        <vertAlign val="superscript"/>
        <sz val="12"/>
        <color indexed="8"/>
        <rFont val="Calibri"/>
      </rPr>
      <t>+</t>
    </r>
    <r>
      <rPr>
        <sz val="12"/>
        <color theme="1"/>
        <rFont val="Calibri"/>
        <family val="2"/>
        <scheme val="minor"/>
      </rPr>
      <t xml:space="preserve"> Inflow MT</t>
    </r>
    <phoneticPr fontId="9" type="noConversion"/>
  </si>
  <si>
    <t>5.8±0.6 (9%)</t>
    <phoneticPr fontId="9" type="noConversion"/>
  </si>
  <si>
    <t>4.2±0.5 (5%)</t>
    <phoneticPr fontId="9" type="noConversion"/>
  </si>
  <si>
    <t>2012+2013</t>
    <phoneticPr fontId="9" type="noConversion"/>
  </si>
  <si>
    <t>%</t>
    <phoneticPr fontId="9" type="noConversion"/>
  </si>
  <si>
    <t>N retained by plant growth MT*</t>
    <phoneticPr fontId="9" type="noConversion"/>
  </si>
  <si>
    <t>51.9±4.2 (35%)</t>
    <phoneticPr fontId="9" type="noConversion"/>
  </si>
  <si>
    <t>17.8±0.5 (54%)</t>
    <phoneticPr fontId="9" type="noConversion"/>
  </si>
  <si>
    <t>8.2±1.3 (19%)</t>
    <phoneticPr fontId="9" type="noConversion"/>
  </si>
  <si>
    <t>32.9±0.3</t>
    <phoneticPr fontId="9" type="noConversion"/>
  </si>
  <si>
    <t>147.0±4.1</t>
    <phoneticPr fontId="9" type="noConversion"/>
  </si>
  <si>
    <t>44.0±1.0</t>
    <phoneticPr fontId="9" type="noConversion"/>
  </si>
  <si>
    <t>10.0±0.8 (7%)</t>
    <phoneticPr fontId="9" type="noConversion"/>
  </si>
  <si>
    <t>*Percentage represents proportion of inflow N retained</t>
    <phoneticPr fontId="9" type="noConversion"/>
  </si>
  <si>
    <t>Sample.ID</t>
  </si>
  <si>
    <t>DOC.ID</t>
  </si>
  <si>
    <t>TN.mgL</t>
  </si>
  <si>
    <t>S. californicus</t>
  </si>
  <si>
    <t>AG % N content</t>
    <phoneticPr fontId="9" type="noConversion"/>
  </si>
  <si>
    <t>AG biomass (kg)</t>
    <phoneticPr fontId="9" type="noConversion"/>
  </si>
  <si>
    <t>Whole system</t>
    <phoneticPr fontId="9" type="noConversion"/>
  </si>
  <si>
    <t>Total</t>
    <phoneticPr fontId="9" type="noConversion"/>
  </si>
  <si>
    <t>Avg % N below</t>
  </si>
  <si>
    <t>N retained by plant growth (kg)</t>
    <phoneticPr fontId="9" type="noConversion"/>
  </si>
  <si>
    <t>January 2012 - August 2013</t>
    <phoneticPr fontId="9" type="noConversion"/>
  </si>
  <si>
    <t>std error Net change (NO3)</t>
    <phoneticPr fontId="9" type="noConversion"/>
  </si>
  <si>
    <t>Net change (NH4) kg</t>
    <phoneticPr fontId="9" type="noConversion"/>
  </si>
  <si>
    <t>std error Net change (NH4)</t>
    <phoneticPr fontId="9" type="noConversion"/>
  </si>
  <si>
    <t>Outflow NH4+ Flux (kg)</t>
    <phoneticPr fontId="9" type="noConversion"/>
  </si>
  <si>
    <t>% of NO3+NH4 inflow retained by plants</t>
    <phoneticPr fontId="9" type="noConversion"/>
  </si>
  <si>
    <t>% of NO3+NH4 change by plants</t>
    <phoneticPr fontId="9" type="noConversion"/>
  </si>
  <si>
    <t>Average Outflow NO3- (mg/L)</t>
    <phoneticPr fontId="9" type="noConversion"/>
  </si>
  <si>
    <t>Average Outflow NO3-  (kg/m3)</t>
    <phoneticPr fontId="9" type="noConversion"/>
  </si>
  <si>
    <t>Average Outflow NH4+ (mg/L)</t>
    <phoneticPr fontId="9" type="noConversion"/>
  </si>
  <si>
    <t>Average Outflow NH4+ (kg/m3)</t>
    <phoneticPr fontId="9" type="noConversion"/>
  </si>
  <si>
    <t>Inflow NO3- flux (kg)</t>
    <phoneticPr fontId="9" type="noConversion"/>
  </si>
  <si>
    <t>Inflow NH4+ Flux (kg)</t>
    <phoneticPr fontId="9" type="noConversion"/>
  </si>
  <si>
    <t>std error of Inflow NO3- (mg/L)</t>
    <phoneticPr fontId="9" type="noConversion"/>
  </si>
  <si>
    <t>std error of Inflow NH4+ (mg/L)</t>
    <phoneticPr fontId="9" type="noConversion"/>
  </si>
  <si>
    <t>std error of Inflow NO3- flux</t>
    <phoneticPr fontId="9" type="noConversion"/>
  </si>
  <si>
    <t>Percentage of N retained by plants</t>
  </si>
  <si>
    <r>
      <t>1</t>
    </r>
    <r>
      <rPr>
        <sz val="12"/>
        <color indexed="8"/>
        <rFont val="Times New Roman"/>
      </rPr>
      <t>Percentage represents proportion of inflow N retained</t>
    </r>
  </si>
  <si>
    <r>
      <t>2</t>
    </r>
    <r>
      <rPr>
        <sz val="12"/>
        <color theme="1"/>
        <rFont val="Times New Roman"/>
      </rPr>
      <t>Excludes December 2012 as inflow data was not available</t>
    </r>
  </si>
  <si>
    <t>Percentage of N retained retained by plants</t>
  </si>
  <si>
    <t>2012 growing season (Mar-July)</t>
  </si>
  <si>
    <r>
      <t>NO</t>
    </r>
    <r>
      <rPr>
        <b/>
        <vertAlign val="subscript"/>
        <sz val="14"/>
        <color indexed="8"/>
        <rFont val="Times New Roman"/>
      </rPr>
      <t>3</t>
    </r>
    <r>
      <rPr>
        <b/>
        <vertAlign val="superscript"/>
        <sz val="14"/>
        <color indexed="8"/>
        <rFont val="Times New Roman"/>
      </rPr>
      <t>-</t>
    </r>
    <r>
      <rPr>
        <b/>
        <sz val="14"/>
        <color theme="1"/>
        <rFont val="Times New Roman"/>
      </rPr>
      <t xml:space="preserve"> + NH</t>
    </r>
    <r>
      <rPr>
        <b/>
        <vertAlign val="subscript"/>
        <sz val="14"/>
        <color indexed="8"/>
        <rFont val="Times New Roman"/>
      </rPr>
      <t>4</t>
    </r>
    <r>
      <rPr>
        <b/>
        <vertAlign val="superscript"/>
        <sz val="14"/>
        <color indexed="8"/>
        <rFont val="Times New Roman"/>
      </rPr>
      <t>+</t>
    </r>
    <r>
      <rPr>
        <b/>
        <sz val="14"/>
        <color theme="1"/>
        <rFont val="Times New Roman"/>
      </rPr>
      <t xml:space="preserve"> Inflow MT</t>
    </r>
  </si>
  <si>
    <r>
      <t>NO</t>
    </r>
    <r>
      <rPr>
        <b/>
        <vertAlign val="subscript"/>
        <sz val="14"/>
        <color indexed="8"/>
        <rFont val="Times New Roman"/>
      </rPr>
      <t>3</t>
    </r>
    <r>
      <rPr>
        <b/>
        <vertAlign val="superscript"/>
        <sz val="14"/>
        <color indexed="8"/>
        <rFont val="Times New Roman"/>
      </rPr>
      <t>-</t>
    </r>
    <r>
      <rPr>
        <b/>
        <sz val="14"/>
        <color theme="1"/>
        <rFont val="Times New Roman"/>
      </rPr>
      <t xml:space="preserve"> + NH</t>
    </r>
    <r>
      <rPr>
        <b/>
        <vertAlign val="subscript"/>
        <sz val="14"/>
        <color indexed="8"/>
        <rFont val="Times New Roman"/>
      </rPr>
      <t>4</t>
    </r>
    <r>
      <rPr>
        <b/>
        <vertAlign val="superscript"/>
        <sz val="14"/>
        <color indexed="8"/>
        <rFont val="Times New Roman"/>
      </rPr>
      <t>+</t>
    </r>
    <r>
      <rPr>
        <b/>
        <sz val="14"/>
        <color theme="1"/>
        <rFont val="Times New Roman"/>
      </rPr>
      <t xml:space="preserve"> retained MT</t>
    </r>
    <r>
      <rPr>
        <b/>
        <vertAlign val="subscript"/>
        <sz val="14"/>
        <color indexed="8"/>
        <rFont val="Times New Roman"/>
      </rPr>
      <t>1</t>
    </r>
  </si>
  <si>
    <r>
      <t>N retained by plant growth MT</t>
    </r>
    <r>
      <rPr>
        <b/>
        <vertAlign val="subscript"/>
        <sz val="14"/>
        <color indexed="8"/>
        <rFont val="Times New Roman"/>
      </rPr>
      <t>1</t>
    </r>
  </si>
  <si>
    <t>Total productivity:</t>
  </si>
  <si>
    <t>Atmo dep of NO3 and NH4 from Lohse 2008 (kg)</t>
  </si>
  <si>
    <t>33.0±0.3</t>
  </si>
  <si>
    <t>17.9±0.5 (54%)</t>
  </si>
  <si>
    <t>8.4±1.3 (19%)</t>
  </si>
  <si>
    <t>44.1±1.0</t>
  </si>
  <si>
    <t>147.4±4.1</t>
  </si>
  <si>
    <t>52.3±4.2 (35%)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</si>
</sst>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h"/>
    <numFmt numFmtId="165" formatCode="0.000"/>
    <numFmt numFmtId="166" formatCode="0.0%"/>
    <numFmt numFmtId="167" formatCode="0.0"/>
    <numFmt numFmtId="168" formatCode="m/d/yyyy"/>
    <numFmt numFmtId="169" formatCode="0.0000"/>
    <numFmt numFmtId="170" formatCode="0.000%"/>
  </numFmts>
  <fonts count="25" x14ac:knownFonts="1">
    <font>
      <sz val="12"/>
      <color theme="1"/>
      <name val="Calibri"/>
      <family val="2"/>
      <scheme val="minor"/>
    </font>
    <font>
      <sz val="10"/>
      <name val="Verdana"/>
    </font>
    <font>
      <sz val="12"/>
      <color theme="1"/>
      <name val="Calibri"/>
      <family val="2"/>
      <scheme val="minor"/>
    </font>
    <font>
      <sz val="12"/>
      <name val="Calibri"/>
    </font>
    <font>
      <b/>
      <sz val="12"/>
      <name val="Calibri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Verdana"/>
    </font>
    <font>
      <i/>
      <sz val="12"/>
      <color indexed="8"/>
      <name val="Calibri"/>
    </font>
    <font>
      <sz val="12"/>
      <color indexed="8"/>
      <name val="Calibri"/>
      <family val="2"/>
    </font>
    <font>
      <sz val="10"/>
      <color indexed="8"/>
      <name val="Helvetica"/>
    </font>
    <font>
      <b/>
      <sz val="10"/>
      <color indexed="8"/>
      <name val="Helvetica"/>
    </font>
    <font>
      <b/>
      <sz val="12"/>
      <color indexed="8"/>
      <name val="Calibri"/>
      <family val="2"/>
    </font>
    <font>
      <vertAlign val="subscript"/>
      <sz val="12"/>
      <color indexed="8"/>
      <name val="Calibri"/>
    </font>
    <font>
      <vertAlign val="superscript"/>
      <sz val="12"/>
      <color indexed="8"/>
      <name val="Calibri"/>
    </font>
    <font>
      <sz val="12"/>
      <color theme="1"/>
      <name val="Times New Roman"/>
    </font>
    <font>
      <vertAlign val="subscript"/>
      <sz val="12"/>
      <color indexed="8"/>
      <name val="Times New Roman"/>
    </font>
    <font>
      <sz val="12"/>
      <color indexed="8"/>
      <name val="Times New Roman"/>
    </font>
    <font>
      <sz val="14"/>
      <color theme="1"/>
      <name val="Times New Roman"/>
    </font>
    <font>
      <b/>
      <sz val="14"/>
      <color indexed="8"/>
      <name val="Times New Roman"/>
    </font>
    <font>
      <b/>
      <sz val="14"/>
      <color theme="1"/>
      <name val="Times New Roman"/>
    </font>
    <font>
      <b/>
      <vertAlign val="subscript"/>
      <sz val="14"/>
      <color indexed="8"/>
      <name val="Times New Roman"/>
    </font>
    <font>
      <b/>
      <vertAlign val="superscript"/>
      <sz val="14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6">
    <xf numFmtId="0" fontId="0" fillId="0" borderId="0" xfId="0"/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wrapText="1"/>
    </xf>
    <xf numFmtId="14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14" fontId="5" fillId="0" borderId="0" xfId="0" applyNumberFormat="1" applyFont="1"/>
    <xf numFmtId="165" fontId="0" fillId="0" borderId="0" xfId="0" applyNumberFormat="1"/>
    <xf numFmtId="0" fontId="5" fillId="0" borderId="0" xfId="0" applyFont="1" applyAlignment="1">
      <alignment wrapText="1"/>
    </xf>
    <xf numFmtId="0" fontId="0" fillId="0" borderId="0" xfId="0" applyAlignme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wrapText="1"/>
    </xf>
    <xf numFmtId="166" fontId="0" fillId="0" borderId="0" xfId="1" applyNumberFormat="1" applyFont="1" applyAlignment="1">
      <alignment wrapText="1"/>
    </xf>
    <xf numFmtId="166" fontId="0" fillId="0" borderId="0" xfId="0" applyNumberFormat="1" applyAlignment="1">
      <alignment wrapText="1"/>
    </xf>
    <xf numFmtId="0" fontId="8" fillId="0" borderId="0" xfId="0" applyFont="1" applyAlignment="1"/>
    <xf numFmtId="167" fontId="0" fillId="0" borderId="0" xfId="0" applyNumberFormat="1"/>
    <xf numFmtId="10" fontId="0" fillId="0" borderId="0" xfId="0" applyNumberFormat="1" applyAlignment="1">
      <alignment wrapText="1"/>
    </xf>
    <xf numFmtId="165" fontId="0" fillId="0" borderId="0" xfId="0" applyNumberFormat="1"/>
    <xf numFmtId="0" fontId="10" fillId="0" borderId="0" xfId="0" applyFont="1" applyAlignment="1"/>
    <xf numFmtId="1" fontId="0" fillId="0" borderId="0" xfId="0" applyNumberFormat="1" applyAlignment="1">
      <alignment wrapText="1"/>
    </xf>
    <xf numFmtId="14" fontId="3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/>
    <xf numFmtId="1" fontId="0" fillId="0" borderId="0" xfId="0" applyNumberFormat="1"/>
    <xf numFmtId="2" fontId="0" fillId="0" borderId="0" xfId="0" applyNumberFormat="1"/>
    <xf numFmtId="2" fontId="0" fillId="0" borderId="0" xfId="0" applyNumberFormat="1"/>
    <xf numFmtId="166" fontId="0" fillId="0" borderId="0" xfId="0" applyNumberFormat="1"/>
    <xf numFmtId="1" fontId="12" fillId="0" borderId="0" xfId="0" applyNumberFormat="1" applyFont="1" applyBorder="1"/>
    <xf numFmtId="166" fontId="12" fillId="0" borderId="0" xfId="0" applyNumberFormat="1" applyFont="1" applyBorder="1"/>
    <xf numFmtId="1" fontId="12" fillId="0" borderId="2" xfId="0" applyNumberFormat="1" applyFont="1" applyBorder="1"/>
    <xf numFmtId="166" fontId="12" fillId="0" borderId="2" xfId="0" applyNumberFormat="1" applyFont="1" applyBorder="1"/>
    <xf numFmtId="0" fontId="13" fillId="0" borderId="4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13" fillId="0" borderId="8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2" fillId="0" borderId="6" xfId="0" applyFont="1" applyBorder="1"/>
    <xf numFmtId="0" fontId="13" fillId="2" borderId="4" xfId="0" applyFont="1" applyFill="1" applyBorder="1" applyAlignment="1">
      <alignment wrapText="1"/>
    </xf>
    <xf numFmtId="1" fontId="12" fillId="2" borderId="0" xfId="0" applyNumberFormat="1" applyFont="1" applyFill="1" applyBorder="1"/>
    <xf numFmtId="166" fontId="12" fillId="2" borderId="0" xfId="0" applyNumberFormat="1" applyFont="1" applyFill="1" applyBorder="1"/>
    <xf numFmtId="2" fontId="12" fillId="2" borderId="0" xfId="0" applyNumberFormat="1" applyFont="1" applyFill="1" applyBorder="1"/>
    <xf numFmtId="2" fontId="12" fillId="0" borderId="0" xfId="0" applyNumberFormat="1" applyFont="1" applyBorder="1"/>
    <xf numFmtId="2" fontId="12" fillId="0" borderId="2" xfId="0" applyNumberFormat="1" applyFont="1" applyBorder="1"/>
    <xf numFmtId="2" fontId="12" fillId="2" borderId="5" xfId="0" applyNumberFormat="1" applyFont="1" applyFill="1" applyBorder="1" applyAlignment="1">
      <alignment wrapText="1"/>
    </xf>
    <xf numFmtId="2" fontId="12" fillId="0" borderId="5" xfId="0" applyNumberFormat="1" applyFont="1" applyFill="1" applyBorder="1" applyAlignment="1">
      <alignment wrapText="1"/>
    </xf>
    <xf numFmtId="2" fontId="12" fillId="0" borderId="3" xfId="0" applyNumberFormat="1" applyFont="1" applyBorder="1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16" fontId="0" fillId="0" borderId="0" xfId="0" applyNumberFormat="1"/>
    <xf numFmtId="168" fontId="0" fillId="0" borderId="0" xfId="0" applyNumberFormat="1"/>
    <xf numFmtId="169" fontId="0" fillId="0" borderId="0" xfId="0" applyNumberFormat="1"/>
    <xf numFmtId="10" fontId="0" fillId="0" borderId="0" xfId="0" applyNumberFormat="1"/>
    <xf numFmtId="0" fontId="11" fillId="0" borderId="0" xfId="0" applyFont="1"/>
    <xf numFmtId="14" fontId="11" fillId="0" borderId="0" xfId="0" applyNumberFormat="1" applyFont="1"/>
    <xf numFmtId="14" fontId="3" fillId="0" borderId="0" xfId="0" applyNumberFormat="1" applyFont="1" applyAlignment="1">
      <alignment horizontal="right"/>
    </xf>
    <xf numFmtId="0" fontId="14" fillId="0" borderId="0" xfId="0" applyFont="1" applyAlignment="1">
      <alignment wrapText="1"/>
    </xf>
    <xf numFmtId="1" fontId="14" fillId="0" borderId="0" xfId="0" applyNumberFormat="1" applyFont="1"/>
    <xf numFmtId="0" fontId="14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17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69" fontId="0" fillId="0" borderId="0" xfId="0" applyNumberFormat="1"/>
    <xf numFmtId="165" fontId="0" fillId="0" borderId="0" xfId="0" applyNumberForma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wrapText="1"/>
    </xf>
    <xf numFmtId="165" fontId="0" fillId="0" borderId="0" xfId="0" applyNumberFormat="1"/>
    <xf numFmtId="170" fontId="0" fillId="0" borderId="0" xfId="0" applyNumberFormat="1"/>
    <xf numFmtId="0" fontId="14" fillId="0" borderId="0" xfId="0" applyFont="1"/>
    <xf numFmtId="2" fontId="0" fillId="0" borderId="0" xfId="0" applyNumberFormat="1"/>
    <xf numFmtId="169" fontId="11" fillId="0" borderId="0" xfId="0" applyNumberFormat="1" applyFont="1"/>
    <xf numFmtId="169" fontId="11" fillId="0" borderId="0" xfId="0" applyNumberFormat="1" applyFont="1"/>
    <xf numFmtId="1" fontId="0" fillId="0" borderId="0" xfId="0" applyNumberFormat="1"/>
    <xf numFmtId="0" fontId="0" fillId="0" borderId="10" xfId="0" applyBorder="1" applyAlignment="1">
      <alignment wrapText="1"/>
    </xf>
    <xf numFmtId="169" fontId="0" fillId="0" borderId="10" xfId="0" applyNumberFormat="1" applyBorder="1"/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/>
    <xf numFmtId="1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wrapText="1"/>
    </xf>
    <xf numFmtId="1" fontId="0" fillId="0" borderId="0" xfId="0" applyNumberFormat="1" applyFill="1" applyBorder="1"/>
    <xf numFmtId="1" fontId="0" fillId="0" borderId="0" xfId="0" applyNumberFormat="1"/>
    <xf numFmtId="10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2" fontId="0" fillId="0" borderId="0" xfId="0" applyNumberFormat="1"/>
    <xf numFmtId="2" fontId="0" fillId="0" borderId="0" xfId="0" applyNumberFormat="1"/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/>
    <xf numFmtId="0" fontId="21" fillId="0" borderId="0" xfId="0" applyFont="1" applyAlignment="1">
      <alignment wrapText="1"/>
    </xf>
    <xf numFmtId="1" fontId="20" fillId="0" borderId="0" xfId="0" applyNumberFormat="1" applyFont="1" applyAlignment="1">
      <alignment wrapText="1"/>
    </xf>
    <xf numFmtId="0" fontId="22" fillId="0" borderId="11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9" fontId="20" fillId="0" borderId="12" xfId="0" applyNumberFormat="1" applyFont="1" applyBorder="1"/>
    <xf numFmtId="9" fontId="20" fillId="0" borderId="11" xfId="0" applyNumberFormat="1" applyFont="1" applyBorder="1"/>
    <xf numFmtId="9" fontId="20" fillId="0" borderId="13" xfId="0" applyNumberFormat="1" applyFont="1" applyBorder="1" applyAlignment="1">
      <alignment wrapText="1"/>
    </xf>
    <xf numFmtId="0" fontId="0" fillId="0" borderId="0" xfId="0" applyAlignment="1">
      <alignment wrapText="1"/>
    </xf>
    <xf numFmtId="169" fontId="0" fillId="0" borderId="0" xfId="0" applyNumberFormat="1" applyBorder="1"/>
    <xf numFmtId="1" fontId="0" fillId="0" borderId="0" xfId="0" applyNumberFormat="1" applyBorder="1"/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 applyAlignment="1"/>
    <xf numFmtId="0" fontId="18" fillId="0" borderId="0" xfId="0" applyFont="1" applyAlignment="1"/>
    <xf numFmtId="0" fontId="18" fillId="0" borderId="0" xfId="0" applyFont="1" applyAlignment="1">
      <alignment horizontal="left" wrapText="1"/>
    </xf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004080"/>
      <color rgb="FF804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'NO3 NH4 flux caclulations'!$BD$1</c:f>
              <c:strCache>
                <c:ptCount val="1"/>
                <c:pt idx="0">
                  <c:v>Net change (kgN/ha/d)</c:v>
                </c:pt>
              </c:strCache>
            </c:strRef>
          </c:tx>
          <c:marker>
            <c:symbol val="none"/>
          </c:marker>
          <c:cat>
            <c:strRef>
              <c:f>'NO3 NH4 flux caclulations'!$A$2:$A$21</c:f>
              <c:strCache>
                <c:ptCount val="2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</c:strCache>
            </c:strRef>
          </c:cat>
          <c:val>
            <c:numRef>
              <c:f>'NO3 NH4 flux caclulations'!$BD$2:$BD$21</c:f>
              <c:numCache>
                <c:formatCode>0.000</c:formatCode>
                <c:ptCount val="20"/>
                <c:pt idx="0">
                  <c:v>-0.11832070003199</c:v>
                </c:pt>
                <c:pt idx="1">
                  <c:v>0.105978154133756</c:v>
                </c:pt>
                <c:pt idx="2">
                  <c:v>3.520736890752496</c:v>
                </c:pt>
                <c:pt idx="3">
                  <c:v>3.317027550564088</c:v>
                </c:pt>
                <c:pt idx="4">
                  <c:v>2.061402940031547</c:v>
                </c:pt>
                <c:pt idx="5">
                  <c:v>2.418830751891911</c:v>
                </c:pt>
                <c:pt idx="6">
                  <c:v>2.585087941126764</c:v>
                </c:pt>
                <c:pt idx="7">
                  <c:v>2.313762951567634</c:v>
                </c:pt>
                <c:pt idx="8">
                  <c:v>2.444416085837669</c:v>
                </c:pt>
                <c:pt idx="9">
                  <c:v>3.349420212894139</c:v>
                </c:pt>
                <c:pt idx="10">
                  <c:v>3.301366569987958</c:v>
                </c:pt>
                <c:pt idx="12">
                  <c:v>3.401592922084926</c:v>
                </c:pt>
                <c:pt idx="13">
                  <c:v>3.580202559237478</c:v>
                </c:pt>
                <c:pt idx="14">
                  <c:v>0.850450909615222</c:v>
                </c:pt>
                <c:pt idx="15">
                  <c:v>1.225548110952875</c:v>
                </c:pt>
                <c:pt idx="16">
                  <c:v>1.120511594929637</c:v>
                </c:pt>
                <c:pt idx="17">
                  <c:v>1.312465273009158</c:v>
                </c:pt>
                <c:pt idx="18">
                  <c:v>1.976859704256982</c:v>
                </c:pt>
                <c:pt idx="19">
                  <c:v>2.137403123888471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58520"/>
        <c:axId val="2125755496"/>
      </c:lineChart>
      <c:catAx>
        <c:axId val="212575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55496"/>
        <c:crosses val="autoZero"/>
        <c:auto val="1"/>
        <c:lblAlgn val="ctr"/>
        <c:lblOffset val="100"/>
        <c:noMultiLvlLbl val="0"/>
      </c:catAx>
      <c:valAx>
        <c:axId val="21257554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5758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'NO3 NH4 flux caclulations'!$BH$1</c:f>
              <c:strCache>
                <c:ptCount val="1"/>
                <c:pt idx="0">
                  <c:v>% of inflow N retained</c:v>
                </c:pt>
              </c:strCache>
            </c:strRef>
          </c:tx>
          <c:marker>
            <c:symbol val="none"/>
          </c:marker>
          <c:cat>
            <c:strRef>
              <c:f>'NO3 NH4 flux caclulations'!$A$2:$A$21</c:f>
              <c:strCache>
                <c:ptCount val="20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  <c:pt idx="13">
                  <c:v>February</c:v>
                </c:pt>
                <c:pt idx="14">
                  <c:v>March</c:v>
                </c:pt>
                <c:pt idx="15">
                  <c:v>April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August</c:v>
                </c:pt>
              </c:strCache>
            </c:strRef>
          </c:cat>
          <c:val>
            <c:numRef>
              <c:f>'NO3 NH4 flux caclulations'!$BH$2:$BH$21</c:f>
              <c:numCache>
                <c:formatCode>0.00%</c:formatCode>
                <c:ptCount val="20"/>
                <c:pt idx="0">
                  <c:v>-0.027591791587438</c:v>
                </c:pt>
                <c:pt idx="1">
                  <c:v>0.0274398852264784</c:v>
                </c:pt>
                <c:pt idx="2">
                  <c:v>0.51667916242656</c:v>
                </c:pt>
                <c:pt idx="3">
                  <c:v>0.528074476042728</c:v>
                </c:pt>
                <c:pt idx="4">
                  <c:v>0.668313121417497</c:v>
                </c:pt>
                <c:pt idx="5">
                  <c:v>0.637344338780263</c:v>
                </c:pt>
                <c:pt idx="6">
                  <c:v>0.456546477760011</c:v>
                </c:pt>
                <c:pt idx="7">
                  <c:v>0.450104306193848</c:v>
                </c:pt>
                <c:pt idx="8">
                  <c:v>0.528013715714367</c:v>
                </c:pt>
                <c:pt idx="9">
                  <c:v>0.528879852241566</c:v>
                </c:pt>
                <c:pt idx="10">
                  <c:v>0.48532073603377</c:v>
                </c:pt>
                <c:pt idx="12">
                  <c:v>0.419454487486761</c:v>
                </c:pt>
                <c:pt idx="13">
                  <c:v>0.414525566595829</c:v>
                </c:pt>
                <c:pt idx="14">
                  <c:v>0.118777392247235</c:v>
                </c:pt>
                <c:pt idx="15">
                  <c:v>0.136216545023842</c:v>
                </c:pt>
                <c:pt idx="16">
                  <c:v>0.208847150073017</c:v>
                </c:pt>
                <c:pt idx="17">
                  <c:v>0.244284804460462</c:v>
                </c:pt>
                <c:pt idx="18">
                  <c:v>0.267774942018645</c:v>
                </c:pt>
                <c:pt idx="19">
                  <c:v>0.282400266197253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25592"/>
        <c:axId val="2125722632"/>
      </c:lineChart>
      <c:catAx>
        <c:axId val="212572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22632"/>
        <c:crosses val="autoZero"/>
        <c:auto val="1"/>
        <c:lblAlgn val="ctr"/>
        <c:lblOffset val="100"/>
        <c:noMultiLvlLbl val="0"/>
      </c:catAx>
      <c:valAx>
        <c:axId val="21257226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2572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Water deficit (m3/mo)</c:v>
                </c:pt>
              </c:strCache>
            </c:strRef>
          </c:tx>
          <c:cat>
            <c:numRef>
              <c:f>Sheet2!$A$2:$A$21</c:f>
              <c:numCache>
                <c:formatCode>mmm\-yy</c:formatCode>
                <c:ptCount val="20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  <c:pt idx="15">
                  <c:v>41365.0</c:v>
                </c:pt>
                <c:pt idx="16">
                  <c:v>41395.0</c:v>
                </c:pt>
                <c:pt idx="17">
                  <c:v>41426.0</c:v>
                </c:pt>
                <c:pt idx="18">
                  <c:v>41456.0</c:v>
                </c:pt>
                <c:pt idx="19">
                  <c:v>41487.0</c:v>
                </c:pt>
              </c:numCache>
            </c:numRef>
          </c:cat>
          <c:val>
            <c:numRef>
              <c:f>Sheet2!$B$2:$B$21</c:f>
              <c:numCache>
                <c:formatCode>0</c:formatCode>
                <c:ptCount val="20"/>
                <c:pt idx="0">
                  <c:v>188600.2539999997</c:v>
                </c:pt>
                <c:pt idx="1">
                  <c:v>288085.1010000007</c:v>
                </c:pt>
                <c:pt idx="2">
                  <c:v>676037.4600000004</c:v>
                </c:pt>
                <c:pt idx="3">
                  <c:v>675302.9579999996</c:v>
                </c:pt>
                <c:pt idx="4">
                  <c:v>685242.6120000002</c:v>
                </c:pt>
                <c:pt idx="5">
                  <c:v>514891.9660000009</c:v>
                </c:pt>
                <c:pt idx="6">
                  <c:v>624498.0079999994</c:v>
                </c:pt>
                <c:pt idx="7">
                  <c:v>519368.7139999997</c:v>
                </c:pt>
                <c:pt idx="8">
                  <c:v>361572.8220000006</c:v>
                </c:pt>
                <c:pt idx="9">
                  <c:v>525670.7945844429</c:v>
                </c:pt>
                <c:pt idx="10">
                  <c:v>341502.8699114327</c:v>
                </c:pt>
                <c:pt idx="12">
                  <c:v>157289.8810143899</c:v>
                </c:pt>
                <c:pt idx="13">
                  <c:v>116088.7235326199</c:v>
                </c:pt>
                <c:pt idx="14">
                  <c:v>96022.5332849538</c:v>
                </c:pt>
                <c:pt idx="15">
                  <c:v>233600.0235233475</c:v>
                </c:pt>
                <c:pt idx="16">
                  <c:v>165660.5170406271</c:v>
                </c:pt>
                <c:pt idx="17">
                  <c:v>330640.1429292257</c:v>
                </c:pt>
                <c:pt idx="18">
                  <c:v>307571.9205841142</c:v>
                </c:pt>
                <c:pt idx="19">
                  <c:v>400517.9789497498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77224"/>
        <c:axId val="2124574232"/>
      </c:line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%N retained</c:v>
                </c:pt>
              </c:strCache>
            </c:strRef>
          </c:tx>
          <c:cat>
            <c:numRef>
              <c:f>Sheet2!$A$2:$A$21</c:f>
              <c:numCache>
                <c:formatCode>mmm\-yy</c:formatCode>
                <c:ptCount val="20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  <c:pt idx="15">
                  <c:v>41365.0</c:v>
                </c:pt>
                <c:pt idx="16">
                  <c:v>41395.0</c:v>
                </c:pt>
                <c:pt idx="17">
                  <c:v>41426.0</c:v>
                </c:pt>
                <c:pt idx="18">
                  <c:v>41456.0</c:v>
                </c:pt>
                <c:pt idx="19">
                  <c:v>41487.0</c:v>
                </c:pt>
              </c:numCache>
            </c:numRef>
          </c:cat>
          <c:val>
            <c:numRef>
              <c:f>Sheet2!$C$2:$C$21</c:f>
              <c:numCache>
                <c:formatCode>0.00%</c:formatCode>
                <c:ptCount val="20"/>
                <c:pt idx="0">
                  <c:v>-0.429825176357824</c:v>
                </c:pt>
                <c:pt idx="1">
                  <c:v>-0.354206258483312</c:v>
                </c:pt>
                <c:pt idx="2">
                  <c:v>0.463775339161372</c:v>
                </c:pt>
                <c:pt idx="3">
                  <c:v>0.476267878658134</c:v>
                </c:pt>
                <c:pt idx="4">
                  <c:v>0.545519198670739</c:v>
                </c:pt>
                <c:pt idx="5">
                  <c:v>0.50350279971196</c:v>
                </c:pt>
                <c:pt idx="6">
                  <c:v>0.349470800803955</c:v>
                </c:pt>
                <c:pt idx="7">
                  <c:v>0.341568733115044</c:v>
                </c:pt>
                <c:pt idx="8">
                  <c:v>0.503582413241094</c:v>
                </c:pt>
                <c:pt idx="9">
                  <c:v>0.505015809422064</c:v>
                </c:pt>
                <c:pt idx="10">
                  <c:v>0.410574273508634</c:v>
                </c:pt>
                <c:pt idx="12">
                  <c:v>0.252473112317991</c:v>
                </c:pt>
                <c:pt idx="13">
                  <c:v>0.246067167810248</c:v>
                </c:pt>
                <c:pt idx="14">
                  <c:v>0.159720547666836</c:v>
                </c:pt>
                <c:pt idx="15">
                  <c:v>0.176679144537066</c:v>
                </c:pt>
                <c:pt idx="16">
                  <c:v>0.0538644111773782</c:v>
                </c:pt>
                <c:pt idx="17">
                  <c:v>0.0961573240212661</c:v>
                </c:pt>
                <c:pt idx="18">
                  <c:v>0.254988673926091</c:v>
                </c:pt>
                <c:pt idx="19">
                  <c:v>0.269908643664605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67912"/>
        <c:axId val="2124571192"/>
      </c:lineChart>
      <c:dateAx>
        <c:axId val="2124577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4574232"/>
        <c:crosses val="autoZero"/>
        <c:auto val="1"/>
        <c:lblOffset val="100"/>
        <c:baseTimeUnit val="months"/>
      </c:dateAx>
      <c:valAx>
        <c:axId val="2124574232"/>
        <c:scaling>
          <c:orientation val="minMax"/>
          <c:max val="1.0E6"/>
          <c:min val="-1.0E6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24577224"/>
        <c:crosses val="autoZero"/>
        <c:crossBetween val="between"/>
        <c:majorUnit val="250000.0"/>
      </c:valAx>
      <c:valAx>
        <c:axId val="2124571192"/>
        <c:scaling>
          <c:orientation val="minMax"/>
          <c:max val="0.8"/>
          <c:min val="-0.8"/>
        </c:scaling>
        <c:delete val="0"/>
        <c:axPos val="r"/>
        <c:numFmt formatCode="0.00%" sourceLinked="1"/>
        <c:majorTickMark val="out"/>
        <c:minorTickMark val="none"/>
        <c:tickLblPos val="nextTo"/>
        <c:crossAx val="2124567912"/>
        <c:crosses val="max"/>
        <c:crossBetween val="between"/>
        <c:majorUnit val="0.2"/>
        <c:minorUnit val="0.04"/>
      </c:valAx>
      <c:dateAx>
        <c:axId val="21245679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24571192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Water deficit (m3/mo)</c:v>
                </c:pt>
              </c:strCache>
            </c:strRef>
          </c:tx>
          <c:cat>
            <c:numRef>
              <c:f>Sheet2!$A$2:$A$21</c:f>
              <c:numCache>
                <c:formatCode>mmm\-yy</c:formatCode>
                <c:ptCount val="20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  <c:pt idx="15">
                  <c:v>41365.0</c:v>
                </c:pt>
                <c:pt idx="16">
                  <c:v>41395.0</c:v>
                </c:pt>
                <c:pt idx="17">
                  <c:v>41426.0</c:v>
                </c:pt>
                <c:pt idx="18">
                  <c:v>41456.0</c:v>
                </c:pt>
                <c:pt idx="19">
                  <c:v>41487.0</c:v>
                </c:pt>
              </c:numCache>
            </c:numRef>
          </c:cat>
          <c:val>
            <c:numRef>
              <c:f>Sheet2!$B$2:$B$21</c:f>
              <c:numCache>
                <c:formatCode>0</c:formatCode>
                <c:ptCount val="20"/>
                <c:pt idx="0">
                  <c:v>188600.2539999997</c:v>
                </c:pt>
                <c:pt idx="1">
                  <c:v>288085.1010000007</c:v>
                </c:pt>
                <c:pt idx="2">
                  <c:v>676037.4600000004</c:v>
                </c:pt>
                <c:pt idx="3">
                  <c:v>675302.9579999996</c:v>
                </c:pt>
                <c:pt idx="4">
                  <c:v>685242.6120000002</c:v>
                </c:pt>
                <c:pt idx="5">
                  <c:v>514891.9660000009</c:v>
                </c:pt>
                <c:pt idx="6">
                  <c:v>624498.0079999994</c:v>
                </c:pt>
                <c:pt idx="7">
                  <c:v>519368.7139999997</c:v>
                </c:pt>
                <c:pt idx="8">
                  <c:v>361572.8220000006</c:v>
                </c:pt>
                <c:pt idx="9">
                  <c:v>525670.7945844429</c:v>
                </c:pt>
                <c:pt idx="10">
                  <c:v>341502.8699114327</c:v>
                </c:pt>
                <c:pt idx="12">
                  <c:v>157289.8810143899</c:v>
                </c:pt>
                <c:pt idx="13">
                  <c:v>116088.7235326199</c:v>
                </c:pt>
                <c:pt idx="14">
                  <c:v>96022.5332849538</c:v>
                </c:pt>
                <c:pt idx="15">
                  <c:v>233600.0235233475</c:v>
                </c:pt>
                <c:pt idx="16">
                  <c:v>165660.5170406271</c:v>
                </c:pt>
                <c:pt idx="17">
                  <c:v>330640.1429292257</c:v>
                </c:pt>
                <c:pt idx="18">
                  <c:v>307571.9205841142</c:v>
                </c:pt>
                <c:pt idx="19">
                  <c:v>400517.9789497498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35864"/>
        <c:axId val="2124532856"/>
      </c:lineChart>
      <c:lineChart>
        <c:grouping val="standar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Net N change kg</c:v>
                </c:pt>
              </c:strCache>
            </c:strRef>
          </c:tx>
          <c:cat>
            <c:numRef>
              <c:f>Sheet2!$A$2:$A$21</c:f>
              <c:numCache>
                <c:formatCode>mmm\-yy</c:formatCode>
                <c:ptCount val="20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  <c:pt idx="15">
                  <c:v>41365.0</c:v>
                </c:pt>
                <c:pt idx="16">
                  <c:v>41395.0</c:v>
                </c:pt>
                <c:pt idx="17">
                  <c:v>41426.0</c:v>
                </c:pt>
                <c:pt idx="18">
                  <c:v>41456.0</c:v>
                </c:pt>
                <c:pt idx="19">
                  <c:v>41487.0</c:v>
                </c:pt>
              </c:numCache>
            </c:numRef>
          </c:cat>
          <c:val>
            <c:numRef>
              <c:f>Sheet2!$D$2:$D$21</c:f>
              <c:numCache>
                <c:formatCode>0</c:formatCode>
                <c:ptCount val="20"/>
                <c:pt idx="0">
                  <c:v>-5719.720982362665</c:v>
                </c:pt>
                <c:pt idx="1">
                  <c:v>-3968.46643046733</c:v>
                </c:pt>
                <c:pt idx="2">
                  <c:v>9107.853634319999</c:v>
                </c:pt>
                <c:pt idx="3">
                  <c:v>8341.344183815997</c:v>
                </c:pt>
                <c:pt idx="4">
                  <c:v>6638.72608547717</c:v>
                </c:pt>
                <c:pt idx="5">
                  <c:v>7302.129237191602</c:v>
                </c:pt>
                <c:pt idx="6">
                  <c:v>7915.55024438133</c:v>
                </c:pt>
                <c:pt idx="7">
                  <c:v>7021.630196755333</c:v>
                </c:pt>
                <c:pt idx="8">
                  <c:v>8866.396037431334</c:v>
                </c:pt>
                <c:pt idx="9">
                  <c:v>12582.38006329976</c:v>
                </c:pt>
                <c:pt idx="10">
                  <c:v>9362.166066031215</c:v>
                </c:pt>
                <c:pt idx="12">
                  <c:v>6618.717406030188</c:v>
                </c:pt>
                <c:pt idx="13">
                  <c:v>6204.879054289776</c:v>
                </c:pt>
                <c:pt idx="14">
                  <c:v>3728.163660960621</c:v>
                </c:pt>
                <c:pt idx="15">
                  <c:v>5016.928887940638</c:v>
                </c:pt>
                <c:pt idx="16">
                  <c:v>1032.104784647519</c:v>
                </c:pt>
                <c:pt idx="17">
                  <c:v>1785.359441012683</c:v>
                </c:pt>
                <c:pt idx="18">
                  <c:v>6643.574589612846</c:v>
                </c:pt>
                <c:pt idx="19">
                  <c:v>7210.020358176174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26600"/>
        <c:axId val="2124529816"/>
      </c:lineChart>
      <c:dateAx>
        <c:axId val="21245358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4532856"/>
        <c:crosses val="autoZero"/>
        <c:auto val="1"/>
        <c:lblOffset val="100"/>
        <c:baseTimeUnit val="months"/>
      </c:dateAx>
      <c:valAx>
        <c:axId val="2124532856"/>
        <c:scaling>
          <c:orientation val="minMax"/>
          <c:max val="1.0E6"/>
          <c:min val="-1.0E6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24535864"/>
        <c:crosses val="autoZero"/>
        <c:crossBetween val="between"/>
        <c:majorUnit val="250000.0"/>
      </c:valAx>
      <c:valAx>
        <c:axId val="2124529816"/>
        <c:scaling>
          <c:orientation val="minMax"/>
          <c:max val="15000.0"/>
          <c:min val="-15000.0"/>
        </c:scaling>
        <c:delete val="0"/>
        <c:axPos val="r"/>
        <c:numFmt formatCode="0" sourceLinked="1"/>
        <c:majorTickMark val="out"/>
        <c:minorTickMark val="none"/>
        <c:tickLblPos val="nextTo"/>
        <c:crossAx val="2124526600"/>
        <c:crosses val="max"/>
        <c:crossBetween val="between"/>
        <c:majorUnit val="3750.0"/>
      </c:valAx>
      <c:dateAx>
        <c:axId val="21245266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24529816"/>
        <c:crosses val="autoZero"/>
        <c:auto val="1"/>
        <c:lblOffset val="100"/>
        <c:baseTimeUnit val="month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196850393701"/>
          <c:y val="0.0325443786982248"/>
          <c:w val="0.795111870450156"/>
          <c:h val="0.8155167031635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Water deficit (m3/mo)</c:v>
                </c:pt>
              </c:strCache>
            </c:strRef>
          </c:tx>
          <c:xVal>
            <c:numRef>
              <c:f>Sheet2!$A$2:$A$21</c:f>
              <c:numCache>
                <c:formatCode>mmm\-yy</c:formatCode>
                <c:ptCount val="20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  <c:pt idx="15">
                  <c:v>41365.0</c:v>
                </c:pt>
                <c:pt idx="16">
                  <c:v>41395.0</c:v>
                </c:pt>
                <c:pt idx="17">
                  <c:v>41426.0</c:v>
                </c:pt>
                <c:pt idx="18">
                  <c:v>41456.0</c:v>
                </c:pt>
                <c:pt idx="19">
                  <c:v>41487.0</c:v>
                </c:pt>
              </c:numCache>
            </c:numRef>
          </c:xVal>
          <c:yVal>
            <c:numRef>
              <c:f>Sheet2!$B$2:$B$21</c:f>
              <c:numCache>
                <c:formatCode>0</c:formatCode>
                <c:ptCount val="20"/>
                <c:pt idx="0">
                  <c:v>188600.2539999997</c:v>
                </c:pt>
                <c:pt idx="1">
                  <c:v>288085.1010000007</c:v>
                </c:pt>
                <c:pt idx="2">
                  <c:v>676037.4600000004</c:v>
                </c:pt>
                <c:pt idx="3">
                  <c:v>675302.9579999996</c:v>
                </c:pt>
                <c:pt idx="4">
                  <c:v>685242.6120000002</c:v>
                </c:pt>
                <c:pt idx="5">
                  <c:v>514891.9660000009</c:v>
                </c:pt>
                <c:pt idx="6">
                  <c:v>624498.0079999994</c:v>
                </c:pt>
                <c:pt idx="7">
                  <c:v>519368.7139999997</c:v>
                </c:pt>
                <c:pt idx="8">
                  <c:v>361572.8220000006</c:v>
                </c:pt>
                <c:pt idx="9">
                  <c:v>525670.7945844429</c:v>
                </c:pt>
                <c:pt idx="10">
                  <c:v>341502.8699114327</c:v>
                </c:pt>
                <c:pt idx="12">
                  <c:v>157289.8810143899</c:v>
                </c:pt>
                <c:pt idx="13">
                  <c:v>116088.7235326199</c:v>
                </c:pt>
                <c:pt idx="14">
                  <c:v>96022.5332849538</c:v>
                </c:pt>
                <c:pt idx="15">
                  <c:v>233600.0235233475</c:v>
                </c:pt>
                <c:pt idx="16">
                  <c:v>165660.5170406271</c:v>
                </c:pt>
                <c:pt idx="17">
                  <c:v>330640.1429292257</c:v>
                </c:pt>
                <c:pt idx="18">
                  <c:v>307571.9205841142</c:v>
                </c:pt>
                <c:pt idx="19">
                  <c:v>400517.9789497498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497144"/>
        <c:axId val="2124494136"/>
      </c:scatterChart>
      <c:scatterChart>
        <c:scatterStyle val="smoothMarker"/>
        <c:varyColors val="0"/>
        <c:ser>
          <c:idx val="1"/>
          <c:order val="1"/>
          <c:tx>
            <c:strRef>
              <c:f>Sheet2!$F$1</c:f>
              <c:strCache>
                <c:ptCount val="1"/>
                <c:pt idx="0">
                  <c:v>reduction in NH4 conc %</c:v>
                </c:pt>
              </c:strCache>
            </c:strRef>
          </c:tx>
          <c:xVal>
            <c:numRef>
              <c:f>Sheet2!$A$2:$A$21</c:f>
              <c:numCache>
                <c:formatCode>mmm\-yy</c:formatCode>
                <c:ptCount val="20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  <c:pt idx="15">
                  <c:v>41365.0</c:v>
                </c:pt>
                <c:pt idx="16">
                  <c:v>41395.0</c:v>
                </c:pt>
                <c:pt idx="17">
                  <c:v>41426.0</c:v>
                </c:pt>
                <c:pt idx="18">
                  <c:v>41456.0</c:v>
                </c:pt>
                <c:pt idx="19">
                  <c:v>41487.0</c:v>
                </c:pt>
              </c:numCache>
            </c:numRef>
          </c:xVal>
          <c:yVal>
            <c:numRef>
              <c:f>Sheet2!$F$2:$F$21</c:f>
              <c:numCache>
                <c:formatCode>General</c:formatCode>
                <c:ptCount val="20"/>
                <c:pt idx="0">
                  <c:v>0.398672566371681</c:v>
                </c:pt>
                <c:pt idx="1">
                  <c:v>0.398672566371681</c:v>
                </c:pt>
                <c:pt idx="2">
                  <c:v>0.483448275862069</c:v>
                </c:pt>
                <c:pt idx="3">
                  <c:v>0.483448275862069</c:v>
                </c:pt>
                <c:pt idx="4">
                  <c:v>0.915353738083291</c:v>
                </c:pt>
                <c:pt idx="5">
                  <c:v>0.915353738083291</c:v>
                </c:pt>
                <c:pt idx="6">
                  <c:v>0.651106639839034</c:v>
                </c:pt>
                <c:pt idx="7">
                  <c:v>0.651106639839034</c:v>
                </c:pt>
                <c:pt idx="8">
                  <c:v>0.530566037735849</c:v>
                </c:pt>
                <c:pt idx="9">
                  <c:v>0.530566037735849</c:v>
                </c:pt>
                <c:pt idx="10">
                  <c:v>0.559453302961276</c:v>
                </c:pt>
                <c:pt idx="11">
                  <c:v>0.559453302961276</c:v>
                </c:pt>
                <c:pt idx="12">
                  <c:v>0.616666666666667</c:v>
                </c:pt>
                <c:pt idx="13">
                  <c:v>0.616666666666667</c:v>
                </c:pt>
                <c:pt idx="14">
                  <c:v>0.0418502202643171</c:v>
                </c:pt>
                <c:pt idx="15">
                  <c:v>0.0418502202643171</c:v>
                </c:pt>
                <c:pt idx="16">
                  <c:v>0.433030646992054</c:v>
                </c:pt>
                <c:pt idx="17">
                  <c:v>0.433030646992054</c:v>
                </c:pt>
                <c:pt idx="18">
                  <c:v>0.230769230769231</c:v>
                </c:pt>
                <c:pt idx="19">
                  <c:v>0.230769230769231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487800"/>
        <c:axId val="2124491096"/>
      </c:scatterChart>
      <c:valAx>
        <c:axId val="21244971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4494136"/>
        <c:crosses val="autoZero"/>
        <c:crossBetween val="midCat"/>
      </c:valAx>
      <c:valAx>
        <c:axId val="2124494136"/>
        <c:scaling>
          <c:orientation val="minMax"/>
          <c:max val="1.0E6"/>
          <c:min val="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24497144"/>
        <c:crosses val="autoZero"/>
        <c:crossBetween val="midCat"/>
        <c:majorUnit val="200000.0"/>
      </c:valAx>
      <c:valAx>
        <c:axId val="2124491096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24487800"/>
        <c:crosses val="max"/>
        <c:crossBetween val="midCat"/>
      </c:valAx>
      <c:valAx>
        <c:axId val="21244878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24491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4791412865845"/>
          <c:y val="0.112180729627731"/>
          <c:w val="0.244453870153023"/>
          <c:h val="0.10699948749009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196850393701"/>
          <c:y val="0.0325443786982248"/>
          <c:w val="0.795111870450156"/>
          <c:h val="0.815516703163584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Water deficit (m3/mo)</c:v>
                </c:pt>
              </c:strCache>
            </c:strRef>
          </c:tx>
          <c:cat>
            <c:numRef>
              <c:f>Sheet2!$A$2:$A$21</c:f>
              <c:numCache>
                <c:formatCode>mmm\-yy</c:formatCode>
                <c:ptCount val="20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  <c:pt idx="15">
                  <c:v>41365.0</c:v>
                </c:pt>
                <c:pt idx="16">
                  <c:v>41395.0</c:v>
                </c:pt>
                <c:pt idx="17">
                  <c:v>41426.0</c:v>
                </c:pt>
                <c:pt idx="18">
                  <c:v>41456.0</c:v>
                </c:pt>
                <c:pt idx="19">
                  <c:v>41487.0</c:v>
                </c:pt>
              </c:numCache>
            </c:numRef>
          </c:cat>
          <c:val>
            <c:numRef>
              <c:f>Sheet2!$B$2:$B$21</c:f>
              <c:numCache>
                <c:formatCode>0</c:formatCode>
                <c:ptCount val="20"/>
                <c:pt idx="0">
                  <c:v>188600.2539999997</c:v>
                </c:pt>
                <c:pt idx="1">
                  <c:v>288085.1010000007</c:v>
                </c:pt>
                <c:pt idx="2">
                  <c:v>676037.4600000004</c:v>
                </c:pt>
                <c:pt idx="3">
                  <c:v>675302.9579999996</c:v>
                </c:pt>
                <c:pt idx="4">
                  <c:v>685242.6120000002</c:v>
                </c:pt>
                <c:pt idx="5">
                  <c:v>514891.9660000009</c:v>
                </c:pt>
                <c:pt idx="6">
                  <c:v>624498.0079999994</c:v>
                </c:pt>
                <c:pt idx="7">
                  <c:v>519368.7139999997</c:v>
                </c:pt>
                <c:pt idx="8">
                  <c:v>361572.8220000006</c:v>
                </c:pt>
                <c:pt idx="9">
                  <c:v>525670.7945844429</c:v>
                </c:pt>
                <c:pt idx="10">
                  <c:v>341502.8699114327</c:v>
                </c:pt>
                <c:pt idx="12">
                  <c:v>157289.8810143899</c:v>
                </c:pt>
                <c:pt idx="13">
                  <c:v>116088.7235326199</c:v>
                </c:pt>
                <c:pt idx="14">
                  <c:v>96022.5332849538</c:v>
                </c:pt>
                <c:pt idx="15">
                  <c:v>233600.0235233475</c:v>
                </c:pt>
                <c:pt idx="16">
                  <c:v>165660.5170406271</c:v>
                </c:pt>
                <c:pt idx="17">
                  <c:v>330640.1429292257</c:v>
                </c:pt>
                <c:pt idx="18">
                  <c:v>307571.9205841142</c:v>
                </c:pt>
                <c:pt idx="19">
                  <c:v>400517.9789497498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84808"/>
        <c:axId val="2125681800"/>
      </c:lineChart>
      <c:lineChart>
        <c:grouping val="standard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reduction in NO3 conc %</c:v>
                </c:pt>
              </c:strCache>
            </c:strRef>
          </c:tx>
          <c:cat>
            <c:numRef>
              <c:f>Sheet2!$A$2:$A$21</c:f>
              <c:numCache>
                <c:formatCode>mmm\-yy</c:formatCode>
                <c:ptCount val="20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  <c:pt idx="15">
                  <c:v>41365.0</c:v>
                </c:pt>
                <c:pt idx="16">
                  <c:v>41395.0</c:v>
                </c:pt>
                <c:pt idx="17">
                  <c:v>41426.0</c:v>
                </c:pt>
                <c:pt idx="18">
                  <c:v>41456.0</c:v>
                </c:pt>
                <c:pt idx="19">
                  <c:v>41487.0</c:v>
                </c:pt>
              </c:numCache>
            </c:numRef>
          </c:cat>
          <c:val>
            <c:numRef>
              <c:f>Sheet2!$E$2:$E$21</c:f>
              <c:numCache>
                <c:formatCode>General</c:formatCode>
                <c:ptCount val="20"/>
                <c:pt idx="0">
                  <c:v>-1.019070321811681</c:v>
                </c:pt>
                <c:pt idx="1">
                  <c:v>-1.019070321811681</c:v>
                </c:pt>
                <c:pt idx="2">
                  <c:v>0.273923444976076</c:v>
                </c:pt>
                <c:pt idx="3">
                  <c:v>0.273923444976076</c:v>
                </c:pt>
                <c:pt idx="4">
                  <c:v>0.320645905420992</c:v>
                </c:pt>
                <c:pt idx="5">
                  <c:v>0.320645905420992</c:v>
                </c:pt>
                <c:pt idx="6">
                  <c:v>0.167992926613616</c:v>
                </c:pt>
                <c:pt idx="7">
                  <c:v>0.167992926613616</c:v>
                </c:pt>
                <c:pt idx="8">
                  <c:v>0.432624113475177</c:v>
                </c:pt>
                <c:pt idx="9">
                  <c:v>0.432624113475177</c:v>
                </c:pt>
                <c:pt idx="10">
                  <c:v>0.284013605442177</c:v>
                </c:pt>
                <c:pt idx="11">
                  <c:v>0.284013605442177</c:v>
                </c:pt>
                <c:pt idx="12">
                  <c:v>0.0398009950248755</c:v>
                </c:pt>
                <c:pt idx="13">
                  <c:v>0.0398009950248755</c:v>
                </c:pt>
                <c:pt idx="14">
                  <c:v>0.189079878665318</c:v>
                </c:pt>
                <c:pt idx="15">
                  <c:v>0.189079878665318</c:v>
                </c:pt>
                <c:pt idx="16">
                  <c:v>-0.126425855513308</c:v>
                </c:pt>
                <c:pt idx="17">
                  <c:v>-0.126425855513308</c:v>
                </c:pt>
                <c:pt idx="18">
                  <c:v>0.188885467980296</c:v>
                </c:pt>
                <c:pt idx="19">
                  <c:v>0.188885467980296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75480"/>
        <c:axId val="2125678760"/>
      </c:lineChart>
      <c:dateAx>
        <c:axId val="2125684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5681800"/>
        <c:crosses val="autoZero"/>
        <c:auto val="1"/>
        <c:lblOffset val="100"/>
        <c:baseTimeUnit val="months"/>
      </c:dateAx>
      <c:valAx>
        <c:axId val="2125681800"/>
        <c:scaling>
          <c:orientation val="minMax"/>
          <c:max val="1.0E6"/>
          <c:min val="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25684808"/>
        <c:crosses val="autoZero"/>
        <c:crossBetween val="between"/>
        <c:majorUnit val="200000.0"/>
      </c:valAx>
      <c:valAx>
        <c:axId val="2125678760"/>
        <c:scaling>
          <c:orientation val="minMax"/>
          <c:max val="1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25675480"/>
        <c:crosses val="max"/>
        <c:crossBetween val="between"/>
        <c:majorUnit val="0.2"/>
        <c:minorUnit val="0.04"/>
      </c:valAx>
      <c:dateAx>
        <c:axId val="21256754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25678760"/>
        <c:crosses val="autoZero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34791412865845"/>
          <c:y val="0.112180729627731"/>
          <c:w val="0.244453870153023"/>
          <c:h val="0.10699948749009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196850393701"/>
          <c:y val="0.0325443786982248"/>
          <c:w val="0.795111870450156"/>
          <c:h val="0.815516703163584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Water deficit (m3/mo)</c:v>
                </c:pt>
              </c:strCache>
            </c:strRef>
          </c:tx>
          <c:cat>
            <c:numRef>
              <c:f>Sheet2!$A$2:$A$21</c:f>
              <c:numCache>
                <c:formatCode>mmm\-yy</c:formatCode>
                <c:ptCount val="20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  <c:pt idx="15">
                  <c:v>41365.0</c:v>
                </c:pt>
                <c:pt idx="16">
                  <c:v>41395.0</c:v>
                </c:pt>
                <c:pt idx="17">
                  <c:v>41426.0</c:v>
                </c:pt>
                <c:pt idx="18">
                  <c:v>41456.0</c:v>
                </c:pt>
                <c:pt idx="19">
                  <c:v>41487.0</c:v>
                </c:pt>
              </c:numCache>
            </c:numRef>
          </c:cat>
          <c:val>
            <c:numRef>
              <c:f>Sheet2!$B$2:$B$21</c:f>
              <c:numCache>
                <c:formatCode>0</c:formatCode>
                <c:ptCount val="20"/>
                <c:pt idx="0">
                  <c:v>188600.2539999997</c:v>
                </c:pt>
                <c:pt idx="1">
                  <c:v>288085.1010000007</c:v>
                </c:pt>
                <c:pt idx="2">
                  <c:v>676037.4600000004</c:v>
                </c:pt>
                <c:pt idx="3">
                  <c:v>675302.9579999996</c:v>
                </c:pt>
                <c:pt idx="4">
                  <c:v>685242.6120000002</c:v>
                </c:pt>
                <c:pt idx="5">
                  <c:v>514891.9660000009</c:v>
                </c:pt>
                <c:pt idx="6">
                  <c:v>624498.0079999994</c:v>
                </c:pt>
                <c:pt idx="7">
                  <c:v>519368.7139999997</c:v>
                </c:pt>
                <c:pt idx="8">
                  <c:v>361572.8220000006</c:v>
                </c:pt>
                <c:pt idx="9">
                  <c:v>525670.7945844429</c:v>
                </c:pt>
                <c:pt idx="10">
                  <c:v>341502.8699114327</c:v>
                </c:pt>
                <c:pt idx="12">
                  <c:v>157289.8810143899</c:v>
                </c:pt>
                <c:pt idx="13">
                  <c:v>116088.7235326199</c:v>
                </c:pt>
                <c:pt idx="14">
                  <c:v>96022.5332849538</c:v>
                </c:pt>
                <c:pt idx="15">
                  <c:v>233600.0235233475</c:v>
                </c:pt>
                <c:pt idx="16">
                  <c:v>165660.5170406271</c:v>
                </c:pt>
                <c:pt idx="17">
                  <c:v>330640.1429292257</c:v>
                </c:pt>
                <c:pt idx="18">
                  <c:v>307571.9205841142</c:v>
                </c:pt>
                <c:pt idx="19">
                  <c:v>400517.9789497498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34184"/>
        <c:axId val="2125631176"/>
      </c:lineChart>
      <c:lineChart>
        <c:grouping val="standard"/>
        <c:varyColors val="0"/>
        <c:ser>
          <c:idx val="1"/>
          <c:order val="1"/>
          <c:tx>
            <c:strRef>
              <c:f>Sheet2!$G$1</c:f>
              <c:strCache>
                <c:ptCount val="1"/>
                <c:pt idx="0">
                  <c:v>reduction no3</c:v>
                </c:pt>
              </c:strCache>
            </c:strRef>
          </c:tx>
          <c:cat>
            <c:numRef>
              <c:f>Sheet2!$A$2:$A$21</c:f>
              <c:numCache>
                <c:formatCode>mmm\-yy</c:formatCode>
                <c:ptCount val="20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  <c:pt idx="15">
                  <c:v>41365.0</c:v>
                </c:pt>
                <c:pt idx="16">
                  <c:v>41395.0</c:v>
                </c:pt>
                <c:pt idx="17">
                  <c:v>41426.0</c:v>
                </c:pt>
                <c:pt idx="18">
                  <c:v>41456.0</c:v>
                </c:pt>
                <c:pt idx="19">
                  <c:v>41487.0</c:v>
                </c:pt>
              </c:numCache>
            </c:numRef>
          </c:cat>
          <c:val>
            <c:numRef>
              <c:f>Sheet2!$G$2:$G$21</c:f>
              <c:numCache>
                <c:formatCode>General</c:formatCode>
                <c:ptCount val="20"/>
                <c:pt idx="0">
                  <c:v>-2.85</c:v>
                </c:pt>
                <c:pt idx="1">
                  <c:v>-2.85</c:v>
                </c:pt>
                <c:pt idx="2">
                  <c:v>0.763333333333333</c:v>
                </c:pt>
                <c:pt idx="3">
                  <c:v>0.763333333333333</c:v>
                </c:pt>
                <c:pt idx="4">
                  <c:v>0.926666666666667</c:v>
                </c:pt>
                <c:pt idx="5">
                  <c:v>0.926666666666667</c:v>
                </c:pt>
                <c:pt idx="6">
                  <c:v>0.633333333333333</c:v>
                </c:pt>
                <c:pt idx="7">
                  <c:v>0.633333333333333</c:v>
                </c:pt>
                <c:pt idx="8">
                  <c:v>1.626666666666666</c:v>
                </c:pt>
                <c:pt idx="9">
                  <c:v>1.626666666666666</c:v>
                </c:pt>
                <c:pt idx="10">
                  <c:v>1.113333333333333</c:v>
                </c:pt>
                <c:pt idx="11">
                  <c:v>1.113333333333333</c:v>
                </c:pt>
                <c:pt idx="12">
                  <c:v>0.16</c:v>
                </c:pt>
                <c:pt idx="13">
                  <c:v>0.16</c:v>
                </c:pt>
                <c:pt idx="14">
                  <c:v>0.623333333333333</c:v>
                </c:pt>
                <c:pt idx="15">
                  <c:v>0.623333333333333</c:v>
                </c:pt>
                <c:pt idx="16">
                  <c:v>-0.443333333333333</c:v>
                </c:pt>
                <c:pt idx="17">
                  <c:v>-0.443333333333333</c:v>
                </c:pt>
                <c:pt idx="18">
                  <c:v>0.818</c:v>
                </c:pt>
                <c:pt idx="19">
                  <c:v>0.818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24856"/>
        <c:axId val="2125628136"/>
      </c:lineChart>
      <c:dateAx>
        <c:axId val="21256341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5631176"/>
        <c:crosses val="autoZero"/>
        <c:auto val="1"/>
        <c:lblOffset val="100"/>
        <c:baseTimeUnit val="months"/>
      </c:dateAx>
      <c:valAx>
        <c:axId val="2125631176"/>
        <c:scaling>
          <c:orientation val="minMax"/>
          <c:max val="1.0E6"/>
          <c:min val="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25634184"/>
        <c:crosses val="autoZero"/>
        <c:crossBetween val="between"/>
        <c:majorUnit val="200000.0"/>
      </c:valAx>
      <c:valAx>
        <c:axId val="2125628136"/>
        <c:scaling>
          <c:orientation val="minMax"/>
          <c:max val="2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25624856"/>
        <c:crosses val="max"/>
        <c:crossBetween val="between"/>
        <c:majorUnit val="0.4"/>
        <c:minorUnit val="0.04"/>
      </c:valAx>
      <c:dateAx>
        <c:axId val="21256248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25628136"/>
        <c:crosses val="autoZero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34791412865845"/>
          <c:y val="0.112180729627731"/>
          <c:w val="0.244453870153023"/>
          <c:h val="0.10699948749009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196850393701"/>
          <c:y val="0.0325443786982248"/>
          <c:w val="0.795111870450156"/>
          <c:h val="0.815516703163584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Water deficit (m3/mo)</c:v>
                </c:pt>
              </c:strCache>
            </c:strRef>
          </c:tx>
          <c:cat>
            <c:numRef>
              <c:f>Sheet2!$A$2:$A$21</c:f>
              <c:numCache>
                <c:formatCode>mmm\-yy</c:formatCode>
                <c:ptCount val="20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  <c:pt idx="15">
                  <c:v>41365.0</c:v>
                </c:pt>
                <c:pt idx="16">
                  <c:v>41395.0</c:v>
                </c:pt>
                <c:pt idx="17">
                  <c:v>41426.0</c:v>
                </c:pt>
                <c:pt idx="18">
                  <c:v>41456.0</c:v>
                </c:pt>
                <c:pt idx="19">
                  <c:v>41487.0</c:v>
                </c:pt>
              </c:numCache>
            </c:numRef>
          </c:cat>
          <c:val>
            <c:numRef>
              <c:f>Sheet2!$B$2:$B$21</c:f>
              <c:numCache>
                <c:formatCode>0</c:formatCode>
                <c:ptCount val="20"/>
                <c:pt idx="0">
                  <c:v>188600.2539999997</c:v>
                </c:pt>
                <c:pt idx="1">
                  <c:v>288085.1010000007</c:v>
                </c:pt>
                <c:pt idx="2">
                  <c:v>676037.4600000004</c:v>
                </c:pt>
                <c:pt idx="3">
                  <c:v>675302.9579999996</c:v>
                </c:pt>
                <c:pt idx="4">
                  <c:v>685242.6120000002</c:v>
                </c:pt>
                <c:pt idx="5">
                  <c:v>514891.9660000009</c:v>
                </c:pt>
                <c:pt idx="6">
                  <c:v>624498.0079999994</c:v>
                </c:pt>
                <c:pt idx="7">
                  <c:v>519368.7139999997</c:v>
                </c:pt>
                <c:pt idx="8">
                  <c:v>361572.8220000006</c:v>
                </c:pt>
                <c:pt idx="9">
                  <c:v>525670.7945844429</c:v>
                </c:pt>
                <c:pt idx="10">
                  <c:v>341502.8699114327</c:v>
                </c:pt>
                <c:pt idx="12">
                  <c:v>157289.8810143899</c:v>
                </c:pt>
                <c:pt idx="13">
                  <c:v>116088.7235326199</c:v>
                </c:pt>
                <c:pt idx="14">
                  <c:v>96022.5332849538</c:v>
                </c:pt>
                <c:pt idx="15">
                  <c:v>233600.0235233475</c:v>
                </c:pt>
                <c:pt idx="16">
                  <c:v>165660.5170406271</c:v>
                </c:pt>
                <c:pt idx="17">
                  <c:v>330640.1429292257</c:v>
                </c:pt>
                <c:pt idx="18">
                  <c:v>307571.9205841142</c:v>
                </c:pt>
                <c:pt idx="19">
                  <c:v>400517.9789497498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77336"/>
        <c:axId val="2125602136"/>
      </c:lineChart>
      <c:lineChart>
        <c:grouping val="standard"/>
        <c:varyColors val="0"/>
        <c:ser>
          <c:idx val="1"/>
          <c:order val="1"/>
          <c:tx>
            <c:strRef>
              <c:f>Sheet2!$H$1</c:f>
              <c:strCache>
                <c:ptCount val="1"/>
                <c:pt idx="0">
                  <c:v>reduction nh4</c:v>
                </c:pt>
              </c:strCache>
            </c:strRef>
          </c:tx>
          <c:cat>
            <c:numRef>
              <c:f>Sheet2!$A$2:$A$21</c:f>
              <c:numCache>
                <c:formatCode>mmm\-yy</c:formatCode>
                <c:ptCount val="20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  <c:pt idx="15">
                  <c:v>41365.0</c:v>
                </c:pt>
                <c:pt idx="16">
                  <c:v>41395.0</c:v>
                </c:pt>
                <c:pt idx="17">
                  <c:v>41426.0</c:v>
                </c:pt>
                <c:pt idx="18">
                  <c:v>41456.0</c:v>
                </c:pt>
                <c:pt idx="19">
                  <c:v>41487.0</c:v>
                </c:pt>
              </c:numCache>
            </c:numRef>
          </c:cat>
          <c:val>
            <c:numRef>
              <c:f>Sheet2!$H$2:$H$21</c:f>
              <c:numCache>
                <c:formatCode>General</c:formatCode>
                <c:ptCount val="20"/>
                <c:pt idx="0">
                  <c:v>0.600666666666667</c:v>
                </c:pt>
                <c:pt idx="1">
                  <c:v>0.600666666666667</c:v>
                </c:pt>
                <c:pt idx="2">
                  <c:v>0.934666666666667</c:v>
                </c:pt>
                <c:pt idx="3">
                  <c:v>0.934666666666667</c:v>
                </c:pt>
                <c:pt idx="4">
                  <c:v>0.6081</c:v>
                </c:pt>
                <c:pt idx="5">
                  <c:v>0.6081</c:v>
                </c:pt>
                <c:pt idx="6">
                  <c:v>0.539333333333333</c:v>
                </c:pt>
                <c:pt idx="7">
                  <c:v>0.539333333333333</c:v>
                </c:pt>
                <c:pt idx="8">
                  <c:v>0.468666666666667</c:v>
                </c:pt>
                <c:pt idx="9">
                  <c:v>0.468666666666667</c:v>
                </c:pt>
                <c:pt idx="10">
                  <c:v>0.818666666666667</c:v>
                </c:pt>
                <c:pt idx="11">
                  <c:v>0.818666666666667</c:v>
                </c:pt>
                <c:pt idx="12">
                  <c:v>1.171666666666667</c:v>
                </c:pt>
                <c:pt idx="13">
                  <c:v>1.171666666666667</c:v>
                </c:pt>
                <c:pt idx="14">
                  <c:v>0.0633333333333332</c:v>
                </c:pt>
                <c:pt idx="15">
                  <c:v>0.0633333333333332</c:v>
                </c:pt>
                <c:pt idx="16">
                  <c:v>0.508666666666667</c:v>
                </c:pt>
                <c:pt idx="17">
                  <c:v>0.508666666666667</c:v>
                </c:pt>
                <c:pt idx="18">
                  <c:v>0.35</c:v>
                </c:pt>
                <c:pt idx="19">
                  <c:v>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95976"/>
        <c:axId val="2125599256"/>
      </c:lineChart>
      <c:dateAx>
        <c:axId val="2124477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5602136"/>
        <c:crosses val="autoZero"/>
        <c:auto val="1"/>
        <c:lblOffset val="100"/>
        <c:baseTimeUnit val="months"/>
      </c:dateAx>
      <c:valAx>
        <c:axId val="2125602136"/>
        <c:scaling>
          <c:orientation val="minMax"/>
          <c:max val="1.0E6"/>
          <c:min val="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24477336"/>
        <c:crosses val="autoZero"/>
        <c:crossBetween val="between"/>
        <c:majorUnit val="200000.0"/>
      </c:valAx>
      <c:valAx>
        <c:axId val="2125599256"/>
        <c:scaling>
          <c:orientation val="minMax"/>
          <c:max val="2.0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25595976"/>
        <c:crosses val="max"/>
        <c:crossBetween val="between"/>
        <c:majorUnit val="0.4"/>
        <c:minorUnit val="0.04"/>
      </c:valAx>
      <c:dateAx>
        <c:axId val="21255959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25599256"/>
        <c:crosses val="autoZero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34791412865845"/>
          <c:y val="0.112180729627731"/>
          <c:w val="0.244453870153023"/>
          <c:h val="0.10699948749009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196850393701"/>
          <c:y val="0.0325443786982248"/>
          <c:w val="0.795111870450156"/>
          <c:h val="0.815516703163584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Water deficit (m3/mo)</c:v>
                </c:pt>
              </c:strCache>
            </c:strRef>
          </c:tx>
          <c:cat>
            <c:numRef>
              <c:f>Sheet2!$A$2:$A$21</c:f>
              <c:numCache>
                <c:formatCode>mmm\-yy</c:formatCode>
                <c:ptCount val="20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  <c:pt idx="15">
                  <c:v>41365.0</c:v>
                </c:pt>
                <c:pt idx="16">
                  <c:v>41395.0</c:v>
                </c:pt>
                <c:pt idx="17">
                  <c:v>41426.0</c:v>
                </c:pt>
                <c:pt idx="18">
                  <c:v>41456.0</c:v>
                </c:pt>
                <c:pt idx="19">
                  <c:v>41487.0</c:v>
                </c:pt>
              </c:numCache>
            </c:numRef>
          </c:cat>
          <c:val>
            <c:numRef>
              <c:f>Sheet2!$B$2:$B$21</c:f>
              <c:numCache>
                <c:formatCode>0</c:formatCode>
                <c:ptCount val="20"/>
                <c:pt idx="0">
                  <c:v>188600.2539999997</c:v>
                </c:pt>
                <c:pt idx="1">
                  <c:v>288085.1010000007</c:v>
                </c:pt>
                <c:pt idx="2">
                  <c:v>676037.4600000004</c:v>
                </c:pt>
                <c:pt idx="3">
                  <c:v>675302.9579999996</c:v>
                </c:pt>
                <c:pt idx="4">
                  <c:v>685242.6120000002</c:v>
                </c:pt>
                <c:pt idx="5">
                  <c:v>514891.9660000009</c:v>
                </c:pt>
                <c:pt idx="6">
                  <c:v>624498.0079999994</c:v>
                </c:pt>
                <c:pt idx="7">
                  <c:v>519368.7139999997</c:v>
                </c:pt>
                <c:pt idx="8">
                  <c:v>361572.8220000006</c:v>
                </c:pt>
                <c:pt idx="9">
                  <c:v>525670.7945844429</c:v>
                </c:pt>
                <c:pt idx="10">
                  <c:v>341502.8699114327</c:v>
                </c:pt>
                <c:pt idx="12">
                  <c:v>157289.8810143899</c:v>
                </c:pt>
                <c:pt idx="13">
                  <c:v>116088.7235326199</c:v>
                </c:pt>
                <c:pt idx="14">
                  <c:v>96022.5332849538</c:v>
                </c:pt>
                <c:pt idx="15">
                  <c:v>233600.0235233475</c:v>
                </c:pt>
                <c:pt idx="16">
                  <c:v>165660.5170406271</c:v>
                </c:pt>
                <c:pt idx="17">
                  <c:v>330640.1429292257</c:v>
                </c:pt>
                <c:pt idx="18">
                  <c:v>307571.9205841142</c:v>
                </c:pt>
                <c:pt idx="19">
                  <c:v>400517.9789497498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49528"/>
        <c:axId val="2125590792"/>
      </c:lineChart>
      <c:lineChart>
        <c:grouping val="standard"/>
        <c:varyColors val="0"/>
        <c:ser>
          <c:idx val="1"/>
          <c:order val="1"/>
          <c:tx>
            <c:strRef>
              <c:f>Sheet2!$I$1</c:f>
              <c:strCache>
                <c:ptCount val="1"/>
                <c:pt idx="0">
                  <c:v>reduction of no3+nh4</c:v>
                </c:pt>
              </c:strCache>
            </c:strRef>
          </c:tx>
          <c:cat>
            <c:numRef>
              <c:f>Sheet2!$A$2:$A$21</c:f>
              <c:numCache>
                <c:formatCode>mmm\-yy</c:formatCode>
                <c:ptCount val="20"/>
                <c:pt idx="0">
                  <c:v>40909.0</c:v>
                </c:pt>
                <c:pt idx="1">
                  <c:v>40940.0</c:v>
                </c:pt>
                <c:pt idx="2">
                  <c:v>40969.0</c:v>
                </c:pt>
                <c:pt idx="3">
                  <c:v>41000.0</c:v>
                </c:pt>
                <c:pt idx="4">
                  <c:v>41030.0</c:v>
                </c:pt>
                <c:pt idx="5">
                  <c:v>41061.0</c:v>
                </c:pt>
                <c:pt idx="6">
                  <c:v>41091.0</c:v>
                </c:pt>
                <c:pt idx="7">
                  <c:v>41122.0</c:v>
                </c:pt>
                <c:pt idx="8">
                  <c:v>41153.0</c:v>
                </c:pt>
                <c:pt idx="9">
                  <c:v>41183.0</c:v>
                </c:pt>
                <c:pt idx="10">
                  <c:v>41214.0</c:v>
                </c:pt>
                <c:pt idx="11">
                  <c:v>41244.0</c:v>
                </c:pt>
                <c:pt idx="12">
                  <c:v>41275.0</c:v>
                </c:pt>
                <c:pt idx="13">
                  <c:v>41306.0</c:v>
                </c:pt>
                <c:pt idx="14">
                  <c:v>41334.0</c:v>
                </c:pt>
                <c:pt idx="15">
                  <c:v>41365.0</c:v>
                </c:pt>
                <c:pt idx="16">
                  <c:v>41395.0</c:v>
                </c:pt>
                <c:pt idx="17">
                  <c:v>41426.0</c:v>
                </c:pt>
                <c:pt idx="18">
                  <c:v>41456.0</c:v>
                </c:pt>
                <c:pt idx="19">
                  <c:v>41487.0</c:v>
                </c:pt>
              </c:numCache>
            </c:numRef>
          </c:cat>
          <c:val>
            <c:numRef>
              <c:f>Sheet2!$I$2:$I$21</c:f>
              <c:numCache>
                <c:formatCode>General</c:formatCode>
                <c:ptCount val="20"/>
                <c:pt idx="0">
                  <c:v>-2.249333333333334</c:v>
                </c:pt>
                <c:pt idx="1">
                  <c:v>-2.249333333333334</c:v>
                </c:pt>
                <c:pt idx="2">
                  <c:v>1.698</c:v>
                </c:pt>
                <c:pt idx="3">
                  <c:v>1.698</c:v>
                </c:pt>
                <c:pt idx="4">
                  <c:v>1.534766666666667</c:v>
                </c:pt>
                <c:pt idx="5">
                  <c:v>1.534766666666667</c:v>
                </c:pt>
                <c:pt idx="6">
                  <c:v>1.172666666666667</c:v>
                </c:pt>
                <c:pt idx="7">
                  <c:v>1.172666666666667</c:v>
                </c:pt>
                <c:pt idx="8">
                  <c:v>2.095333333333333</c:v>
                </c:pt>
                <c:pt idx="9">
                  <c:v>2.095333333333333</c:v>
                </c:pt>
                <c:pt idx="10">
                  <c:v>1.932</c:v>
                </c:pt>
                <c:pt idx="11">
                  <c:v>1.932</c:v>
                </c:pt>
                <c:pt idx="12">
                  <c:v>1.331666666666667</c:v>
                </c:pt>
                <c:pt idx="13">
                  <c:v>1.331666666666667</c:v>
                </c:pt>
                <c:pt idx="14">
                  <c:v>0.686666666666666</c:v>
                </c:pt>
                <c:pt idx="15">
                  <c:v>0.686666666666666</c:v>
                </c:pt>
                <c:pt idx="16">
                  <c:v>0.0653333333333333</c:v>
                </c:pt>
                <c:pt idx="17">
                  <c:v>0.0653333333333333</c:v>
                </c:pt>
                <c:pt idx="18">
                  <c:v>1.168</c:v>
                </c:pt>
                <c:pt idx="19">
                  <c:v>1.168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84616"/>
        <c:axId val="2125587864"/>
      </c:lineChart>
      <c:dateAx>
        <c:axId val="212444952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125590792"/>
        <c:crosses val="autoZero"/>
        <c:auto val="1"/>
        <c:lblOffset val="100"/>
        <c:baseTimeUnit val="months"/>
      </c:dateAx>
      <c:valAx>
        <c:axId val="2125590792"/>
        <c:scaling>
          <c:orientation val="minMax"/>
          <c:max val="1.0E6"/>
          <c:min val="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24449528"/>
        <c:crosses val="autoZero"/>
        <c:crossBetween val="between"/>
        <c:majorUnit val="200000.0"/>
      </c:valAx>
      <c:valAx>
        <c:axId val="2125587864"/>
        <c:scaling>
          <c:orientation val="minMax"/>
          <c:max val="2.5"/>
          <c:min val="0.0"/>
        </c:scaling>
        <c:delete val="0"/>
        <c:axPos val="r"/>
        <c:numFmt formatCode="General" sourceLinked="1"/>
        <c:majorTickMark val="out"/>
        <c:minorTickMark val="none"/>
        <c:tickLblPos val="nextTo"/>
        <c:crossAx val="2125584616"/>
        <c:crosses val="max"/>
        <c:crossBetween val="between"/>
        <c:majorUnit val="0.5"/>
        <c:minorUnit val="0.04"/>
      </c:valAx>
      <c:dateAx>
        <c:axId val="21255846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2125587864"/>
        <c:crosses val="autoZero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.134791412865845"/>
          <c:y val="0.112180729627731"/>
          <c:w val="0.244453870153023"/>
          <c:h val="0.10699948749009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825500</xdr:colOff>
      <xdr:row>26</xdr:row>
      <xdr:rowOff>101600</xdr:rowOff>
    </xdr:from>
    <xdr:to>
      <xdr:col>60</xdr:col>
      <xdr:colOff>304800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139700</xdr:colOff>
      <xdr:row>33</xdr:row>
      <xdr:rowOff>241300</xdr:rowOff>
    </xdr:from>
    <xdr:to>
      <xdr:col>61</xdr:col>
      <xdr:colOff>736600</xdr:colOff>
      <xdr:row>38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4</xdr:row>
      <xdr:rowOff>63500</xdr:rowOff>
    </xdr:from>
    <xdr:to>
      <xdr:col>20</xdr:col>
      <xdr:colOff>635000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292100</xdr:colOff>
      <xdr:row>21</xdr:row>
      <xdr:rowOff>139700</xdr:rowOff>
    </xdr:from>
    <xdr:to>
      <xdr:col>5</xdr:col>
      <xdr:colOff>1574800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88900</xdr:colOff>
      <xdr:row>26</xdr:row>
      <xdr:rowOff>0</xdr:rowOff>
    </xdr:from>
    <xdr:to>
      <xdr:col>16</xdr:col>
      <xdr:colOff>215900</xdr:colOff>
      <xdr:row>48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787400</xdr:colOff>
      <xdr:row>40</xdr:row>
      <xdr:rowOff>12700</xdr:rowOff>
    </xdr:from>
    <xdr:to>
      <xdr:col>7</xdr:col>
      <xdr:colOff>50800</xdr:colOff>
      <xdr:row>62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723900</xdr:colOff>
      <xdr:row>50</xdr:row>
      <xdr:rowOff>101600</xdr:rowOff>
    </xdr:from>
    <xdr:to>
      <xdr:col>16</xdr:col>
      <xdr:colOff>25400</xdr:colOff>
      <xdr:row>73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889000</xdr:colOff>
      <xdr:row>63</xdr:row>
      <xdr:rowOff>127000</xdr:rowOff>
    </xdr:from>
    <xdr:to>
      <xdr:col>7</xdr:col>
      <xdr:colOff>152400</xdr:colOff>
      <xdr:row>86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647700</xdr:colOff>
      <xdr:row>75</xdr:row>
      <xdr:rowOff>38100</xdr:rowOff>
    </xdr:from>
    <xdr:to>
      <xdr:col>15</xdr:col>
      <xdr:colOff>774700</xdr:colOff>
      <xdr:row>97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69"/>
  <sheetViews>
    <sheetView workbookViewId="0">
      <selection activeCell="K961" sqref="K961"/>
    </sheetView>
  </sheetViews>
  <sheetFormatPr baseColWidth="10" defaultColWidth="11" defaultRowHeight="15" x14ac:dyDescent="0"/>
  <cols>
    <col min="1" max="1" width="12.33203125" bestFit="1" customWidth="1"/>
  </cols>
  <sheetData>
    <row r="1" spans="1:11" s="7" customFormat="1" ht="45">
      <c r="A1" s="4" t="s">
        <v>44</v>
      </c>
      <c r="B1" s="5" t="s">
        <v>45</v>
      </c>
      <c r="C1" s="6" t="s">
        <v>46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107</v>
      </c>
      <c r="J1" s="4" t="s">
        <v>62</v>
      </c>
      <c r="K1" s="4" t="s">
        <v>63</v>
      </c>
    </row>
    <row r="2" spans="1:11">
      <c r="A2" s="1" t="s">
        <v>43</v>
      </c>
      <c r="B2" s="2">
        <v>40975</v>
      </c>
      <c r="C2" s="3">
        <v>0</v>
      </c>
      <c r="D2" s="1">
        <v>39.768605663511501</v>
      </c>
      <c r="E2" s="1">
        <f t="shared" ref="E2:E65" si="0">(D2*3785.4)/86400</f>
        <v>1.7423620356325975</v>
      </c>
      <c r="F2" s="1">
        <f t="shared" ref="F2:F65" si="1">E2*3600</f>
        <v>6272.5033282773511</v>
      </c>
      <c r="G2" s="1" t="str">
        <f t="shared" ref="G2:G65" si="2">IF(C2=$C$25,SUM(F2:F23),"0")</f>
        <v>0</v>
      </c>
      <c r="H2" s="1">
        <v>32.958520929999999</v>
      </c>
      <c r="I2" s="1">
        <f t="shared" ref="I2:I65" si="3">(H2*3785.4)/86400</f>
        <v>1.4439951982456249</v>
      </c>
      <c r="J2" s="1">
        <f t="shared" ref="J2:J65" si="4">I2*3600</f>
        <v>5198.3827136842501</v>
      </c>
      <c r="K2" s="1" t="str">
        <f t="shared" ref="K2:K65" si="5">IF(C2=$C$25,SUM(J2:J23),"0")</f>
        <v>0</v>
      </c>
    </row>
    <row r="3" spans="1:11">
      <c r="A3" s="1" t="s">
        <v>43</v>
      </c>
      <c r="B3" s="2">
        <v>40975</v>
      </c>
      <c r="C3" s="3">
        <v>4.1666666666666664E-2</v>
      </c>
      <c r="D3" s="1">
        <v>40.665797135035199</v>
      </c>
      <c r="E3" s="1">
        <f t="shared" si="0"/>
        <v>1.7816702369787298</v>
      </c>
      <c r="F3" s="1">
        <f t="shared" si="1"/>
        <v>6414.0128531234277</v>
      </c>
      <c r="G3" s="1" t="str">
        <f t="shared" si="2"/>
        <v>0</v>
      </c>
      <c r="H3" s="1">
        <v>32.817061039999999</v>
      </c>
      <c r="I3" s="1">
        <f t="shared" si="3"/>
        <v>1.4377974868150001</v>
      </c>
      <c r="J3" s="1">
        <f t="shared" si="4"/>
        <v>5176.0709525339998</v>
      </c>
      <c r="K3" s="1" t="str">
        <f t="shared" si="5"/>
        <v>0</v>
      </c>
    </row>
    <row r="4" spans="1:11">
      <c r="A4" s="1" t="s">
        <v>43</v>
      </c>
      <c r="B4" s="2">
        <v>40975</v>
      </c>
      <c r="C4" s="3">
        <v>8.3333333333333329E-2</v>
      </c>
      <c r="D4" s="1">
        <v>38.546350634892796</v>
      </c>
      <c r="E4" s="1">
        <f t="shared" si="0"/>
        <v>1.6888119871912406</v>
      </c>
      <c r="F4" s="1">
        <f t="shared" si="1"/>
        <v>6079.7231538884662</v>
      </c>
      <c r="G4" s="1" t="str">
        <f t="shared" si="2"/>
        <v>0</v>
      </c>
      <c r="H4" s="1">
        <v>33.079006489999998</v>
      </c>
      <c r="I4" s="1">
        <f t="shared" si="3"/>
        <v>1.4492739718431249</v>
      </c>
      <c r="J4" s="1">
        <f t="shared" si="4"/>
        <v>5217.3862986352497</v>
      </c>
      <c r="K4" s="1" t="str">
        <f t="shared" si="5"/>
        <v>0</v>
      </c>
    </row>
    <row r="5" spans="1:11">
      <c r="A5" s="1" t="s">
        <v>43</v>
      </c>
      <c r="B5" s="2">
        <v>40975</v>
      </c>
      <c r="C5" s="3">
        <v>0.125</v>
      </c>
      <c r="D5" s="1">
        <v>37.413009333080701</v>
      </c>
      <c r="E5" s="1">
        <f t="shared" si="0"/>
        <v>1.6391574714055983</v>
      </c>
      <c r="F5" s="1">
        <f t="shared" si="1"/>
        <v>5900.9668970601542</v>
      </c>
      <c r="G5" s="1" t="str">
        <f t="shared" si="2"/>
        <v>0</v>
      </c>
      <c r="H5" s="1">
        <v>33.593712750000002</v>
      </c>
      <c r="I5" s="1">
        <f t="shared" si="3"/>
        <v>1.471824539859375</v>
      </c>
      <c r="J5" s="1">
        <f t="shared" si="4"/>
        <v>5298.56834349375</v>
      </c>
      <c r="K5" s="1" t="str">
        <f t="shared" si="5"/>
        <v>0</v>
      </c>
    </row>
    <row r="6" spans="1:11">
      <c r="A6" s="1" t="s">
        <v>43</v>
      </c>
      <c r="B6" s="2">
        <v>40975</v>
      </c>
      <c r="C6" s="3">
        <v>0.16666666666666666</v>
      </c>
      <c r="D6" s="1">
        <v>35.988312442567597</v>
      </c>
      <c r="E6" s="1">
        <f t="shared" si="0"/>
        <v>1.5767379388899931</v>
      </c>
      <c r="F6" s="1">
        <f t="shared" si="1"/>
        <v>5676.2565800039756</v>
      </c>
      <c r="G6" s="1" t="str">
        <f t="shared" si="2"/>
        <v>0</v>
      </c>
      <c r="H6" s="1">
        <v>33.243048119999997</v>
      </c>
      <c r="I6" s="1">
        <f t="shared" si="3"/>
        <v>1.4564610457574998</v>
      </c>
      <c r="J6" s="1">
        <f t="shared" si="4"/>
        <v>5243.2597647269995</v>
      </c>
      <c r="K6" s="1" t="str">
        <f t="shared" si="5"/>
        <v>0</v>
      </c>
    </row>
    <row r="7" spans="1:11">
      <c r="A7" s="1" t="s">
        <v>43</v>
      </c>
      <c r="B7" s="2">
        <v>40975</v>
      </c>
      <c r="C7" s="3">
        <v>0.20833333333333334</v>
      </c>
      <c r="D7" s="1">
        <v>35.791308460235598</v>
      </c>
      <c r="E7" s="1">
        <f t="shared" si="0"/>
        <v>1.5681067019140722</v>
      </c>
      <c r="F7" s="1">
        <f t="shared" si="1"/>
        <v>5645.1841268906601</v>
      </c>
      <c r="G7" s="1" t="str">
        <f t="shared" si="2"/>
        <v>0</v>
      </c>
      <c r="H7" s="1">
        <v>33.038666050000003</v>
      </c>
      <c r="I7" s="1">
        <f t="shared" si="3"/>
        <v>1.4475065563156251</v>
      </c>
      <c r="J7" s="1">
        <f t="shared" si="4"/>
        <v>5211.0236027362507</v>
      </c>
      <c r="K7" s="1" t="str">
        <f t="shared" si="5"/>
        <v>0</v>
      </c>
    </row>
    <row r="8" spans="1:11">
      <c r="A8" s="1" t="s">
        <v>43</v>
      </c>
      <c r="B8" s="2">
        <v>40975</v>
      </c>
      <c r="C8" s="3">
        <v>0.25</v>
      </c>
      <c r="D8" s="1">
        <v>37.855711756812198</v>
      </c>
      <c r="E8" s="1">
        <f t="shared" si="0"/>
        <v>1.6585533713453346</v>
      </c>
      <c r="F8" s="1">
        <f t="shared" si="1"/>
        <v>5970.7921368432044</v>
      </c>
      <c r="G8" s="1" t="str">
        <f t="shared" si="2"/>
        <v>0</v>
      </c>
      <c r="H8" s="1">
        <v>32.982913920000001</v>
      </c>
      <c r="I8" s="1">
        <f t="shared" si="3"/>
        <v>1.4450639161200001</v>
      </c>
      <c r="J8" s="1">
        <f t="shared" si="4"/>
        <v>5202.2300980320006</v>
      </c>
      <c r="K8" s="1" t="str">
        <f t="shared" si="5"/>
        <v>0</v>
      </c>
    </row>
    <row r="9" spans="1:11">
      <c r="A9" s="1" t="s">
        <v>43</v>
      </c>
      <c r="B9" s="2">
        <v>40975</v>
      </c>
      <c r="C9" s="3">
        <v>0.29166666666666669</v>
      </c>
      <c r="D9" s="1">
        <v>36.525829772949201</v>
      </c>
      <c r="E9" s="1">
        <f t="shared" si="0"/>
        <v>1.6002879169273367</v>
      </c>
      <c r="F9" s="1">
        <f t="shared" si="1"/>
        <v>5761.0365009384122</v>
      </c>
      <c r="G9" s="1" t="str">
        <f t="shared" si="2"/>
        <v>0</v>
      </c>
      <c r="H9" s="1">
        <v>32.860461030000003</v>
      </c>
      <c r="I9" s="1">
        <f t="shared" si="3"/>
        <v>1.4396989488768752</v>
      </c>
      <c r="J9" s="1">
        <f t="shared" si="4"/>
        <v>5182.9162159567504</v>
      </c>
      <c r="K9" s="1" t="str">
        <f t="shared" si="5"/>
        <v>0</v>
      </c>
    </row>
    <row r="10" spans="1:11">
      <c r="A10" s="1" t="s">
        <v>43</v>
      </c>
      <c r="B10" s="2">
        <v>40975</v>
      </c>
      <c r="C10" s="3">
        <v>0.33333333333333331</v>
      </c>
      <c r="D10" s="1">
        <v>34.361051680247002</v>
      </c>
      <c r="E10" s="1">
        <f t="shared" si="0"/>
        <v>1.5054435767408219</v>
      </c>
      <c r="F10" s="1">
        <f t="shared" si="1"/>
        <v>5419.596876266959</v>
      </c>
      <c r="G10" s="1" t="str">
        <f t="shared" si="2"/>
        <v>0</v>
      </c>
      <c r="H10" s="1">
        <v>32.824963570000001</v>
      </c>
      <c r="I10" s="1">
        <f t="shared" si="3"/>
        <v>1.4381437164106252</v>
      </c>
      <c r="J10" s="1">
        <f t="shared" si="4"/>
        <v>5177.3173790782512</v>
      </c>
      <c r="K10" s="1" t="str">
        <f t="shared" si="5"/>
        <v>0</v>
      </c>
    </row>
    <row r="11" spans="1:11">
      <c r="A11" s="1" t="s">
        <v>43</v>
      </c>
      <c r="B11" s="2">
        <v>40975</v>
      </c>
      <c r="C11" s="3">
        <v>0.375</v>
      </c>
      <c r="D11" s="1">
        <v>30.791609026061199</v>
      </c>
      <c r="E11" s="1">
        <f t="shared" si="0"/>
        <v>1.3490573704543063</v>
      </c>
      <c r="F11" s="1">
        <f t="shared" si="1"/>
        <v>4856.6065336355023</v>
      </c>
      <c r="G11" s="1" t="str">
        <f t="shared" si="2"/>
        <v>0</v>
      </c>
      <c r="H11" s="1">
        <v>32.660040260000002</v>
      </c>
      <c r="I11" s="1">
        <f t="shared" si="3"/>
        <v>1.4309180138912501</v>
      </c>
      <c r="J11" s="1">
        <f t="shared" si="4"/>
        <v>5151.3048500085006</v>
      </c>
      <c r="K11" s="1" t="str">
        <f t="shared" si="5"/>
        <v>0</v>
      </c>
    </row>
    <row r="12" spans="1:11">
      <c r="A12" s="1" t="s">
        <v>43</v>
      </c>
      <c r="B12" s="2">
        <v>40975</v>
      </c>
      <c r="C12" s="3">
        <v>0.41666666666666669</v>
      </c>
      <c r="D12" s="1">
        <v>29.540374676386499</v>
      </c>
      <c r="E12" s="1">
        <f t="shared" si="0"/>
        <v>1.2942376655091836</v>
      </c>
      <c r="F12" s="1">
        <f t="shared" si="1"/>
        <v>4659.2555958330613</v>
      </c>
      <c r="G12" s="1" t="str">
        <f t="shared" si="2"/>
        <v>0</v>
      </c>
      <c r="H12" s="1">
        <v>32.532879880000003</v>
      </c>
      <c r="I12" s="1">
        <f t="shared" si="3"/>
        <v>1.4253467997425002</v>
      </c>
      <c r="J12" s="1">
        <f t="shared" si="4"/>
        <v>5131.2484790730005</v>
      </c>
      <c r="K12" s="1" t="str">
        <f t="shared" si="5"/>
        <v>0</v>
      </c>
    </row>
    <row r="13" spans="1:11">
      <c r="A13" s="1" t="s">
        <v>43</v>
      </c>
      <c r="B13" s="2">
        <v>40975</v>
      </c>
      <c r="C13" s="3">
        <v>0.45833333333333331</v>
      </c>
      <c r="D13" s="1">
        <v>30.091551576720299</v>
      </c>
      <c r="E13" s="1">
        <f t="shared" si="0"/>
        <v>1.3183861034550581</v>
      </c>
      <c r="F13" s="1">
        <f t="shared" si="1"/>
        <v>4746.1899724382092</v>
      </c>
      <c r="G13" s="1" t="str">
        <f t="shared" si="2"/>
        <v>0</v>
      </c>
      <c r="H13" s="1">
        <v>32.039357969999998</v>
      </c>
      <c r="I13" s="1">
        <f t="shared" si="3"/>
        <v>1.4037243710606251</v>
      </c>
      <c r="J13" s="1">
        <f t="shared" si="4"/>
        <v>5053.4077358182503</v>
      </c>
      <c r="K13" s="1" t="str">
        <f t="shared" si="5"/>
        <v>0</v>
      </c>
    </row>
    <row r="14" spans="1:11">
      <c r="A14" s="1" t="s">
        <v>43</v>
      </c>
      <c r="B14" s="2">
        <v>40975</v>
      </c>
      <c r="C14" s="3">
        <v>0.5</v>
      </c>
      <c r="D14" s="1">
        <v>28.728686072561501</v>
      </c>
      <c r="E14" s="1">
        <f t="shared" si="0"/>
        <v>1.2586755585541007</v>
      </c>
      <c r="F14" s="1">
        <f t="shared" si="1"/>
        <v>4531.2320107947626</v>
      </c>
      <c r="G14" s="1" t="str">
        <f t="shared" si="2"/>
        <v>0</v>
      </c>
      <c r="H14" s="1">
        <v>32.186196899999999</v>
      </c>
      <c r="I14" s="1">
        <f t="shared" si="3"/>
        <v>1.41015775168125</v>
      </c>
      <c r="J14" s="1">
        <f t="shared" si="4"/>
        <v>5076.5679060524999</v>
      </c>
      <c r="K14" s="1" t="str">
        <f t="shared" si="5"/>
        <v>0</v>
      </c>
    </row>
    <row r="15" spans="1:11">
      <c r="A15" s="1" t="s">
        <v>43</v>
      </c>
      <c r="B15" s="2">
        <v>40975</v>
      </c>
      <c r="C15" s="3">
        <v>0.54166666666666663</v>
      </c>
      <c r="D15" s="1">
        <v>28.657335692706901</v>
      </c>
      <c r="E15" s="1">
        <f t="shared" si="0"/>
        <v>1.255549520036721</v>
      </c>
      <c r="F15" s="1">
        <f t="shared" si="1"/>
        <v>4519.9782721321953</v>
      </c>
      <c r="G15" s="1" t="str">
        <f t="shared" si="2"/>
        <v>0</v>
      </c>
      <c r="H15" s="1">
        <v>31.938622609999999</v>
      </c>
      <c r="I15" s="1">
        <f t="shared" si="3"/>
        <v>1.399310903100625</v>
      </c>
      <c r="J15" s="1">
        <f t="shared" si="4"/>
        <v>5037.5192511622499</v>
      </c>
      <c r="K15" s="1" t="str">
        <f t="shared" si="5"/>
        <v>0</v>
      </c>
    </row>
    <row r="16" spans="1:11">
      <c r="A16" s="1" t="s">
        <v>43</v>
      </c>
      <c r="B16" s="2">
        <v>40975</v>
      </c>
      <c r="C16" s="3">
        <v>0.58333333333333337</v>
      </c>
      <c r="D16" s="1">
        <v>29.523460303412499</v>
      </c>
      <c r="E16" s="1">
        <f t="shared" si="0"/>
        <v>1.2934966045432601</v>
      </c>
      <c r="F16" s="1">
        <f t="shared" si="1"/>
        <v>4656.5877763557364</v>
      </c>
      <c r="G16" s="1" t="str">
        <f t="shared" si="2"/>
        <v>0</v>
      </c>
      <c r="H16" s="1">
        <v>31.1280638</v>
      </c>
      <c r="I16" s="1">
        <f t="shared" si="3"/>
        <v>1.3637982952375001</v>
      </c>
      <c r="J16" s="1">
        <f t="shared" si="4"/>
        <v>4909.6738628550002</v>
      </c>
      <c r="K16" s="1" t="str">
        <f t="shared" si="5"/>
        <v>0</v>
      </c>
    </row>
    <row r="17" spans="1:11">
      <c r="A17" s="1" t="s">
        <v>43</v>
      </c>
      <c r="B17" s="2">
        <v>40975</v>
      </c>
      <c r="C17" s="3">
        <v>0.625</v>
      </c>
      <c r="D17" s="1">
        <v>30.791584191322301</v>
      </c>
      <c r="E17" s="1">
        <f t="shared" si="0"/>
        <v>1.3490562823823082</v>
      </c>
      <c r="F17" s="1">
        <f t="shared" si="1"/>
        <v>4856.6026165763096</v>
      </c>
      <c r="G17" s="1" t="str">
        <f t="shared" si="2"/>
        <v>0</v>
      </c>
      <c r="H17" s="1">
        <v>30.700116269999999</v>
      </c>
      <c r="I17" s="1">
        <f t="shared" si="3"/>
        <v>1.3450488440793749</v>
      </c>
      <c r="J17" s="1">
        <f t="shared" si="4"/>
        <v>4842.1758386857491</v>
      </c>
      <c r="K17" s="1" t="str">
        <f t="shared" si="5"/>
        <v>0</v>
      </c>
    </row>
    <row r="18" spans="1:11">
      <c r="A18" s="1" t="s">
        <v>43</v>
      </c>
      <c r="B18" s="2">
        <v>40975</v>
      </c>
      <c r="C18" s="3">
        <v>0.66666666666666663</v>
      </c>
      <c r="D18" s="1">
        <v>32.618544742266302</v>
      </c>
      <c r="E18" s="1">
        <f t="shared" si="0"/>
        <v>1.4290999915205422</v>
      </c>
      <c r="F18" s="1">
        <f t="shared" si="1"/>
        <v>5144.759969473952</v>
      </c>
      <c r="G18" s="1" t="str">
        <f t="shared" si="2"/>
        <v>0</v>
      </c>
      <c r="H18" s="1">
        <v>30.563310040000001</v>
      </c>
      <c r="I18" s="1">
        <f t="shared" si="3"/>
        <v>1.3390550211275001</v>
      </c>
      <c r="J18" s="1">
        <f t="shared" si="4"/>
        <v>4820.5980760590001</v>
      </c>
      <c r="K18" s="1" t="str">
        <f t="shared" si="5"/>
        <v>0</v>
      </c>
    </row>
    <row r="19" spans="1:11">
      <c r="A19" s="1" t="s">
        <v>43</v>
      </c>
      <c r="B19" s="2">
        <v>40975</v>
      </c>
      <c r="C19" s="3">
        <v>0.70833333333333337</v>
      </c>
      <c r="D19" s="1">
        <v>33.172146439022498</v>
      </c>
      <c r="E19" s="1">
        <f t="shared" si="0"/>
        <v>1.4533546658596732</v>
      </c>
      <c r="F19" s="1">
        <f t="shared" si="1"/>
        <v>5232.0767970948236</v>
      </c>
      <c r="G19" s="1" t="str">
        <f t="shared" si="2"/>
        <v>0</v>
      </c>
      <c r="H19" s="1">
        <v>30.565182329999999</v>
      </c>
      <c r="I19" s="1">
        <f t="shared" si="3"/>
        <v>1.3391370508331251</v>
      </c>
      <c r="J19" s="1">
        <f t="shared" si="4"/>
        <v>4820.8933829992502</v>
      </c>
      <c r="K19" s="1" t="str">
        <f t="shared" si="5"/>
        <v>0</v>
      </c>
    </row>
    <row r="20" spans="1:11">
      <c r="A20" s="1" t="s">
        <v>43</v>
      </c>
      <c r="B20" s="2">
        <v>40975</v>
      </c>
      <c r="C20" s="3">
        <v>0.75</v>
      </c>
      <c r="D20" s="1">
        <v>34.260083163579303</v>
      </c>
      <c r="E20" s="1">
        <f t="shared" si="0"/>
        <v>1.5010198936043182</v>
      </c>
      <c r="F20" s="1">
        <f t="shared" si="1"/>
        <v>5403.6716169755455</v>
      </c>
      <c r="G20" s="1" t="str">
        <f t="shared" si="2"/>
        <v>0</v>
      </c>
      <c r="H20" s="1">
        <v>30.86451769</v>
      </c>
      <c r="I20" s="1">
        <f t="shared" si="3"/>
        <v>1.3522516812931251</v>
      </c>
      <c r="J20" s="1">
        <f t="shared" si="4"/>
        <v>4868.1060526552501</v>
      </c>
      <c r="K20" s="1" t="str">
        <f t="shared" si="5"/>
        <v>0</v>
      </c>
    </row>
    <row r="21" spans="1:11">
      <c r="A21" s="1" t="s">
        <v>43</v>
      </c>
      <c r="B21" s="2">
        <v>40975</v>
      </c>
      <c r="C21" s="3">
        <v>0.79166666666666663</v>
      </c>
      <c r="D21" s="1">
        <v>35.563192541334303</v>
      </c>
      <c r="E21" s="1">
        <f t="shared" si="0"/>
        <v>1.5581123732172091</v>
      </c>
      <c r="F21" s="1">
        <f t="shared" si="1"/>
        <v>5609.2045435819527</v>
      </c>
      <c r="G21" s="1" t="str">
        <f t="shared" si="2"/>
        <v>0</v>
      </c>
      <c r="H21" s="1">
        <v>31.136821080000001</v>
      </c>
      <c r="I21" s="1">
        <f t="shared" si="3"/>
        <v>1.3641819735675</v>
      </c>
      <c r="J21" s="1">
        <f t="shared" si="4"/>
        <v>4911.0551048429998</v>
      </c>
      <c r="K21" s="1" t="str">
        <f t="shared" si="5"/>
        <v>0</v>
      </c>
    </row>
    <row r="22" spans="1:11">
      <c r="A22" s="1" t="s">
        <v>43</v>
      </c>
      <c r="B22" s="2">
        <v>40975</v>
      </c>
      <c r="C22" s="3">
        <v>0.83333333333333337</v>
      </c>
      <c r="D22" s="1">
        <v>37.370103062523697</v>
      </c>
      <c r="E22" s="1">
        <f t="shared" si="0"/>
        <v>1.6372776404268194</v>
      </c>
      <c r="F22" s="1">
        <f t="shared" si="1"/>
        <v>5894.1995055365496</v>
      </c>
      <c r="G22" s="1" t="str">
        <f t="shared" si="2"/>
        <v>0</v>
      </c>
      <c r="H22" s="1">
        <v>31.413255849999999</v>
      </c>
      <c r="I22" s="1">
        <f t="shared" si="3"/>
        <v>1.3762932719281249</v>
      </c>
      <c r="J22" s="1">
        <f t="shared" si="4"/>
        <v>4954.65577894125</v>
      </c>
      <c r="K22" s="1" t="str">
        <f t="shared" si="5"/>
        <v>0</v>
      </c>
    </row>
    <row r="23" spans="1:11">
      <c r="A23" s="1" t="s">
        <v>43</v>
      </c>
      <c r="B23" s="2">
        <v>40975</v>
      </c>
      <c r="C23" s="3">
        <v>0.875</v>
      </c>
      <c r="D23" s="1">
        <v>37.935797279702697</v>
      </c>
      <c r="E23" s="1">
        <f t="shared" si="0"/>
        <v>1.6620621183169746</v>
      </c>
      <c r="F23" s="1">
        <f t="shared" si="1"/>
        <v>5983.4236259411082</v>
      </c>
      <c r="G23" s="1" t="str">
        <f t="shared" si="2"/>
        <v>0</v>
      </c>
      <c r="H23" s="1">
        <v>31.366880930000001</v>
      </c>
      <c r="I23" s="1">
        <f t="shared" si="3"/>
        <v>1.3742614707456251</v>
      </c>
      <c r="J23" s="1">
        <f t="shared" si="4"/>
        <v>4947.34129468425</v>
      </c>
      <c r="K23" s="1" t="str">
        <f t="shared" si="5"/>
        <v>0</v>
      </c>
    </row>
    <row r="24" spans="1:11">
      <c r="A24" s="1" t="s">
        <v>43</v>
      </c>
      <c r="B24" s="2">
        <v>40975</v>
      </c>
      <c r="C24" s="3">
        <v>0.91666666666666663</v>
      </c>
      <c r="D24" s="1">
        <v>38.483615421719001</v>
      </c>
      <c r="E24" s="1">
        <f t="shared" si="0"/>
        <v>1.6860634006640638</v>
      </c>
      <c r="F24" s="1">
        <f t="shared" si="1"/>
        <v>6069.8282423906294</v>
      </c>
      <c r="G24" s="1" t="str">
        <f t="shared" si="2"/>
        <v>0</v>
      </c>
      <c r="H24" s="1">
        <v>32.006479089999999</v>
      </c>
      <c r="I24" s="1">
        <f t="shared" si="3"/>
        <v>1.4022838651306249</v>
      </c>
      <c r="J24" s="1">
        <f t="shared" si="4"/>
        <v>5048.2219144702494</v>
      </c>
      <c r="K24" s="1" t="str">
        <f t="shared" si="5"/>
        <v>0</v>
      </c>
    </row>
    <row r="25" spans="1:11">
      <c r="A25" s="1" t="s">
        <v>43</v>
      </c>
      <c r="B25" s="2">
        <v>40975</v>
      </c>
      <c r="C25" s="3">
        <v>0.95833333333333337</v>
      </c>
      <c r="D25" s="1">
        <v>38.861393396589499</v>
      </c>
      <c r="E25" s="1">
        <f t="shared" si="0"/>
        <v>1.7026147981880775</v>
      </c>
      <c r="F25" s="1">
        <f t="shared" si="1"/>
        <v>6129.4132734770792</v>
      </c>
      <c r="G25" s="1">
        <f t="shared" si="2"/>
        <v>123196.49695204438</v>
      </c>
      <c r="H25" s="1">
        <v>32.11473428</v>
      </c>
      <c r="I25" s="1">
        <f t="shared" si="3"/>
        <v>1.4070267956425</v>
      </c>
      <c r="J25" s="1">
        <f t="shared" si="4"/>
        <v>5065.2964643129999</v>
      </c>
      <c r="K25" s="1">
        <f t="shared" si="5"/>
        <v>113391.31738653003</v>
      </c>
    </row>
    <row r="26" spans="1:11">
      <c r="A26" s="1" t="s">
        <v>43</v>
      </c>
      <c r="B26" s="2">
        <v>40976</v>
      </c>
      <c r="C26" s="3">
        <v>0</v>
      </c>
      <c r="D26" s="1">
        <v>40.431161372926503</v>
      </c>
      <c r="E26" s="1">
        <f t="shared" si="0"/>
        <v>1.7713902576513425</v>
      </c>
      <c r="F26" s="1">
        <f t="shared" si="1"/>
        <v>6377.0049275448328</v>
      </c>
      <c r="G26" s="1" t="str">
        <f t="shared" si="2"/>
        <v>0</v>
      </c>
      <c r="H26" s="1">
        <v>32.439134070000001</v>
      </c>
      <c r="I26" s="1">
        <f t="shared" si="3"/>
        <v>1.4212395614418751</v>
      </c>
      <c r="J26" s="1">
        <f t="shared" si="4"/>
        <v>5116.4624211907503</v>
      </c>
      <c r="K26" s="1" t="str">
        <f t="shared" si="5"/>
        <v>0</v>
      </c>
    </row>
    <row r="27" spans="1:11">
      <c r="A27" s="1" t="s">
        <v>43</v>
      </c>
      <c r="B27" s="2">
        <v>40976</v>
      </c>
      <c r="C27" s="3">
        <v>4.1666666666666664E-2</v>
      </c>
      <c r="D27" s="1">
        <v>41.562614063686802</v>
      </c>
      <c r="E27" s="1">
        <f t="shared" si="0"/>
        <v>1.8209620286652781</v>
      </c>
      <c r="F27" s="1">
        <f t="shared" si="1"/>
        <v>6555.4633031950016</v>
      </c>
      <c r="G27" s="1" t="str">
        <f t="shared" si="2"/>
        <v>0</v>
      </c>
      <c r="H27" s="1">
        <v>32.701513839999997</v>
      </c>
      <c r="I27" s="1">
        <f t="shared" si="3"/>
        <v>1.4327350751149999</v>
      </c>
      <c r="J27" s="1">
        <f t="shared" si="4"/>
        <v>5157.8462704139993</v>
      </c>
      <c r="K27" s="1" t="str">
        <f t="shared" si="5"/>
        <v>0</v>
      </c>
    </row>
    <row r="28" spans="1:11">
      <c r="A28" s="1" t="s">
        <v>43</v>
      </c>
      <c r="B28" s="2">
        <v>40976</v>
      </c>
      <c r="C28" s="3">
        <v>8.3333333333333329E-2</v>
      </c>
      <c r="D28" s="1">
        <v>39.345040233400098</v>
      </c>
      <c r="E28" s="1">
        <f t="shared" si="0"/>
        <v>1.7238045752258417</v>
      </c>
      <c r="F28" s="1">
        <f t="shared" si="1"/>
        <v>6205.6964708130299</v>
      </c>
      <c r="G28" s="1" t="str">
        <f t="shared" si="2"/>
        <v>0</v>
      </c>
      <c r="H28" s="1">
        <v>32.950604439999999</v>
      </c>
      <c r="I28" s="1">
        <f t="shared" si="3"/>
        <v>1.4436483570275001</v>
      </c>
      <c r="J28" s="1">
        <f t="shared" si="4"/>
        <v>5197.1340852990006</v>
      </c>
      <c r="K28" s="1" t="str">
        <f t="shared" si="5"/>
        <v>0</v>
      </c>
    </row>
    <row r="29" spans="1:11">
      <c r="A29" s="1" t="s">
        <v>43</v>
      </c>
      <c r="B29" s="2">
        <v>40976</v>
      </c>
      <c r="C29" s="3">
        <v>0.125</v>
      </c>
      <c r="D29" s="1">
        <v>40.532610057195001</v>
      </c>
      <c r="E29" s="1">
        <f t="shared" si="0"/>
        <v>1.775834978130856</v>
      </c>
      <c r="F29" s="1">
        <f t="shared" si="1"/>
        <v>6393.0059212710812</v>
      </c>
      <c r="G29" s="1" t="str">
        <f t="shared" si="2"/>
        <v>0</v>
      </c>
      <c r="H29" s="1">
        <v>33.522969189999998</v>
      </c>
      <c r="I29" s="1">
        <f t="shared" si="3"/>
        <v>1.4687250876368749</v>
      </c>
      <c r="J29" s="1">
        <f t="shared" si="4"/>
        <v>5287.4103154927498</v>
      </c>
      <c r="K29" s="1" t="str">
        <f t="shared" si="5"/>
        <v>0</v>
      </c>
    </row>
    <row r="30" spans="1:11">
      <c r="A30" s="1" t="s">
        <v>43</v>
      </c>
      <c r="B30" s="2">
        <v>40976</v>
      </c>
      <c r="C30" s="3">
        <v>0.16666666666666666</v>
      </c>
      <c r="D30" s="1">
        <v>42.343859494527202</v>
      </c>
      <c r="E30" s="1">
        <f t="shared" si="0"/>
        <v>1.8551903441039732</v>
      </c>
      <c r="F30" s="1">
        <f t="shared" si="1"/>
        <v>6678.6852387743038</v>
      </c>
      <c r="G30" s="1" t="str">
        <f t="shared" si="2"/>
        <v>0</v>
      </c>
      <c r="H30" s="1">
        <v>33.00932804</v>
      </c>
      <c r="I30" s="1">
        <f t="shared" si="3"/>
        <v>1.4462211847524999</v>
      </c>
      <c r="J30" s="1">
        <f t="shared" si="4"/>
        <v>5206.3962651089996</v>
      </c>
      <c r="K30" s="1" t="str">
        <f t="shared" si="5"/>
        <v>0</v>
      </c>
    </row>
    <row r="31" spans="1:11">
      <c r="A31" s="1" t="s">
        <v>43</v>
      </c>
      <c r="B31" s="2">
        <v>40976</v>
      </c>
      <c r="C31" s="3">
        <v>0.20833333333333334</v>
      </c>
      <c r="D31" s="1">
        <v>39.446318361494299</v>
      </c>
      <c r="E31" s="1">
        <f t="shared" si="0"/>
        <v>1.728241823212969</v>
      </c>
      <c r="F31" s="1">
        <f t="shared" si="1"/>
        <v>6221.6705635666885</v>
      </c>
      <c r="G31" s="1" t="str">
        <f t="shared" si="2"/>
        <v>0</v>
      </c>
      <c r="H31" s="1">
        <v>32.75106572</v>
      </c>
      <c r="I31" s="1">
        <f t="shared" si="3"/>
        <v>1.4349060668575</v>
      </c>
      <c r="J31" s="1">
        <f t="shared" si="4"/>
        <v>5165.6618406870002</v>
      </c>
      <c r="K31" s="1" t="str">
        <f t="shared" si="5"/>
        <v>0</v>
      </c>
    </row>
    <row r="32" spans="1:11">
      <c r="A32" s="1" t="s">
        <v>43</v>
      </c>
      <c r="B32" s="2">
        <v>40976</v>
      </c>
      <c r="C32" s="3">
        <v>0.25</v>
      </c>
      <c r="D32" s="1">
        <v>36.207498500611997</v>
      </c>
      <c r="E32" s="1">
        <f t="shared" si="0"/>
        <v>1.5863410280580632</v>
      </c>
      <c r="F32" s="1">
        <f t="shared" si="1"/>
        <v>5710.8277010090278</v>
      </c>
      <c r="G32" s="1" t="str">
        <f t="shared" si="2"/>
        <v>0</v>
      </c>
      <c r="H32" s="1">
        <v>32.934677399999998</v>
      </c>
      <c r="I32" s="1">
        <f t="shared" si="3"/>
        <v>1.4429505535875</v>
      </c>
      <c r="J32" s="1">
        <f t="shared" si="4"/>
        <v>5194.6219929150002</v>
      </c>
      <c r="K32" s="1" t="str">
        <f t="shared" si="5"/>
        <v>0</v>
      </c>
    </row>
    <row r="33" spans="1:11">
      <c r="A33" s="1" t="s">
        <v>43</v>
      </c>
      <c r="B33" s="2">
        <v>40976</v>
      </c>
      <c r="C33" s="3">
        <v>0.29166666666666669</v>
      </c>
      <c r="D33" s="1">
        <v>33.859549577896203</v>
      </c>
      <c r="E33" s="1">
        <f t="shared" si="0"/>
        <v>1.4834715158815774</v>
      </c>
      <c r="F33" s="1">
        <f t="shared" si="1"/>
        <v>5340.4974571736784</v>
      </c>
      <c r="G33" s="1" t="str">
        <f t="shared" si="2"/>
        <v>0</v>
      </c>
      <c r="H33" s="1">
        <v>33.251423940000002</v>
      </c>
      <c r="I33" s="1">
        <f t="shared" si="3"/>
        <v>1.4568280113712502</v>
      </c>
      <c r="J33" s="1">
        <f t="shared" si="4"/>
        <v>5244.5808409365009</v>
      </c>
      <c r="K33" s="1" t="str">
        <f t="shared" si="5"/>
        <v>0</v>
      </c>
    </row>
    <row r="34" spans="1:11">
      <c r="A34" s="1" t="s">
        <v>43</v>
      </c>
      <c r="B34" s="2">
        <v>40976</v>
      </c>
      <c r="C34" s="3">
        <v>0.33333333333333331</v>
      </c>
      <c r="D34" s="1">
        <v>36.395443249808402</v>
      </c>
      <c r="E34" s="1">
        <f t="shared" si="0"/>
        <v>1.5945753573822306</v>
      </c>
      <c r="F34" s="1">
        <f t="shared" si="1"/>
        <v>5740.4712865760303</v>
      </c>
      <c r="G34" s="1" t="str">
        <f t="shared" si="2"/>
        <v>0</v>
      </c>
      <c r="H34" s="1">
        <v>33.341725429999997</v>
      </c>
      <c r="I34" s="1">
        <f t="shared" si="3"/>
        <v>1.460784345401875</v>
      </c>
      <c r="J34" s="1">
        <f t="shared" si="4"/>
        <v>5258.8236434467499</v>
      </c>
      <c r="K34" s="1" t="str">
        <f t="shared" si="5"/>
        <v>0</v>
      </c>
    </row>
    <row r="35" spans="1:11">
      <c r="A35" s="1" t="s">
        <v>43</v>
      </c>
      <c r="B35" s="2">
        <v>40976</v>
      </c>
      <c r="C35" s="3">
        <v>0.375</v>
      </c>
      <c r="D35" s="1">
        <v>34.523168103884103</v>
      </c>
      <c r="E35" s="1">
        <f t="shared" si="0"/>
        <v>1.5125463025514223</v>
      </c>
      <c r="F35" s="1">
        <f t="shared" si="1"/>
        <v>5445.16668918512</v>
      </c>
      <c r="G35" s="1" t="str">
        <f t="shared" si="2"/>
        <v>0</v>
      </c>
      <c r="H35" s="1">
        <v>33.49524546</v>
      </c>
      <c r="I35" s="1">
        <f t="shared" si="3"/>
        <v>1.4675104417162499</v>
      </c>
      <c r="J35" s="1">
        <f t="shared" si="4"/>
        <v>5283.0375901784992</v>
      </c>
      <c r="K35" s="1" t="str">
        <f t="shared" si="5"/>
        <v>0</v>
      </c>
    </row>
    <row r="36" spans="1:11">
      <c r="A36" s="1" t="s">
        <v>43</v>
      </c>
      <c r="B36" s="2">
        <v>40976</v>
      </c>
      <c r="C36" s="3">
        <v>0.41666666666666669</v>
      </c>
      <c r="D36" s="1">
        <v>30.929477272677001</v>
      </c>
      <c r="E36" s="1">
        <f t="shared" si="0"/>
        <v>1.3550977230091612</v>
      </c>
      <c r="F36" s="1">
        <f t="shared" si="1"/>
        <v>4878.35180283298</v>
      </c>
      <c r="G36" s="1" t="str">
        <f t="shared" si="2"/>
        <v>0</v>
      </c>
      <c r="H36" s="1">
        <v>33.481094130000002</v>
      </c>
      <c r="I36" s="1">
        <f t="shared" si="3"/>
        <v>1.4668904365706252</v>
      </c>
      <c r="J36" s="1">
        <f t="shared" si="4"/>
        <v>5280.8055716542513</v>
      </c>
      <c r="K36" s="1" t="str">
        <f t="shared" si="5"/>
        <v>0</v>
      </c>
    </row>
    <row r="37" spans="1:11">
      <c r="A37" s="1" t="s">
        <v>43</v>
      </c>
      <c r="B37" s="2">
        <v>40976</v>
      </c>
      <c r="C37" s="3">
        <v>0.45833333333333331</v>
      </c>
      <c r="D37" s="1">
        <v>33.322604736070801</v>
      </c>
      <c r="E37" s="1">
        <f t="shared" si="0"/>
        <v>1.459946619999102</v>
      </c>
      <c r="F37" s="1">
        <f t="shared" si="1"/>
        <v>5255.8078319967672</v>
      </c>
      <c r="G37" s="1" t="str">
        <f t="shared" si="2"/>
        <v>0</v>
      </c>
      <c r="H37" s="1">
        <v>33.732647810000003</v>
      </c>
      <c r="I37" s="1">
        <f t="shared" si="3"/>
        <v>1.4779116321756252</v>
      </c>
      <c r="J37" s="1">
        <f t="shared" si="4"/>
        <v>5320.4818758322508</v>
      </c>
      <c r="K37" s="1" t="str">
        <f t="shared" si="5"/>
        <v>0</v>
      </c>
    </row>
    <row r="38" spans="1:11">
      <c r="A38" s="1" t="s">
        <v>43</v>
      </c>
      <c r="B38" s="2">
        <v>40976</v>
      </c>
      <c r="C38" s="3">
        <v>0.5</v>
      </c>
      <c r="D38" s="1">
        <v>30.890322786967001</v>
      </c>
      <c r="E38" s="1">
        <f t="shared" si="0"/>
        <v>1.3533822671039917</v>
      </c>
      <c r="F38" s="1">
        <f t="shared" si="1"/>
        <v>4872.1761615743699</v>
      </c>
      <c r="G38" s="1" t="str">
        <f t="shared" si="2"/>
        <v>0</v>
      </c>
      <c r="H38" s="1">
        <v>33.436786810000001</v>
      </c>
      <c r="I38" s="1">
        <f t="shared" si="3"/>
        <v>1.4649492221131251</v>
      </c>
      <c r="J38" s="1">
        <f t="shared" si="4"/>
        <v>5273.8171996072506</v>
      </c>
      <c r="K38" s="1" t="str">
        <f t="shared" si="5"/>
        <v>0</v>
      </c>
    </row>
    <row r="39" spans="1:11">
      <c r="A39" s="1" t="s">
        <v>43</v>
      </c>
      <c r="B39" s="2">
        <v>40976</v>
      </c>
      <c r="C39" s="3">
        <v>0.54166666666666663</v>
      </c>
      <c r="D39" s="1">
        <v>31.869924391640598</v>
      </c>
      <c r="E39" s="1">
        <f t="shared" si="0"/>
        <v>1.3963010624087537</v>
      </c>
      <c r="F39" s="1">
        <f t="shared" si="1"/>
        <v>5026.6838246715133</v>
      </c>
      <c r="G39" s="1" t="str">
        <f t="shared" si="2"/>
        <v>0</v>
      </c>
      <c r="H39" s="1">
        <v>32.752347880000002</v>
      </c>
      <c r="I39" s="1">
        <f t="shared" si="3"/>
        <v>1.4349622414925003</v>
      </c>
      <c r="J39" s="1">
        <f t="shared" si="4"/>
        <v>5165.8640693730013</v>
      </c>
      <c r="K39" s="1" t="str">
        <f t="shared" si="5"/>
        <v>0</v>
      </c>
    </row>
    <row r="40" spans="1:11">
      <c r="A40" s="1" t="s">
        <v>43</v>
      </c>
      <c r="B40" s="2">
        <v>40976</v>
      </c>
      <c r="C40" s="3">
        <v>0.58333333333333337</v>
      </c>
      <c r="D40" s="1">
        <v>31.3168597168393</v>
      </c>
      <c r="E40" s="1">
        <f t="shared" si="0"/>
        <v>1.3720699163440218</v>
      </c>
      <c r="F40" s="1">
        <f t="shared" si="1"/>
        <v>4939.4516988384785</v>
      </c>
      <c r="G40" s="1" t="str">
        <f t="shared" si="2"/>
        <v>0</v>
      </c>
      <c r="H40" s="1">
        <v>32.596351650000003</v>
      </c>
      <c r="I40" s="1">
        <f t="shared" si="3"/>
        <v>1.4281276566656251</v>
      </c>
      <c r="J40" s="1">
        <f t="shared" si="4"/>
        <v>5141.2595639962501</v>
      </c>
      <c r="K40" s="1" t="str">
        <f t="shared" si="5"/>
        <v>0</v>
      </c>
    </row>
    <row r="41" spans="1:11">
      <c r="A41" s="1" t="s">
        <v>43</v>
      </c>
      <c r="B41" s="2">
        <v>40976</v>
      </c>
      <c r="C41" s="3">
        <v>0.625</v>
      </c>
      <c r="D41" s="1">
        <v>31.627718338436601</v>
      </c>
      <c r="E41" s="1">
        <f t="shared" si="0"/>
        <v>1.3856894097027537</v>
      </c>
      <c r="F41" s="1">
        <f t="shared" si="1"/>
        <v>4988.4818749299129</v>
      </c>
      <c r="G41" s="1" t="str">
        <f t="shared" si="2"/>
        <v>0</v>
      </c>
      <c r="H41" s="1">
        <v>31.997111289999999</v>
      </c>
      <c r="I41" s="1">
        <f t="shared" si="3"/>
        <v>1.4018734383931251</v>
      </c>
      <c r="J41" s="1">
        <f t="shared" si="4"/>
        <v>5046.7443782152504</v>
      </c>
      <c r="K41" s="1" t="str">
        <f t="shared" si="5"/>
        <v>0</v>
      </c>
    </row>
    <row r="42" spans="1:11">
      <c r="A42" s="1" t="s">
        <v>43</v>
      </c>
      <c r="B42" s="2">
        <v>40976</v>
      </c>
      <c r="C42" s="3">
        <v>0.66666666666666663</v>
      </c>
      <c r="D42" s="1">
        <v>33.708809690475498</v>
      </c>
      <c r="E42" s="1">
        <f t="shared" si="0"/>
        <v>1.4768672245639578</v>
      </c>
      <c r="F42" s="1">
        <f t="shared" si="1"/>
        <v>5316.722008430248</v>
      </c>
      <c r="G42" s="1" t="str">
        <f t="shared" si="2"/>
        <v>0</v>
      </c>
      <c r="H42" s="1">
        <v>31.966355589999999</v>
      </c>
      <c r="I42" s="1">
        <f t="shared" si="3"/>
        <v>1.4005259542868751</v>
      </c>
      <c r="J42" s="1">
        <f t="shared" si="4"/>
        <v>5041.8934354327503</v>
      </c>
      <c r="K42" s="1" t="str">
        <f t="shared" si="5"/>
        <v>0</v>
      </c>
    </row>
    <row r="43" spans="1:11">
      <c r="A43" s="1" t="s">
        <v>43</v>
      </c>
      <c r="B43" s="2">
        <v>40976</v>
      </c>
      <c r="C43" s="3">
        <v>0.70833333333333337</v>
      </c>
      <c r="D43" s="1">
        <v>33.613569767192303</v>
      </c>
      <c r="E43" s="1">
        <f t="shared" si="0"/>
        <v>1.4726945254251129</v>
      </c>
      <c r="F43" s="1">
        <f t="shared" si="1"/>
        <v>5301.7002915304065</v>
      </c>
      <c r="G43" s="1" t="str">
        <f t="shared" si="2"/>
        <v>0</v>
      </c>
      <c r="H43" s="1">
        <v>31.686410970000001</v>
      </c>
      <c r="I43" s="1">
        <f t="shared" si="3"/>
        <v>1.3882608806231249</v>
      </c>
      <c r="J43" s="1">
        <f t="shared" si="4"/>
        <v>4997.7391702432496</v>
      </c>
      <c r="K43" s="1" t="str">
        <f t="shared" si="5"/>
        <v>0</v>
      </c>
    </row>
    <row r="44" spans="1:11">
      <c r="A44" s="1" t="s">
        <v>43</v>
      </c>
      <c r="B44" s="2">
        <v>40976</v>
      </c>
      <c r="C44" s="3">
        <v>0.75</v>
      </c>
      <c r="D44" s="1">
        <v>31.5736438825395</v>
      </c>
      <c r="E44" s="1">
        <f t="shared" si="0"/>
        <v>1.3833202726037619</v>
      </c>
      <c r="F44" s="1">
        <f t="shared" si="1"/>
        <v>4979.9529813735426</v>
      </c>
      <c r="G44" s="1" t="str">
        <f t="shared" si="2"/>
        <v>0</v>
      </c>
      <c r="H44" s="1">
        <v>31.702565480000001</v>
      </c>
      <c r="I44" s="1">
        <f t="shared" si="3"/>
        <v>1.3889686500925</v>
      </c>
      <c r="J44" s="1">
        <f t="shared" si="4"/>
        <v>5000.287140333</v>
      </c>
      <c r="K44" s="1" t="str">
        <f t="shared" si="5"/>
        <v>0</v>
      </c>
    </row>
    <row r="45" spans="1:11">
      <c r="A45" s="1" t="s">
        <v>43</v>
      </c>
      <c r="B45" s="2">
        <v>40976</v>
      </c>
      <c r="C45" s="3">
        <v>0.79166666666666663</v>
      </c>
      <c r="D45" s="1">
        <v>33.709785802629199</v>
      </c>
      <c r="E45" s="1">
        <f t="shared" si="0"/>
        <v>1.4769099904776917</v>
      </c>
      <c r="F45" s="1">
        <f t="shared" si="1"/>
        <v>5316.8759657196897</v>
      </c>
      <c r="G45" s="1" t="str">
        <f t="shared" si="2"/>
        <v>0</v>
      </c>
      <c r="H45" s="1">
        <v>31.632547599999999</v>
      </c>
      <c r="I45" s="1">
        <f t="shared" si="3"/>
        <v>1.385900991725</v>
      </c>
      <c r="J45" s="1">
        <f t="shared" si="4"/>
        <v>4989.2435702100001</v>
      </c>
      <c r="K45" s="1" t="str">
        <f t="shared" si="5"/>
        <v>0</v>
      </c>
    </row>
    <row r="46" spans="1:11">
      <c r="A46" s="1" t="s">
        <v>43</v>
      </c>
      <c r="B46" s="2">
        <v>40976</v>
      </c>
      <c r="C46" s="3">
        <v>0.83333333333333337</v>
      </c>
      <c r="D46" s="1">
        <v>35.012773355907903</v>
      </c>
      <c r="E46" s="1">
        <f t="shared" si="0"/>
        <v>1.5339971326557151</v>
      </c>
      <c r="F46" s="1">
        <f t="shared" si="1"/>
        <v>5522.3896775605745</v>
      </c>
      <c r="G46" s="1" t="str">
        <f t="shared" si="2"/>
        <v>0</v>
      </c>
      <c r="H46" s="1">
        <v>31.421205780000001</v>
      </c>
      <c r="I46" s="1">
        <f t="shared" si="3"/>
        <v>1.37664157823625</v>
      </c>
      <c r="J46" s="1">
        <f t="shared" si="4"/>
        <v>4955.9096816504998</v>
      </c>
      <c r="K46" s="1" t="str">
        <f t="shared" si="5"/>
        <v>0</v>
      </c>
    </row>
    <row r="47" spans="1:11">
      <c r="A47" s="1" t="s">
        <v>43</v>
      </c>
      <c r="B47" s="2">
        <v>40976</v>
      </c>
      <c r="C47" s="3">
        <v>0.875</v>
      </c>
      <c r="D47" s="1">
        <v>35.682638805177497</v>
      </c>
      <c r="E47" s="1">
        <f t="shared" si="0"/>
        <v>1.563345612651839</v>
      </c>
      <c r="F47" s="1">
        <f t="shared" si="1"/>
        <v>5628.0442055466201</v>
      </c>
      <c r="G47" s="1" t="str">
        <f t="shared" si="2"/>
        <v>0</v>
      </c>
      <c r="H47" s="1">
        <v>31.603297659999999</v>
      </c>
      <c r="I47" s="1">
        <f t="shared" si="3"/>
        <v>1.38461947872875</v>
      </c>
      <c r="J47" s="1">
        <f t="shared" si="4"/>
        <v>4984.6301234234998</v>
      </c>
      <c r="K47" s="1" t="str">
        <f t="shared" si="5"/>
        <v>0</v>
      </c>
    </row>
    <row r="48" spans="1:11">
      <c r="A48" s="1" t="s">
        <v>43</v>
      </c>
      <c r="B48" s="2">
        <v>40976</v>
      </c>
      <c r="C48" s="3">
        <v>0.91666666666666663</v>
      </c>
      <c r="D48" s="1">
        <v>36.376314079496602</v>
      </c>
      <c r="E48" s="1">
        <f t="shared" si="0"/>
        <v>1.5937372606079452</v>
      </c>
      <c r="F48" s="1">
        <f t="shared" si="1"/>
        <v>5737.4541381886029</v>
      </c>
      <c r="G48" s="1" t="str">
        <f t="shared" si="2"/>
        <v>0</v>
      </c>
      <c r="H48" s="1">
        <v>31.25824961</v>
      </c>
      <c r="I48" s="1">
        <f t="shared" si="3"/>
        <v>1.369502061038125</v>
      </c>
      <c r="J48" s="1">
        <f t="shared" si="4"/>
        <v>4930.2074197372503</v>
      </c>
      <c r="K48" s="1" t="str">
        <f t="shared" si="5"/>
        <v>0</v>
      </c>
    </row>
    <row r="49" spans="1:11">
      <c r="A49" s="1" t="s">
        <v>43</v>
      </c>
      <c r="B49" s="2">
        <v>40976</v>
      </c>
      <c r="C49" s="3">
        <v>0.95833333333333337</v>
      </c>
      <c r="D49" s="1">
        <v>35.403037545945899</v>
      </c>
      <c r="E49" s="1">
        <f t="shared" si="0"/>
        <v>1.5510955824817547</v>
      </c>
      <c r="F49" s="1">
        <f t="shared" si="1"/>
        <v>5583.9440969343168</v>
      </c>
      <c r="G49" s="1">
        <f t="shared" si="2"/>
        <v>111321.71799936984</v>
      </c>
      <c r="H49" s="1">
        <v>31.205305890000002</v>
      </c>
      <c r="I49" s="1">
        <f t="shared" si="3"/>
        <v>1.3671824643056252</v>
      </c>
      <c r="J49" s="1">
        <f t="shared" si="4"/>
        <v>4921.8568715002502</v>
      </c>
      <c r="K49" s="1">
        <f t="shared" si="5"/>
        <v>105640.85149048125</v>
      </c>
    </row>
    <row r="50" spans="1:11">
      <c r="A50" s="1" t="s">
        <v>43</v>
      </c>
      <c r="B50" s="2">
        <v>40977</v>
      </c>
      <c r="C50" s="3">
        <v>0</v>
      </c>
      <c r="D50" s="1">
        <v>35.284153000513697</v>
      </c>
      <c r="E50" s="1">
        <f t="shared" si="0"/>
        <v>1.5458869533350061</v>
      </c>
      <c r="F50" s="1">
        <f t="shared" si="1"/>
        <v>5565.1930320060219</v>
      </c>
      <c r="G50" s="1" t="str">
        <f t="shared" si="2"/>
        <v>0</v>
      </c>
      <c r="H50" s="1">
        <v>31.328864060000001</v>
      </c>
      <c r="I50" s="1">
        <f t="shared" si="3"/>
        <v>1.3725958566287502</v>
      </c>
      <c r="J50" s="1">
        <f t="shared" si="4"/>
        <v>4941.3450838635008</v>
      </c>
      <c r="K50" s="1" t="str">
        <f t="shared" si="5"/>
        <v>0</v>
      </c>
    </row>
    <row r="51" spans="1:11">
      <c r="A51" s="1" t="s">
        <v>43</v>
      </c>
      <c r="B51" s="2">
        <v>40977</v>
      </c>
      <c r="C51" s="3">
        <v>4.1666666666666664E-2</v>
      </c>
      <c r="D51" s="1">
        <v>35.549175524181798</v>
      </c>
      <c r="E51" s="1">
        <f t="shared" si="0"/>
        <v>1.5574982526532151</v>
      </c>
      <c r="F51" s="1">
        <f t="shared" si="1"/>
        <v>5606.9937095515743</v>
      </c>
      <c r="G51" s="1" t="str">
        <f t="shared" si="2"/>
        <v>0</v>
      </c>
      <c r="H51" s="1">
        <v>31.869387889999999</v>
      </c>
      <c r="I51" s="1">
        <f t="shared" si="3"/>
        <v>1.3962775569306249</v>
      </c>
      <c r="J51" s="1">
        <f t="shared" si="4"/>
        <v>5026.5992049502502</v>
      </c>
      <c r="K51" s="1" t="str">
        <f t="shared" si="5"/>
        <v>0</v>
      </c>
    </row>
    <row r="52" spans="1:11">
      <c r="A52" s="1" t="s">
        <v>43</v>
      </c>
      <c r="B52" s="2">
        <v>40977</v>
      </c>
      <c r="C52" s="3">
        <v>8.3333333333333329E-2</v>
      </c>
      <c r="D52" s="1">
        <v>34.626912357542302</v>
      </c>
      <c r="E52" s="1">
        <f t="shared" si="0"/>
        <v>1.5170915976648223</v>
      </c>
      <c r="F52" s="1">
        <f t="shared" si="1"/>
        <v>5461.5297515933598</v>
      </c>
      <c r="G52" s="1" t="str">
        <f t="shared" si="2"/>
        <v>0</v>
      </c>
      <c r="H52" s="1">
        <v>31.68165896</v>
      </c>
      <c r="I52" s="1">
        <f t="shared" si="3"/>
        <v>1.3880526831850002</v>
      </c>
      <c r="J52" s="1">
        <f t="shared" si="4"/>
        <v>4996.9896594660004</v>
      </c>
      <c r="K52" s="1" t="str">
        <f t="shared" si="5"/>
        <v>0</v>
      </c>
    </row>
    <row r="53" spans="1:11">
      <c r="A53" s="1" t="s">
        <v>43</v>
      </c>
      <c r="B53" s="2">
        <v>40977</v>
      </c>
      <c r="C53" s="3">
        <v>0.125</v>
      </c>
      <c r="D53" s="1">
        <v>37.202708382256297</v>
      </c>
      <c r="E53" s="1">
        <f t="shared" si="0"/>
        <v>1.6299436609976041</v>
      </c>
      <c r="F53" s="1">
        <f t="shared" si="1"/>
        <v>5867.7971795913745</v>
      </c>
      <c r="G53" s="1" t="str">
        <f t="shared" si="2"/>
        <v>0</v>
      </c>
      <c r="H53" s="1">
        <v>32.124074159999999</v>
      </c>
      <c r="I53" s="1">
        <f t="shared" si="3"/>
        <v>1.4074359991350001</v>
      </c>
      <c r="J53" s="1">
        <f t="shared" si="4"/>
        <v>5066.7695968859998</v>
      </c>
      <c r="K53" s="1" t="str">
        <f t="shared" si="5"/>
        <v>0</v>
      </c>
    </row>
    <row r="54" spans="1:11">
      <c r="A54" s="1" t="s">
        <v>43</v>
      </c>
      <c r="B54" s="2">
        <v>40977</v>
      </c>
      <c r="C54" s="3">
        <v>0.16666666666666666</v>
      </c>
      <c r="D54" s="1">
        <v>37.231267190509399</v>
      </c>
      <c r="E54" s="1">
        <f t="shared" si="0"/>
        <v>1.6311948937841929</v>
      </c>
      <c r="F54" s="1">
        <f t="shared" si="1"/>
        <v>5872.3016176230949</v>
      </c>
      <c r="G54" s="1" t="str">
        <f t="shared" si="2"/>
        <v>0</v>
      </c>
      <c r="H54" s="1">
        <v>32.132771169999998</v>
      </c>
      <c r="I54" s="1">
        <f t="shared" si="3"/>
        <v>1.4078170368856249</v>
      </c>
      <c r="J54" s="1">
        <f t="shared" si="4"/>
        <v>5068.1413327882492</v>
      </c>
      <c r="K54" s="1" t="str">
        <f t="shared" si="5"/>
        <v>0</v>
      </c>
    </row>
    <row r="55" spans="1:11">
      <c r="A55" s="1" t="s">
        <v>43</v>
      </c>
      <c r="B55" s="2">
        <v>40977</v>
      </c>
      <c r="C55" s="3">
        <v>0.20833333333333334</v>
      </c>
      <c r="D55" s="1">
        <v>34.054743429819702</v>
      </c>
      <c r="E55" s="1">
        <f t="shared" si="0"/>
        <v>1.4920234465189757</v>
      </c>
      <c r="F55" s="1">
        <f t="shared" si="1"/>
        <v>5371.2844074683126</v>
      </c>
      <c r="G55" s="1" t="str">
        <f t="shared" si="2"/>
        <v>0</v>
      </c>
      <c r="H55" s="1">
        <v>32.02567604</v>
      </c>
      <c r="I55" s="1">
        <f t="shared" si="3"/>
        <v>1.4031249315025001</v>
      </c>
      <c r="J55" s="1">
        <f t="shared" si="4"/>
        <v>5051.2497534089998</v>
      </c>
      <c r="K55" s="1" t="str">
        <f t="shared" si="5"/>
        <v>0</v>
      </c>
    </row>
    <row r="56" spans="1:11">
      <c r="A56" s="1" t="s">
        <v>43</v>
      </c>
      <c r="B56" s="2">
        <v>40977</v>
      </c>
      <c r="C56" s="3">
        <v>0.25</v>
      </c>
      <c r="D56" s="1">
        <v>31.891210292710198</v>
      </c>
      <c r="E56" s="1">
        <f t="shared" si="0"/>
        <v>1.3972336509493657</v>
      </c>
      <c r="F56" s="1">
        <f t="shared" si="1"/>
        <v>5030.0411434177167</v>
      </c>
      <c r="G56" s="1" t="str">
        <f t="shared" si="2"/>
        <v>0</v>
      </c>
      <c r="H56" s="1">
        <v>32.3211175</v>
      </c>
      <c r="I56" s="1">
        <f t="shared" si="3"/>
        <v>1.41606896046875</v>
      </c>
      <c r="J56" s="1">
        <f t="shared" si="4"/>
        <v>5097.8482576875003</v>
      </c>
      <c r="K56" s="1" t="str">
        <f t="shared" si="5"/>
        <v>0</v>
      </c>
    </row>
    <row r="57" spans="1:11">
      <c r="A57" s="1" t="s">
        <v>43</v>
      </c>
      <c r="B57" s="2">
        <v>40977</v>
      </c>
      <c r="C57" s="3">
        <v>0.29166666666666669</v>
      </c>
      <c r="D57" s="1">
        <v>32.595517006450201</v>
      </c>
      <c r="E57" s="1">
        <f t="shared" si="0"/>
        <v>1.4280910888450995</v>
      </c>
      <c r="F57" s="1">
        <f t="shared" si="1"/>
        <v>5141.1279198423581</v>
      </c>
      <c r="G57" s="1" t="str">
        <f t="shared" si="2"/>
        <v>0</v>
      </c>
      <c r="H57" s="1">
        <v>31.979162769999999</v>
      </c>
      <c r="I57" s="1">
        <f t="shared" si="3"/>
        <v>1.401087068860625</v>
      </c>
      <c r="J57" s="1">
        <f t="shared" si="4"/>
        <v>5043.9134478982496</v>
      </c>
      <c r="K57" s="1" t="str">
        <f t="shared" si="5"/>
        <v>0</v>
      </c>
    </row>
    <row r="58" spans="1:11">
      <c r="A58" s="1" t="s">
        <v>43</v>
      </c>
      <c r="B58" s="2">
        <v>40977</v>
      </c>
      <c r="C58" s="3">
        <v>0.33333333333333331</v>
      </c>
      <c r="D58" s="1">
        <v>31.358585345480201</v>
      </c>
      <c r="E58" s="1">
        <f t="shared" si="0"/>
        <v>1.3738980204488513</v>
      </c>
      <c r="F58" s="1">
        <f t="shared" si="1"/>
        <v>4946.0328736158644</v>
      </c>
      <c r="G58" s="1" t="str">
        <f t="shared" si="2"/>
        <v>0</v>
      </c>
      <c r="H58" s="1">
        <v>31.732683219999998</v>
      </c>
      <c r="I58" s="1">
        <f t="shared" si="3"/>
        <v>1.3902881835762499</v>
      </c>
      <c r="J58" s="1">
        <f t="shared" si="4"/>
        <v>5005.0374608744996</v>
      </c>
      <c r="K58" s="1" t="str">
        <f t="shared" si="5"/>
        <v>0</v>
      </c>
    </row>
    <row r="59" spans="1:11">
      <c r="A59" s="1" t="s">
        <v>43</v>
      </c>
      <c r="B59" s="2">
        <v>40977</v>
      </c>
      <c r="C59" s="3">
        <v>0.375</v>
      </c>
      <c r="D59" s="1">
        <v>30.0142376301024</v>
      </c>
      <c r="E59" s="1">
        <f t="shared" si="0"/>
        <v>1.3149987861688615</v>
      </c>
      <c r="F59" s="1">
        <f t="shared" si="1"/>
        <v>4733.9956302079008</v>
      </c>
      <c r="G59" s="1" t="str">
        <f t="shared" si="2"/>
        <v>0</v>
      </c>
      <c r="H59" s="1">
        <v>31.586556529999999</v>
      </c>
      <c r="I59" s="1">
        <f t="shared" si="3"/>
        <v>1.383886007970625</v>
      </c>
      <c r="J59" s="1">
        <f t="shared" si="4"/>
        <v>4981.9896286942503</v>
      </c>
      <c r="K59" s="1" t="str">
        <f t="shared" si="5"/>
        <v>0</v>
      </c>
    </row>
    <row r="60" spans="1:11">
      <c r="A60" s="1" t="s">
        <v>43</v>
      </c>
      <c r="B60" s="2">
        <v>40977</v>
      </c>
      <c r="C60" s="3">
        <v>0.41666666666666669</v>
      </c>
      <c r="D60" s="1">
        <v>29.857371558613199</v>
      </c>
      <c r="E60" s="1">
        <f t="shared" si="0"/>
        <v>1.3081260914117407</v>
      </c>
      <c r="F60" s="1">
        <f t="shared" si="1"/>
        <v>4709.2539290822669</v>
      </c>
      <c r="G60" s="1" t="str">
        <f t="shared" si="2"/>
        <v>0</v>
      </c>
      <c r="H60" s="1">
        <v>31.086061359999999</v>
      </c>
      <c r="I60" s="1">
        <f t="shared" si="3"/>
        <v>1.3619580633349999</v>
      </c>
      <c r="J60" s="1">
        <f t="shared" si="4"/>
        <v>4903.0490280059994</v>
      </c>
      <c r="K60" s="1" t="str">
        <f t="shared" si="5"/>
        <v>0</v>
      </c>
    </row>
    <row r="61" spans="1:11">
      <c r="A61" s="1" t="s">
        <v>43</v>
      </c>
      <c r="B61" s="2">
        <v>40977</v>
      </c>
      <c r="C61" s="3">
        <v>0.45833333333333331</v>
      </c>
      <c r="D61" s="1">
        <v>28.392364557584099</v>
      </c>
      <c r="E61" s="1">
        <f t="shared" si="0"/>
        <v>1.2439404721791534</v>
      </c>
      <c r="F61" s="1">
        <f t="shared" si="1"/>
        <v>4478.1856998449521</v>
      </c>
      <c r="G61" s="1" t="str">
        <f t="shared" si="2"/>
        <v>0</v>
      </c>
      <c r="H61" s="1">
        <v>30.476632469999998</v>
      </c>
      <c r="I61" s="1">
        <f t="shared" si="3"/>
        <v>1.335257460091875</v>
      </c>
      <c r="J61" s="1">
        <f t="shared" si="4"/>
        <v>4806.9268563307496</v>
      </c>
      <c r="K61" s="1" t="str">
        <f t="shared" si="5"/>
        <v>0</v>
      </c>
    </row>
    <row r="62" spans="1:11">
      <c r="A62" s="1" t="s">
        <v>43</v>
      </c>
      <c r="B62" s="2">
        <v>40977</v>
      </c>
      <c r="C62" s="3">
        <v>0.5</v>
      </c>
      <c r="D62" s="1">
        <v>29.086805742051901</v>
      </c>
      <c r="E62" s="1">
        <f t="shared" si="0"/>
        <v>1.2743656765736489</v>
      </c>
      <c r="F62" s="1">
        <f t="shared" si="1"/>
        <v>4587.7164356651356</v>
      </c>
      <c r="G62" s="1" t="str">
        <f t="shared" si="2"/>
        <v>0</v>
      </c>
      <c r="H62" s="1">
        <v>30.134236690000002</v>
      </c>
      <c r="I62" s="1">
        <f t="shared" si="3"/>
        <v>1.320256244980625</v>
      </c>
      <c r="J62" s="1">
        <f t="shared" si="4"/>
        <v>4752.9224819302499</v>
      </c>
      <c r="K62" s="1" t="str">
        <f t="shared" si="5"/>
        <v>0</v>
      </c>
    </row>
    <row r="63" spans="1:11">
      <c r="A63" s="1" t="s">
        <v>43</v>
      </c>
      <c r="B63" s="2">
        <v>40977</v>
      </c>
      <c r="C63" s="3">
        <v>0.54166666666666663</v>
      </c>
      <c r="D63" s="1">
        <v>27.720008144908501</v>
      </c>
      <c r="E63" s="1">
        <f t="shared" si="0"/>
        <v>1.2144828568488037</v>
      </c>
      <c r="F63" s="1">
        <f t="shared" si="1"/>
        <v>4372.1382846556935</v>
      </c>
      <c r="G63" s="1" t="str">
        <f t="shared" si="2"/>
        <v>0</v>
      </c>
      <c r="H63" s="1">
        <v>29.065677409999999</v>
      </c>
      <c r="I63" s="1">
        <f t="shared" si="3"/>
        <v>1.2734399915256249</v>
      </c>
      <c r="J63" s="1">
        <f t="shared" si="4"/>
        <v>4584.3839694922499</v>
      </c>
      <c r="K63" s="1" t="str">
        <f t="shared" si="5"/>
        <v>0</v>
      </c>
    </row>
    <row r="64" spans="1:11">
      <c r="A64" s="1" t="s">
        <v>43</v>
      </c>
      <c r="B64" s="2">
        <v>40977</v>
      </c>
      <c r="C64" s="3">
        <v>0.58333333333333337</v>
      </c>
      <c r="D64" s="1">
        <v>28.942890115843898</v>
      </c>
      <c r="E64" s="1">
        <f t="shared" si="0"/>
        <v>1.2680603732004108</v>
      </c>
      <c r="F64" s="1">
        <f t="shared" si="1"/>
        <v>4565.0173435214783</v>
      </c>
      <c r="G64" s="1" t="str">
        <f t="shared" si="2"/>
        <v>0</v>
      </c>
      <c r="H64" s="1">
        <v>28.884324979999999</v>
      </c>
      <c r="I64" s="1">
        <f t="shared" si="3"/>
        <v>1.26549448818625</v>
      </c>
      <c r="J64" s="1">
        <f t="shared" si="4"/>
        <v>4555.7801574704999</v>
      </c>
      <c r="K64" s="1" t="str">
        <f t="shared" si="5"/>
        <v>0</v>
      </c>
    </row>
    <row r="65" spans="1:11">
      <c r="A65" s="1" t="s">
        <v>43</v>
      </c>
      <c r="B65" s="2">
        <v>40977</v>
      </c>
      <c r="C65" s="3">
        <v>0.625</v>
      </c>
      <c r="D65" s="1">
        <v>29.863004491064299</v>
      </c>
      <c r="E65" s="1">
        <f t="shared" si="0"/>
        <v>1.3083728842647546</v>
      </c>
      <c r="F65" s="1">
        <f t="shared" si="1"/>
        <v>4710.1423833531162</v>
      </c>
      <c r="G65" s="1" t="str">
        <f t="shared" si="2"/>
        <v>0</v>
      </c>
      <c r="H65" s="1">
        <v>28.129881959999999</v>
      </c>
      <c r="I65" s="1">
        <f t="shared" si="3"/>
        <v>1.2324404533725</v>
      </c>
      <c r="J65" s="1">
        <f t="shared" si="4"/>
        <v>4436.785632141</v>
      </c>
      <c r="K65" s="1" t="str">
        <f t="shared" si="5"/>
        <v>0</v>
      </c>
    </row>
    <row r="66" spans="1:11">
      <c r="A66" s="1" t="s">
        <v>43</v>
      </c>
      <c r="B66" s="2">
        <v>40977</v>
      </c>
      <c r="C66" s="3">
        <v>0.66666666666666663</v>
      </c>
      <c r="D66" s="1">
        <v>31.076688572035899</v>
      </c>
      <c r="E66" s="1">
        <f t="shared" ref="E66:E129" si="6">(D66*3785.4)/86400</f>
        <v>1.3615474180623228</v>
      </c>
      <c r="F66" s="1">
        <f t="shared" ref="F66:F129" si="7">E66*3600</f>
        <v>4901.5707050243618</v>
      </c>
      <c r="G66" s="1" t="str">
        <f t="shared" ref="G66:G129" si="8">IF(C66=$C$25,SUM(F66:F87),"0")</f>
        <v>0</v>
      </c>
      <c r="H66" s="1">
        <v>28.189615969999998</v>
      </c>
      <c r="I66" s="1">
        <f t="shared" ref="I66:I129" si="9">(H66*3785.4)/86400</f>
        <v>1.2350575496856249</v>
      </c>
      <c r="J66" s="1">
        <f t="shared" ref="J66:J129" si="10">I66*3600</f>
        <v>4446.2071788682497</v>
      </c>
      <c r="K66" s="1" t="str">
        <f t="shared" ref="K66:K129" si="11">IF(C66=$C$25,SUM(J66:J87),"0")</f>
        <v>0</v>
      </c>
    </row>
    <row r="67" spans="1:11">
      <c r="A67" s="1" t="s">
        <v>43</v>
      </c>
      <c r="B67" s="2">
        <v>40977</v>
      </c>
      <c r="C67" s="3">
        <v>0.70833333333333337</v>
      </c>
      <c r="D67" s="1">
        <v>30.652984460194901</v>
      </c>
      <c r="E67" s="1">
        <f t="shared" si="6"/>
        <v>1.342983881662289</v>
      </c>
      <c r="F67" s="1">
        <f t="shared" si="7"/>
        <v>4834.7419739842408</v>
      </c>
      <c r="G67" s="1" t="str">
        <f t="shared" si="8"/>
        <v>0</v>
      </c>
      <c r="H67" s="1">
        <v>28.353209849999999</v>
      </c>
      <c r="I67" s="1">
        <f t="shared" si="9"/>
        <v>1.2422250065531251</v>
      </c>
      <c r="J67" s="1">
        <f t="shared" si="10"/>
        <v>4472.0100235912505</v>
      </c>
      <c r="K67" s="1" t="str">
        <f t="shared" si="11"/>
        <v>0</v>
      </c>
    </row>
    <row r="68" spans="1:11">
      <c r="A68" s="1" t="s">
        <v>43</v>
      </c>
      <c r="B68" s="2">
        <v>40977</v>
      </c>
      <c r="C68" s="3">
        <v>0.75</v>
      </c>
      <c r="D68" s="1">
        <v>30.3237205484178</v>
      </c>
      <c r="E68" s="1">
        <f t="shared" si="6"/>
        <v>1.3285580065275548</v>
      </c>
      <c r="F68" s="1">
        <f t="shared" si="7"/>
        <v>4782.8088234991974</v>
      </c>
      <c r="G68" s="1" t="str">
        <f t="shared" si="8"/>
        <v>0</v>
      </c>
      <c r="H68" s="1">
        <v>28.46544712</v>
      </c>
      <c r="I68" s="1">
        <f t="shared" si="9"/>
        <v>1.2471424019449999</v>
      </c>
      <c r="J68" s="1">
        <f t="shared" si="10"/>
        <v>4489.7126470019994</v>
      </c>
      <c r="K68" s="1" t="str">
        <f t="shared" si="11"/>
        <v>0</v>
      </c>
    </row>
    <row r="69" spans="1:11">
      <c r="A69" s="1" t="s">
        <v>43</v>
      </c>
      <c r="B69" s="2">
        <v>40977</v>
      </c>
      <c r="C69" s="3">
        <v>0.79166666666666663</v>
      </c>
      <c r="D69" s="1">
        <v>32.796607572767499</v>
      </c>
      <c r="E69" s="1">
        <f t="shared" si="6"/>
        <v>1.4369013692818762</v>
      </c>
      <c r="F69" s="1">
        <f t="shared" si="7"/>
        <v>5172.844929414754</v>
      </c>
      <c r="G69" s="1" t="str">
        <f t="shared" si="8"/>
        <v>0</v>
      </c>
      <c r="H69" s="1">
        <v>28.497932219999999</v>
      </c>
      <c r="I69" s="1">
        <f t="shared" si="9"/>
        <v>1.2485656553887501</v>
      </c>
      <c r="J69" s="1">
        <f t="shared" si="10"/>
        <v>4494.8363593995</v>
      </c>
      <c r="K69" s="1" t="str">
        <f t="shared" si="11"/>
        <v>0</v>
      </c>
    </row>
    <row r="70" spans="1:11">
      <c r="A70" s="1" t="s">
        <v>43</v>
      </c>
      <c r="B70" s="2">
        <v>40977</v>
      </c>
      <c r="C70" s="3">
        <v>0.83333333333333337</v>
      </c>
      <c r="D70" s="1">
        <v>31.8722848595513</v>
      </c>
      <c r="E70" s="1">
        <f t="shared" si="6"/>
        <v>1.3964044804090914</v>
      </c>
      <c r="F70" s="1">
        <f t="shared" si="7"/>
        <v>5027.0561294727286</v>
      </c>
      <c r="G70" s="1" t="str">
        <f t="shared" si="8"/>
        <v>0</v>
      </c>
      <c r="H70" s="1">
        <v>28.508460029999998</v>
      </c>
      <c r="I70" s="1">
        <f t="shared" si="9"/>
        <v>1.249026905064375</v>
      </c>
      <c r="J70" s="1">
        <f t="shared" si="10"/>
        <v>4496.4968582317497</v>
      </c>
      <c r="K70" s="1" t="str">
        <f t="shared" si="11"/>
        <v>0</v>
      </c>
    </row>
    <row r="71" spans="1:11">
      <c r="A71" s="1" t="s">
        <v>43</v>
      </c>
      <c r="B71" s="2">
        <v>40977</v>
      </c>
      <c r="C71" s="3">
        <v>0.875</v>
      </c>
      <c r="D71" s="1">
        <v>31.747327747345</v>
      </c>
      <c r="E71" s="1">
        <f t="shared" si="6"/>
        <v>1.390929796930553</v>
      </c>
      <c r="F71" s="1">
        <f t="shared" si="7"/>
        <v>5007.3472689499904</v>
      </c>
      <c r="G71" s="1" t="str">
        <f t="shared" si="8"/>
        <v>0</v>
      </c>
      <c r="H71" s="1">
        <v>28.66918463</v>
      </c>
      <c r="I71" s="1">
        <f t="shared" si="9"/>
        <v>1.2560686516018749</v>
      </c>
      <c r="J71" s="1">
        <f t="shared" si="10"/>
        <v>4521.8471457667492</v>
      </c>
      <c r="K71" s="1" t="str">
        <f t="shared" si="11"/>
        <v>0</v>
      </c>
    </row>
    <row r="72" spans="1:11">
      <c r="A72" s="1" t="s">
        <v>43</v>
      </c>
      <c r="B72" s="2">
        <v>40977</v>
      </c>
      <c r="C72" s="3">
        <v>0.91666666666666663</v>
      </c>
      <c r="D72" s="1">
        <v>33.538300362692901</v>
      </c>
      <c r="E72" s="1">
        <f t="shared" si="6"/>
        <v>1.4693967846404827</v>
      </c>
      <c r="F72" s="1">
        <f t="shared" si="7"/>
        <v>5289.8284247057381</v>
      </c>
      <c r="G72" s="1" t="str">
        <f t="shared" si="8"/>
        <v>0</v>
      </c>
      <c r="H72" s="1">
        <v>28.512333569999999</v>
      </c>
      <c r="I72" s="1">
        <f t="shared" si="9"/>
        <v>1.249196614535625</v>
      </c>
      <c r="J72" s="1">
        <f t="shared" si="10"/>
        <v>4497.1078123282505</v>
      </c>
      <c r="K72" s="1" t="str">
        <f t="shared" si="11"/>
        <v>0</v>
      </c>
    </row>
    <row r="73" spans="1:11">
      <c r="A73" s="1" t="s">
        <v>43</v>
      </c>
      <c r="B73" s="2">
        <v>40977</v>
      </c>
      <c r="C73" s="3">
        <v>0.95833333333333337</v>
      </c>
      <c r="D73" s="1">
        <v>33.273091155688</v>
      </c>
      <c r="E73" s="1">
        <f t="shared" si="6"/>
        <v>1.4577773062585806</v>
      </c>
      <c r="F73" s="1">
        <f t="shared" si="7"/>
        <v>5247.9983025308902</v>
      </c>
      <c r="G73" s="1">
        <f t="shared" si="8"/>
        <v>106564.85781295264</v>
      </c>
      <c r="H73" s="1">
        <v>28.60841267</v>
      </c>
      <c r="I73" s="1">
        <f t="shared" si="9"/>
        <v>1.2534060801043752</v>
      </c>
      <c r="J73" s="1">
        <f t="shared" si="10"/>
        <v>4512.2618883757505</v>
      </c>
      <c r="K73" s="1">
        <f t="shared" si="11"/>
        <v>93230.467027805251</v>
      </c>
    </row>
    <row r="74" spans="1:11">
      <c r="A74" s="1" t="s">
        <v>43</v>
      </c>
      <c r="B74" s="2">
        <v>40978</v>
      </c>
      <c r="C74" s="3">
        <v>0</v>
      </c>
      <c r="D74" s="1">
        <v>32.730868689749002</v>
      </c>
      <c r="E74" s="1">
        <f t="shared" si="6"/>
        <v>1.4340211844696282</v>
      </c>
      <c r="F74" s="1">
        <f t="shared" si="7"/>
        <v>5162.476264090662</v>
      </c>
      <c r="G74" s="1" t="str">
        <f t="shared" si="8"/>
        <v>0</v>
      </c>
      <c r="H74" s="1">
        <v>28.70282984</v>
      </c>
      <c r="I74" s="1">
        <f t="shared" si="9"/>
        <v>1.2575427323649999</v>
      </c>
      <c r="J74" s="1">
        <f t="shared" si="10"/>
        <v>4527.1538365139995</v>
      </c>
      <c r="K74" s="1" t="str">
        <f t="shared" si="11"/>
        <v>0</v>
      </c>
    </row>
    <row r="75" spans="1:11">
      <c r="A75" s="1" t="s">
        <v>43</v>
      </c>
      <c r="B75" s="2">
        <v>40978</v>
      </c>
      <c r="C75" s="3">
        <v>4.1666666666666664E-2</v>
      </c>
      <c r="D75" s="1">
        <v>32.644812430805601</v>
      </c>
      <c r="E75" s="1">
        <f t="shared" si="6"/>
        <v>1.4302508446246704</v>
      </c>
      <c r="F75" s="1">
        <f t="shared" si="7"/>
        <v>5148.9030406488137</v>
      </c>
      <c r="G75" s="1" t="str">
        <f t="shared" si="8"/>
        <v>0</v>
      </c>
      <c r="H75" s="1">
        <v>28.734168919999998</v>
      </c>
      <c r="I75" s="1">
        <f t="shared" si="9"/>
        <v>1.2589157758075</v>
      </c>
      <c r="J75" s="1">
        <f t="shared" si="10"/>
        <v>4532.0967929070002</v>
      </c>
      <c r="K75" s="1" t="str">
        <f t="shared" si="11"/>
        <v>0</v>
      </c>
    </row>
    <row r="76" spans="1:11">
      <c r="A76" s="1" t="s">
        <v>43</v>
      </c>
      <c r="B76" s="2">
        <v>40978</v>
      </c>
      <c r="C76" s="3">
        <v>8.3333333333333329E-2</v>
      </c>
      <c r="D76" s="1">
        <v>35.909281395806197</v>
      </c>
      <c r="E76" s="1">
        <f t="shared" si="6"/>
        <v>1.5732753911537589</v>
      </c>
      <c r="F76" s="1">
        <f t="shared" si="7"/>
        <v>5663.7914081535318</v>
      </c>
      <c r="G76" s="1" t="str">
        <f t="shared" si="8"/>
        <v>0</v>
      </c>
      <c r="H76" s="1">
        <v>28.942091900000001</v>
      </c>
      <c r="I76" s="1">
        <f t="shared" si="9"/>
        <v>1.2680254013687502</v>
      </c>
      <c r="J76" s="1">
        <f t="shared" si="10"/>
        <v>4564.8914449275007</v>
      </c>
      <c r="K76" s="1" t="str">
        <f t="shared" si="11"/>
        <v>0</v>
      </c>
    </row>
    <row r="77" spans="1:11">
      <c r="A77" s="1" t="s">
        <v>43</v>
      </c>
      <c r="B77" s="2">
        <v>40978</v>
      </c>
      <c r="C77" s="3">
        <v>0.125</v>
      </c>
      <c r="D77" s="1">
        <v>32.7782920085059</v>
      </c>
      <c r="E77" s="1">
        <f t="shared" si="6"/>
        <v>1.4360989186226647</v>
      </c>
      <c r="F77" s="1">
        <f t="shared" si="7"/>
        <v>5169.956107041593</v>
      </c>
      <c r="G77" s="1" t="str">
        <f t="shared" si="8"/>
        <v>0</v>
      </c>
      <c r="H77" s="1">
        <v>28.9624284</v>
      </c>
      <c r="I77" s="1">
        <f t="shared" si="9"/>
        <v>1.2689163942750001</v>
      </c>
      <c r="J77" s="1">
        <f t="shared" si="10"/>
        <v>4568.0990193900006</v>
      </c>
      <c r="K77" s="1" t="str">
        <f t="shared" si="11"/>
        <v>0</v>
      </c>
    </row>
    <row r="78" spans="1:11">
      <c r="A78" s="1" t="s">
        <v>43</v>
      </c>
      <c r="B78" s="2">
        <v>40978</v>
      </c>
      <c r="C78" s="3">
        <v>0.16666666666666666</v>
      </c>
      <c r="D78" s="1">
        <v>32.079000277519199</v>
      </c>
      <c r="E78" s="1">
        <f t="shared" si="6"/>
        <v>1.4054611996588098</v>
      </c>
      <c r="F78" s="1">
        <f t="shared" si="7"/>
        <v>5059.6603187717155</v>
      </c>
      <c r="G78" s="1" t="str">
        <f t="shared" si="8"/>
        <v>0</v>
      </c>
      <c r="H78" s="1">
        <v>28.936793980000001</v>
      </c>
      <c r="I78" s="1">
        <f t="shared" si="9"/>
        <v>1.2677932862487502</v>
      </c>
      <c r="J78" s="1">
        <f t="shared" si="10"/>
        <v>4564.0558304955011</v>
      </c>
      <c r="K78" s="1" t="str">
        <f t="shared" si="11"/>
        <v>0</v>
      </c>
    </row>
    <row r="79" spans="1:11">
      <c r="A79" s="1" t="s">
        <v>43</v>
      </c>
      <c r="B79" s="2">
        <v>40978</v>
      </c>
      <c r="C79" s="3">
        <v>0.20833333333333334</v>
      </c>
      <c r="D79" s="1">
        <v>33.297649406327103</v>
      </c>
      <c r="E79" s="1">
        <f t="shared" si="6"/>
        <v>1.4588532646147063</v>
      </c>
      <c r="F79" s="1">
        <f t="shared" si="7"/>
        <v>5251.8717526129431</v>
      </c>
      <c r="G79" s="1" t="str">
        <f t="shared" si="8"/>
        <v>0</v>
      </c>
      <c r="H79" s="1">
        <v>28.757347490000001</v>
      </c>
      <c r="I79" s="1">
        <f t="shared" si="9"/>
        <v>1.2599312869056249</v>
      </c>
      <c r="J79" s="1">
        <f t="shared" si="10"/>
        <v>4535.7526328602498</v>
      </c>
      <c r="K79" s="1" t="str">
        <f t="shared" si="11"/>
        <v>0</v>
      </c>
    </row>
    <row r="80" spans="1:11">
      <c r="A80" s="1" t="s">
        <v>43</v>
      </c>
      <c r="B80" s="2">
        <v>40978</v>
      </c>
      <c r="C80" s="3">
        <v>0.25</v>
      </c>
      <c r="D80" s="1">
        <v>31.032667472627399</v>
      </c>
      <c r="E80" s="1">
        <f t="shared" si="6"/>
        <v>1.359618743644488</v>
      </c>
      <c r="F80" s="1">
        <f t="shared" si="7"/>
        <v>4894.627477120157</v>
      </c>
      <c r="G80" s="1" t="str">
        <f t="shared" si="8"/>
        <v>0</v>
      </c>
      <c r="H80" s="1">
        <v>28.61969341</v>
      </c>
      <c r="I80" s="1">
        <f t="shared" si="9"/>
        <v>1.2539003175256249</v>
      </c>
      <c r="J80" s="1">
        <f t="shared" si="10"/>
        <v>4514.0411430922495</v>
      </c>
      <c r="K80" s="1" t="str">
        <f t="shared" si="11"/>
        <v>0</v>
      </c>
    </row>
    <row r="81" spans="1:11">
      <c r="A81" s="1" t="s">
        <v>43</v>
      </c>
      <c r="B81" s="2">
        <v>40978</v>
      </c>
      <c r="C81" s="3">
        <v>0.29166666666666669</v>
      </c>
      <c r="D81" s="1">
        <v>29.742280074225501</v>
      </c>
      <c r="E81" s="1">
        <f t="shared" si="6"/>
        <v>1.3030836457520047</v>
      </c>
      <c r="F81" s="1">
        <f t="shared" si="7"/>
        <v>4691.1011247072174</v>
      </c>
      <c r="G81" s="1" t="str">
        <f t="shared" si="8"/>
        <v>0</v>
      </c>
      <c r="H81" s="1">
        <v>28.25234829</v>
      </c>
      <c r="I81" s="1">
        <f t="shared" si="9"/>
        <v>1.2378060094556249</v>
      </c>
      <c r="J81" s="1">
        <f t="shared" si="10"/>
        <v>4456.1016340402493</v>
      </c>
      <c r="K81" s="1" t="str">
        <f t="shared" si="11"/>
        <v>0</v>
      </c>
    </row>
    <row r="82" spans="1:11">
      <c r="A82" s="1" t="s">
        <v>43</v>
      </c>
      <c r="B82" s="2">
        <v>40978</v>
      </c>
      <c r="C82" s="3">
        <v>0.33333333333333331</v>
      </c>
      <c r="D82" s="1">
        <v>28.6828331942028</v>
      </c>
      <c r="E82" s="1">
        <f t="shared" si="6"/>
        <v>1.2566666293210103</v>
      </c>
      <c r="F82" s="1">
        <f t="shared" si="7"/>
        <v>4523.9998655556365</v>
      </c>
      <c r="G82" s="1" t="str">
        <f t="shared" si="8"/>
        <v>0</v>
      </c>
      <c r="H82" s="1">
        <v>27.72650385</v>
      </c>
      <c r="I82" s="1">
        <f t="shared" si="9"/>
        <v>1.2147674499281251</v>
      </c>
      <c r="J82" s="1">
        <f t="shared" si="10"/>
        <v>4373.1628197412501</v>
      </c>
      <c r="K82" s="1" t="str">
        <f t="shared" si="11"/>
        <v>0</v>
      </c>
    </row>
    <row r="83" spans="1:11">
      <c r="A83" s="1" t="s">
        <v>43</v>
      </c>
      <c r="B83" s="2">
        <v>40978</v>
      </c>
      <c r="C83" s="3">
        <v>0.375</v>
      </c>
      <c r="D83" s="1">
        <v>27.5159136549632</v>
      </c>
      <c r="E83" s="1">
        <f t="shared" si="6"/>
        <v>1.2055409670080752</v>
      </c>
      <c r="F83" s="1">
        <f t="shared" si="7"/>
        <v>4339.9474812290709</v>
      </c>
      <c r="G83" s="1" t="str">
        <f t="shared" si="8"/>
        <v>0</v>
      </c>
      <c r="H83" s="1">
        <v>27.495510920000001</v>
      </c>
      <c r="I83" s="1">
        <f t="shared" si="9"/>
        <v>1.2046470721825</v>
      </c>
      <c r="J83" s="1">
        <f t="shared" si="10"/>
        <v>4336.7294598569997</v>
      </c>
      <c r="K83" s="1" t="str">
        <f t="shared" si="11"/>
        <v>0</v>
      </c>
    </row>
    <row r="84" spans="1:11">
      <c r="A84" s="1" t="s">
        <v>43</v>
      </c>
      <c r="B84" s="2">
        <v>40978</v>
      </c>
      <c r="C84" s="3">
        <v>0.41666666666666669</v>
      </c>
      <c r="D84" s="1">
        <v>25.874448689884598</v>
      </c>
      <c r="E84" s="1">
        <f t="shared" si="6"/>
        <v>1.133624283225569</v>
      </c>
      <c r="F84" s="1">
        <f t="shared" si="7"/>
        <v>4081.0474196120481</v>
      </c>
      <c r="G84" s="1" t="str">
        <f t="shared" si="8"/>
        <v>0</v>
      </c>
      <c r="H84" s="1">
        <v>26.408378599999999</v>
      </c>
      <c r="I84" s="1">
        <f t="shared" si="9"/>
        <v>1.1570170874124999</v>
      </c>
      <c r="J84" s="1">
        <f t="shared" si="10"/>
        <v>4165.2615146849994</v>
      </c>
      <c r="K84" s="1" t="str">
        <f t="shared" si="11"/>
        <v>0</v>
      </c>
    </row>
    <row r="85" spans="1:11">
      <c r="A85" s="1" t="s">
        <v>43</v>
      </c>
      <c r="B85" s="2">
        <v>40978</v>
      </c>
      <c r="C85" s="3">
        <v>0.45833333333333331</v>
      </c>
      <c r="D85" s="1">
        <v>23.858478036456599</v>
      </c>
      <c r="E85" s="1">
        <f t="shared" si="6"/>
        <v>1.0452995689722548</v>
      </c>
      <c r="F85" s="1">
        <f t="shared" si="7"/>
        <v>3763.0784483001175</v>
      </c>
      <c r="G85" s="1" t="str">
        <f t="shared" si="8"/>
        <v>0</v>
      </c>
      <c r="H85" s="1">
        <v>25.611580310000001</v>
      </c>
      <c r="I85" s="1">
        <f t="shared" si="9"/>
        <v>1.1221073623318749</v>
      </c>
      <c r="J85" s="1">
        <f t="shared" si="10"/>
        <v>4039.5865043947497</v>
      </c>
      <c r="K85" s="1" t="str">
        <f t="shared" si="11"/>
        <v>0</v>
      </c>
    </row>
    <row r="86" spans="1:11">
      <c r="A86" s="1" t="s">
        <v>43</v>
      </c>
      <c r="B86" s="2">
        <v>40978</v>
      </c>
      <c r="C86" s="3">
        <v>0.5</v>
      </c>
      <c r="D86" s="1">
        <v>24.132234596676302</v>
      </c>
      <c r="E86" s="1">
        <f t="shared" si="6"/>
        <v>1.0572935282668805</v>
      </c>
      <c r="F86" s="1">
        <f t="shared" si="7"/>
        <v>3806.2567017607698</v>
      </c>
      <c r="G86" s="1" t="str">
        <f t="shared" si="8"/>
        <v>0</v>
      </c>
      <c r="H86" s="1">
        <v>25.220934239999998</v>
      </c>
      <c r="I86" s="1">
        <f t="shared" si="9"/>
        <v>1.1049921813899999</v>
      </c>
      <c r="J86" s="1">
        <f t="shared" si="10"/>
        <v>3977.9718530039995</v>
      </c>
      <c r="K86" s="1" t="str">
        <f t="shared" si="11"/>
        <v>0</v>
      </c>
    </row>
    <row r="87" spans="1:11">
      <c r="A87" s="1" t="s">
        <v>43</v>
      </c>
      <c r="B87" s="2">
        <v>40978</v>
      </c>
      <c r="C87" s="3">
        <v>0.54166666666666663</v>
      </c>
      <c r="D87" s="1">
        <v>24.7615956725015</v>
      </c>
      <c r="E87" s="1">
        <f t="shared" si="6"/>
        <v>1.0848674104014719</v>
      </c>
      <c r="F87" s="1">
        <f t="shared" si="7"/>
        <v>3905.522677445299</v>
      </c>
      <c r="G87" s="1" t="str">
        <f t="shared" si="8"/>
        <v>0</v>
      </c>
      <c r="H87" s="1">
        <v>24.841663879999999</v>
      </c>
      <c r="I87" s="1">
        <f t="shared" si="9"/>
        <v>1.0883753987425</v>
      </c>
      <c r="J87" s="1">
        <f t="shared" si="10"/>
        <v>3918.1514354730002</v>
      </c>
      <c r="K87" s="1" t="str">
        <f t="shared" si="11"/>
        <v>0</v>
      </c>
    </row>
    <row r="88" spans="1:11">
      <c r="A88" s="1" t="s">
        <v>43</v>
      </c>
      <c r="B88" s="2">
        <v>40978</v>
      </c>
      <c r="C88" s="3">
        <v>0.58333333333333337</v>
      </c>
      <c r="D88" s="1">
        <v>27.740626775953501</v>
      </c>
      <c r="E88" s="1">
        <f t="shared" si="6"/>
        <v>1.2153862106214628</v>
      </c>
      <c r="F88" s="1">
        <f t="shared" si="7"/>
        <v>4375.3903582372659</v>
      </c>
      <c r="G88" s="1" t="str">
        <f t="shared" si="8"/>
        <v>0</v>
      </c>
      <c r="H88" s="1">
        <v>24.914856239999999</v>
      </c>
      <c r="I88" s="1">
        <f t="shared" si="9"/>
        <v>1.091582139015</v>
      </c>
      <c r="J88" s="1">
        <f t="shared" si="10"/>
        <v>3929.695700454</v>
      </c>
      <c r="K88" s="1" t="str">
        <f t="shared" si="11"/>
        <v>0</v>
      </c>
    </row>
    <row r="89" spans="1:11">
      <c r="A89" s="1" t="s">
        <v>43</v>
      </c>
      <c r="B89" s="2">
        <v>40978</v>
      </c>
      <c r="C89" s="3">
        <v>0.625</v>
      </c>
      <c r="D89" s="1">
        <v>28.5571678903368</v>
      </c>
      <c r="E89" s="1">
        <f t="shared" si="6"/>
        <v>1.2511609181953811</v>
      </c>
      <c r="F89" s="1">
        <f t="shared" si="7"/>
        <v>4504.1793055033722</v>
      </c>
      <c r="G89" s="1" t="str">
        <f t="shared" si="8"/>
        <v>0</v>
      </c>
      <c r="H89" s="1">
        <v>24.848820530000001</v>
      </c>
      <c r="I89" s="1">
        <f t="shared" si="9"/>
        <v>1.0886889494706251</v>
      </c>
      <c r="J89" s="1">
        <f t="shared" si="10"/>
        <v>3919.2802180942504</v>
      </c>
      <c r="K89" s="1" t="str">
        <f t="shared" si="11"/>
        <v>0</v>
      </c>
    </row>
    <row r="90" spans="1:11">
      <c r="A90" s="1" t="s">
        <v>43</v>
      </c>
      <c r="B90" s="2">
        <v>40978</v>
      </c>
      <c r="C90" s="3">
        <v>0.66666666666666663</v>
      </c>
      <c r="D90" s="1">
        <v>30.571413175265</v>
      </c>
      <c r="E90" s="1">
        <f t="shared" si="6"/>
        <v>1.3394100397412978</v>
      </c>
      <c r="F90" s="1">
        <f t="shared" si="7"/>
        <v>4821.8761430686718</v>
      </c>
      <c r="G90" s="1" t="str">
        <f t="shared" si="8"/>
        <v>0</v>
      </c>
      <c r="H90" s="1">
        <v>24.693319129999999</v>
      </c>
      <c r="I90" s="1">
        <f t="shared" si="9"/>
        <v>1.081876044383125</v>
      </c>
      <c r="J90" s="1">
        <f t="shared" si="10"/>
        <v>3894.7537597792502</v>
      </c>
      <c r="K90" s="1" t="str">
        <f t="shared" si="11"/>
        <v>0</v>
      </c>
    </row>
    <row r="91" spans="1:11">
      <c r="A91" s="1" t="s">
        <v>43</v>
      </c>
      <c r="B91" s="2">
        <v>40978</v>
      </c>
      <c r="C91" s="3">
        <v>0.70833333333333337</v>
      </c>
      <c r="D91" s="1">
        <v>30.686220168537599</v>
      </c>
      <c r="E91" s="1">
        <f t="shared" si="6"/>
        <v>1.3444400211340537</v>
      </c>
      <c r="F91" s="1">
        <f t="shared" si="7"/>
        <v>4839.9840760825937</v>
      </c>
      <c r="G91" s="1" t="str">
        <f t="shared" si="8"/>
        <v>0</v>
      </c>
      <c r="H91" s="1">
        <v>24.94936315</v>
      </c>
      <c r="I91" s="1">
        <f t="shared" si="9"/>
        <v>1.0930939730093749</v>
      </c>
      <c r="J91" s="1">
        <f t="shared" si="10"/>
        <v>3935.13830283375</v>
      </c>
      <c r="K91" s="1" t="str">
        <f t="shared" si="11"/>
        <v>0</v>
      </c>
    </row>
    <row r="92" spans="1:11">
      <c r="A92" s="1" t="s">
        <v>43</v>
      </c>
      <c r="B92" s="2">
        <v>40978</v>
      </c>
      <c r="C92" s="3">
        <v>0.75</v>
      </c>
      <c r="D92" s="1">
        <v>33.585846414036197</v>
      </c>
      <c r="E92" s="1">
        <f t="shared" si="6"/>
        <v>1.4714798960149609</v>
      </c>
      <c r="F92" s="1">
        <f t="shared" si="7"/>
        <v>5297.3276256538593</v>
      </c>
      <c r="G92" s="1" t="str">
        <f t="shared" si="8"/>
        <v>0</v>
      </c>
      <c r="H92" s="1">
        <v>25.074129079999999</v>
      </c>
      <c r="I92" s="1">
        <f t="shared" si="9"/>
        <v>1.0985602803175001</v>
      </c>
      <c r="J92" s="1">
        <f t="shared" si="10"/>
        <v>3954.8170091430002</v>
      </c>
      <c r="K92" s="1" t="str">
        <f t="shared" si="11"/>
        <v>0</v>
      </c>
    </row>
    <row r="93" spans="1:11">
      <c r="A93" s="1" t="s">
        <v>43</v>
      </c>
      <c r="B93" s="2">
        <v>40978</v>
      </c>
      <c r="C93" s="3">
        <v>0.79166666666666663</v>
      </c>
      <c r="D93" s="1">
        <v>36.779952514436502</v>
      </c>
      <c r="E93" s="1">
        <f t="shared" si="6"/>
        <v>1.6114216695387491</v>
      </c>
      <c r="F93" s="1">
        <f t="shared" si="7"/>
        <v>5801.1180103394963</v>
      </c>
      <c r="G93" s="1" t="str">
        <f t="shared" si="8"/>
        <v>0</v>
      </c>
      <c r="H93" s="1">
        <v>25.315175409999998</v>
      </c>
      <c r="I93" s="1">
        <f t="shared" si="9"/>
        <v>1.109121122650625</v>
      </c>
      <c r="J93" s="1">
        <f t="shared" si="10"/>
        <v>3992.8360415422499</v>
      </c>
      <c r="K93" s="1" t="str">
        <f t="shared" si="11"/>
        <v>0</v>
      </c>
    </row>
    <row r="94" spans="1:11">
      <c r="A94" s="1" t="s">
        <v>43</v>
      </c>
      <c r="B94" s="2">
        <v>40978</v>
      </c>
      <c r="C94" s="3">
        <v>0.83333333333333337</v>
      </c>
      <c r="D94" s="1">
        <v>39.402402310901202</v>
      </c>
      <c r="E94" s="1">
        <f t="shared" si="6"/>
        <v>1.726317751246359</v>
      </c>
      <c r="F94" s="1">
        <f t="shared" si="7"/>
        <v>6214.7439044868925</v>
      </c>
      <c r="G94" s="1" t="str">
        <f t="shared" si="8"/>
        <v>0</v>
      </c>
      <c r="H94" s="1">
        <v>25.478701449999999</v>
      </c>
      <c r="I94" s="1">
        <f t="shared" si="9"/>
        <v>1.1162856072781249</v>
      </c>
      <c r="J94" s="1">
        <f t="shared" si="10"/>
        <v>4018.6281862012497</v>
      </c>
      <c r="K94" s="1" t="str">
        <f t="shared" si="11"/>
        <v>0</v>
      </c>
    </row>
    <row r="95" spans="1:11">
      <c r="A95" s="1" t="s">
        <v>43</v>
      </c>
      <c r="B95" s="2">
        <v>40978</v>
      </c>
      <c r="C95" s="3">
        <v>0.875</v>
      </c>
      <c r="D95" s="1">
        <v>37.917478361129803</v>
      </c>
      <c r="E95" s="1">
        <f t="shared" si="6"/>
        <v>1.6612595206969996</v>
      </c>
      <c r="F95" s="1">
        <f t="shared" si="7"/>
        <v>5980.5342745091984</v>
      </c>
      <c r="G95" s="1" t="str">
        <f t="shared" si="8"/>
        <v>0</v>
      </c>
      <c r="H95" s="1">
        <v>26.76163476</v>
      </c>
      <c r="I95" s="1">
        <f t="shared" si="9"/>
        <v>1.1724941229225001</v>
      </c>
      <c r="J95" s="1">
        <f t="shared" si="10"/>
        <v>4220.9788425209999</v>
      </c>
      <c r="K95" s="1" t="str">
        <f t="shared" si="11"/>
        <v>0</v>
      </c>
    </row>
    <row r="96" spans="1:11">
      <c r="A96" s="1" t="s">
        <v>43</v>
      </c>
      <c r="B96" s="2">
        <v>40978</v>
      </c>
      <c r="C96" s="3">
        <v>0.91666666666666663</v>
      </c>
      <c r="D96" s="1">
        <v>39.086472922431099</v>
      </c>
      <c r="E96" s="1">
        <f t="shared" si="6"/>
        <v>1.7124760949140125</v>
      </c>
      <c r="F96" s="1">
        <f t="shared" si="7"/>
        <v>6164.9139416904454</v>
      </c>
      <c r="G96" s="1" t="str">
        <f t="shared" si="8"/>
        <v>0</v>
      </c>
      <c r="H96" s="1">
        <v>27.879461410000001</v>
      </c>
      <c r="I96" s="1">
        <f t="shared" si="9"/>
        <v>1.2214689030256252</v>
      </c>
      <c r="J96" s="1">
        <f t="shared" si="10"/>
        <v>4397.2880508922508</v>
      </c>
      <c r="K96" s="1" t="str">
        <f t="shared" si="11"/>
        <v>0</v>
      </c>
    </row>
    <row r="97" spans="1:11">
      <c r="A97" s="1" t="s">
        <v>43</v>
      </c>
      <c r="B97" s="2">
        <v>40978</v>
      </c>
      <c r="C97" s="3">
        <v>0.95833333333333337</v>
      </c>
      <c r="D97" s="1">
        <v>39.388914568159301</v>
      </c>
      <c r="E97" s="1">
        <f t="shared" si="6"/>
        <v>1.7257268195174793</v>
      </c>
      <c r="F97" s="1">
        <f t="shared" si="7"/>
        <v>6212.6165502629256</v>
      </c>
      <c r="G97" s="1">
        <f t="shared" si="8"/>
        <v>135675.72971524805</v>
      </c>
      <c r="H97" s="1">
        <v>29.411702460000001</v>
      </c>
      <c r="I97" s="1">
        <f t="shared" si="9"/>
        <v>1.28860021402875</v>
      </c>
      <c r="J97" s="1">
        <f t="shared" si="10"/>
        <v>4638.9607705035005</v>
      </c>
      <c r="K97" s="1">
        <f t="shared" si="11"/>
        <v>114568.39265363324</v>
      </c>
    </row>
    <row r="98" spans="1:11">
      <c r="A98" s="1" t="s">
        <v>43</v>
      </c>
      <c r="B98" s="2">
        <v>40979</v>
      </c>
      <c r="C98" s="3">
        <v>0</v>
      </c>
      <c r="D98" s="1">
        <v>40.367050064934602</v>
      </c>
      <c r="E98" s="1">
        <f t="shared" si="6"/>
        <v>1.7685813809699471</v>
      </c>
      <c r="F98" s="1">
        <f t="shared" si="7"/>
        <v>6366.8929714918095</v>
      </c>
      <c r="G98" s="1" t="str">
        <f t="shared" si="8"/>
        <v>0</v>
      </c>
      <c r="H98" s="1">
        <v>30.107218719999999</v>
      </c>
      <c r="I98" s="1">
        <f t="shared" si="9"/>
        <v>1.31907252017</v>
      </c>
      <c r="J98" s="1">
        <f t="shared" si="10"/>
        <v>4748.6610726119998</v>
      </c>
      <c r="K98" s="1" t="str">
        <f t="shared" si="11"/>
        <v>0</v>
      </c>
    </row>
    <row r="99" spans="1:11">
      <c r="A99" s="1" t="s">
        <v>43</v>
      </c>
      <c r="B99" s="2">
        <v>40979</v>
      </c>
      <c r="C99" s="3">
        <v>4.1666666666666664E-2</v>
      </c>
      <c r="D99" s="1">
        <v>42.307514419555702</v>
      </c>
      <c r="E99" s="1">
        <f t="shared" si="6"/>
        <v>1.8535979755067844</v>
      </c>
      <c r="F99" s="1">
        <f t="shared" si="7"/>
        <v>6672.9527118244241</v>
      </c>
      <c r="G99" s="1" t="str">
        <f t="shared" si="8"/>
        <v>0</v>
      </c>
      <c r="H99" s="1">
        <v>30.825058720000001</v>
      </c>
      <c r="I99" s="1">
        <f t="shared" si="9"/>
        <v>1.35052288517</v>
      </c>
      <c r="J99" s="1">
        <f t="shared" si="10"/>
        <v>4861.8823866120001</v>
      </c>
      <c r="K99" s="1" t="str">
        <f t="shared" si="11"/>
        <v>0</v>
      </c>
    </row>
    <row r="100" spans="1:11">
      <c r="A100" s="1" t="s">
        <v>43</v>
      </c>
      <c r="B100" s="2">
        <v>40979</v>
      </c>
      <c r="C100" s="3">
        <v>8.3333333333333329E-2</v>
      </c>
      <c r="D100" s="1">
        <v>44.747993702358698</v>
      </c>
      <c r="E100" s="1">
        <f t="shared" si="6"/>
        <v>1.9605214740845904</v>
      </c>
      <c r="F100" s="1">
        <f t="shared" si="7"/>
        <v>7057.8773067045258</v>
      </c>
      <c r="G100" s="1" t="str">
        <f t="shared" si="8"/>
        <v>0</v>
      </c>
      <c r="H100" s="1">
        <v>31.786346080000001</v>
      </c>
      <c r="I100" s="1">
        <f t="shared" si="9"/>
        <v>1.39263928763</v>
      </c>
      <c r="J100" s="1">
        <f t="shared" si="10"/>
        <v>5013.5014354679997</v>
      </c>
      <c r="K100" s="1" t="str">
        <f t="shared" si="11"/>
        <v>0</v>
      </c>
    </row>
    <row r="101" spans="1:11">
      <c r="A101" s="1" t="s">
        <v>43</v>
      </c>
      <c r="B101" s="2">
        <v>40979</v>
      </c>
      <c r="C101" s="3">
        <v>0.125</v>
      </c>
      <c r="D101" s="1">
        <v>39.482939810223002</v>
      </c>
      <c r="E101" s="1">
        <f t="shared" si="6"/>
        <v>1.7298463004353952</v>
      </c>
      <c r="F101" s="1">
        <f t="shared" si="7"/>
        <v>6227.4466815674232</v>
      </c>
      <c r="G101" s="1" t="str">
        <f t="shared" si="8"/>
        <v>0</v>
      </c>
      <c r="H101" s="1">
        <v>32.430084999999998</v>
      </c>
      <c r="I101" s="1">
        <f t="shared" si="9"/>
        <v>1.4208430990625001</v>
      </c>
      <c r="J101" s="1">
        <f t="shared" si="10"/>
        <v>5115.0351566250001</v>
      </c>
      <c r="K101" s="1" t="str">
        <f t="shared" si="11"/>
        <v>0</v>
      </c>
    </row>
    <row r="102" spans="1:11">
      <c r="A102" s="1" t="s">
        <v>43</v>
      </c>
      <c r="B102" s="2">
        <v>40979</v>
      </c>
      <c r="C102" s="3">
        <v>0.16666666666666666</v>
      </c>
      <c r="D102" s="1">
        <v>39.636424599124901</v>
      </c>
      <c r="E102" s="1">
        <f t="shared" si="6"/>
        <v>1.7365708527491599</v>
      </c>
      <c r="F102" s="1">
        <f t="shared" si="7"/>
        <v>6251.6550698969759</v>
      </c>
      <c r="G102" s="1" t="str">
        <f t="shared" si="8"/>
        <v>0</v>
      </c>
      <c r="H102" s="1">
        <v>33.124308640000002</v>
      </c>
      <c r="I102" s="1">
        <f t="shared" si="9"/>
        <v>1.4512587722900001</v>
      </c>
      <c r="J102" s="1">
        <f t="shared" si="10"/>
        <v>5224.531580244</v>
      </c>
      <c r="K102" s="1" t="str">
        <f t="shared" si="11"/>
        <v>0</v>
      </c>
    </row>
    <row r="103" spans="1:11">
      <c r="A103" s="1" t="s">
        <v>43</v>
      </c>
      <c r="B103" s="2">
        <v>40979</v>
      </c>
      <c r="C103" s="3">
        <v>0.20833333333333334</v>
      </c>
      <c r="D103" s="1">
        <v>40.775947346157501</v>
      </c>
      <c r="E103" s="1">
        <f t="shared" si="6"/>
        <v>1.7864961931035255</v>
      </c>
      <c r="F103" s="1">
        <f t="shared" si="7"/>
        <v>6431.3862951726915</v>
      </c>
      <c r="G103" s="1" t="str">
        <f t="shared" si="8"/>
        <v>0</v>
      </c>
      <c r="H103" s="1">
        <v>33.436380159999999</v>
      </c>
      <c r="I103" s="1">
        <f t="shared" si="9"/>
        <v>1.46493140576</v>
      </c>
      <c r="J103" s="1">
        <f t="shared" si="10"/>
        <v>5273.7530607360004</v>
      </c>
      <c r="K103" s="1" t="str">
        <f t="shared" si="11"/>
        <v>0</v>
      </c>
    </row>
    <row r="104" spans="1:11">
      <c r="A104" s="1" t="s">
        <v>43</v>
      </c>
      <c r="B104" s="2">
        <v>40979</v>
      </c>
      <c r="C104" s="3">
        <v>0.25</v>
      </c>
      <c r="D104" s="1">
        <v>39.019423210356003</v>
      </c>
      <c r="E104" s="1">
        <f t="shared" si="6"/>
        <v>1.7095384794037225</v>
      </c>
      <c r="F104" s="1">
        <f t="shared" si="7"/>
        <v>6154.3385258534008</v>
      </c>
      <c r="G104" s="1" t="str">
        <f t="shared" si="8"/>
        <v>0</v>
      </c>
      <c r="H104" s="1">
        <v>33.42029668</v>
      </c>
      <c r="I104" s="1">
        <f t="shared" si="9"/>
        <v>1.4642267482925</v>
      </c>
      <c r="J104" s="1">
        <f t="shared" si="10"/>
        <v>5271.216293853</v>
      </c>
      <c r="K104" s="1" t="str">
        <f t="shared" si="11"/>
        <v>0</v>
      </c>
    </row>
    <row r="105" spans="1:11">
      <c r="A105" s="1" t="s">
        <v>43</v>
      </c>
      <c r="B105" s="2">
        <v>40979</v>
      </c>
      <c r="C105" s="3">
        <v>0.29166666666666669</v>
      </c>
      <c r="D105" s="1">
        <v>36.073017400105797</v>
      </c>
      <c r="E105" s="1">
        <f t="shared" si="6"/>
        <v>1.5804490748421351</v>
      </c>
      <c r="F105" s="1">
        <f t="shared" si="7"/>
        <v>5689.6166694316862</v>
      </c>
      <c r="G105" s="1" t="str">
        <f t="shared" si="8"/>
        <v>0</v>
      </c>
      <c r="H105" s="1">
        <v>32.7934281</v>
      </c>
      <c r="I105" s="1">
        <f t="shared" si="9"/>
        <v>1.4367620686312499</v>
      </c>
      <c r="J105" s="1">
        <f t="shared" si="10"/>
        <v>5172.3434470724997</v>
      </c>
      <c r="K105" s="1" t="str">
        <f t="shared" si="11"/>
        <v>0</v>
      </c>
    </row>
    <row r="106" spans="1:11">
      <c r="A106" s="1" t="s">
        <v>43</v>
      </c>
      <c r="B106" s="2">
        <v>40979</v>
      </c>
      <c r="C106" s="3">
        <v>0.33333333333333331</v>
      </c>
      <c r="D106" s="1">
        <v>38.111666028764503</v>
      </c>
      <c r="E106" s="1">
        <f t="shared" si="6"/>
        <v>1.6697673678852449</v>
      </c>
      <c r="F106" s="1">
        <f t="shared" si="7"/>
        <v>6011.1625243868821</v>
      </c>
      <c r="G106" s="1" t="str">
        <f t="shared" si="8"/>
        <v>0</v>
      </c>
      <c r="H106" s="1">
        <v>32.922637049999999</v>
      </c>
      <c r="I106" s="1">
        <f t="shared" si="9"/>
        <v>1.4424230357531251</v>
      </c>
      <c r="J106" s="1">
        <f t="shared" si="10"/>
        <v>5192.7229287112505</v>
      </c>
      <c r="K106" s="1" t="str">
        <f t="shared" si="11"/>
        <v>0</v>
      </c>
    </row>
    <row r="107" spans="1:11">
      <c r="A107" s="1" t="s">
        <v>43</v>
      </c>
      <c r="B107" s="2">
        <v>40979</v>
      </c>
      <c r="C107" s="3">
        <v>0.375</v>
      </c>
      <c r="D107" s="1">
        <v>40.348434357113298</v>
      </c>
      <c r="E107" s="1">
        <f t="shared" si="6"/>
        <v>1.7677657802710265</v>
      </c>
      <c r="F107" s="1">
        <f t="shared" si="7"/>
        <v>6363.9568089756949</v>
      </c>
      <c r="G107" s="1" t="str">
        <f t="shared" si="8"/>
        <v>0</v>
      </c>
      <c r="H107" s="1">
        <v>32.738774589999998</v>
      </c>
      <c r="I107" s="1">
        <f t="shared" si="9"/>
        <v>1.434367561724375</v>
      </c>
      <c r="J107" s="1">
        <f t="shared" si="10"/>
        <v>5163.72322220775</v>
      </c>
      <c r="K107" s="1" t="str">
        <f t="shared" si="11"/>
        <v>0</v>
      </c>
    </row>
    <row r="108" spans="1:11">
      <c r="A108" s="1" t="s">
        <v>43</v>
      </c>
      <c r="B108" s="2">
        <v>40979</v>
      </c>
      <c r="C108" s="3">
        <v>0.41666666666666669</v>
      </c>
      <c r="D108" s="1">
        <v>39.638104632695502</v>
      </c>
      <c r="E108" s="1">
        <f t="shared" si="6"/>
        <v>1.7366444592199717</v>
      </c>
      <c r="F108" s="1">
        <f t="shared" si="7"/>
        <v>6251.9200531918978</v>
      </c>
      <c r="G108" s="1" t="str">
        <f t="shared" si="8"/>
        <v>0</v>
      </c>
      <c r="H108" s="1">
        <v>34.063431889999997</v>
      </c>
      <c r="I108" s="1">
        <f t="shared" si="9"/>
        <v>1.4924041096806249</v>
      </c>
      <c r="J108" s="1">
        <f t="shared" si="10"/>
        <v>5372.6547948502493</v>
      </c>
      <c r="K108" s="1" t="str">
        <f t="shared" si="11"/>
        <v>0</v>
      </c>
    </row>
    <row r="109" spans="1:11">
      <c r="A109" s="1" t="s">
        <v>43</v>
      </c>
      <c r="B109" s="2">
        <v>40979</v>
      </c>
      <c r="C109" s="3">
        <v>0.45833333333333331</v>
      </c>
      <c r="D109" s="1">
        <v>36.304331758287198</v>
      </c>
      <c r="E109" s="1">
        <f t="shared" si="6"/>
        <v>1.590583535159958</v>
      </c>
      <c r="F109" s="1">
        <f t="shared" si="7"/>
        <v>5726.100726575849</v>
      </c>
      <c r="G109" s="1" t="str">
        <f t="shared" si="8"/>
        <v>0</v>
      </c>
      <c r="H109" s="1">
        <v>33.837682170000001</v>
      </c>
      <c r="I109" s="1">
        <f t="shared" si="9"/>
        <v>1.482513450073125</v>
      </c>
      <c r="J109" s="1">
        <f t="shared" si="10"/>
        <v>5337.0484202632497</v>
      </c>
      <c r="K109" s="1" t="str">
        <f t="shared" si="11"/>
        <v>0</v>
      </c>
    </row>
    <row r="110" spans="1:11">
      <c r="A110" s="1" t="s">
        <v>43</v>
      </c>
      <c r="B110" s="2">
        <v>40979</v>
      </c>
      <c r="C110" s="3">
        <v>0.5</v>
      </c>
      <c r="D110" s="1">
        <v>33.5321548032761</v>
      </c>
      <c r="E110" s="1">
        <f t="shared" si="6"/>
        <v>1.4691275323185342</v>
      </c>
      <c r="F110" s="1">
        <f t="shared" si="7"/>
        <v>5288.8591163467236</v>
      </c>
      <c r="G110" s="1" t="str">
        <f t="shared" si="8"/>
        <v>0</v>
      </c>
      <c r="H110" s="1">
        <v>33.659572050000001</v>
      </c>
      <c r="I110" s="1">
        <f t="shared" si="9"/>
        <v>1.4747100004406251</v>
      </c>
      <c r="J110" s="1">
        <f t="shared" si="10"/>
        <v>5308.9560015862498</v>
      </c>
      <c r="K110" s="1" t="str">
        <f t="shared" si="11"/>
        <v>0</v>
      </c>
    </row>
    <row r="111" spans="1:11">
      <c r="A111" s="1" t="s">
        <v>43</v>
      </c>
      <c r="B111" s="2">
        <v>40979</v>
      </c>
      <c r="C111" s="3">
        <v>0.54166666666666663</v>
      </c>
      <c r="D111" s="1">
        <v>35.544942594104299</v>
      </c>
      <c r="E111" s="1">
        <f t="shared" si="6"/>
        <v>1.5573127974041947</v>
      </c>
      <c r="F111" s="1">
        <f t="shared" si="7"/>
        <v>5606.3260706551009</v>
      </c>
      <c r="G111" s="1" t="str">
        <f t="shared" si="8"/>
        <v>0</v>
      </c>
      <c r="H111" s="1">
        <v>33.778023079999997</v>
      </c>
      <c r="I111" s="1">
        <f t="shared" si="9"/>
        <v>1.4798996361924999</v>
      </c>
      <c r="J111" s="1">
        <f t="shared" si="10"/>
        <v>5327.6386902929999</v>
      </c>
      <c r="K111" s="1" t="str">
        <f t="shared" si="11"/>
        <v>0</v>
      </c>
    </row>
    <row r="112" spans="1:11">
      <c r="A112" s="1" t="s">
        <v>43</v>
      </c>
      <c r="B112" s="2">
        <v>40979</v>
      </c>
      <c r="C112" s="3">
        <v>0.58333333333333337</v>
      </c>
      <c r="D112" s="1">
        <v>36.889039439400698</v>
      </c>
      <c r="E112" s="1">
        <f t="shared" si="6"/>
        <v>1.6162010404387432</v>
      </c>
      <c r="F112" s="1">
        <f t="shared" si="7"/>
        <v>5818.3237455794761</v>
      </c>
      <c r="G112" s="1" t="str">
        <f t="shared" si="8"/>
        <v>0</v>
      </c>
      <c r="H112" s="1">
        <v>34.036692930000001</v>
      </c>
      <c r="I112" s="1">
        <f t="shared" si="9"/>
        <v>1.4912326089956252</v>
      </c>
      <c r="J112" s="1">
        <f t="shared" si="10"/>
        <v>5368.4373923842504</v>
      </c>
      <c r="K112" s="1" t="str">
        <f t="shared" si="11"/>
        <v>0</v>
      </c>
    </row>
    <row r="113" spans="1:11">
      <c r="A113" s="1" t="s">
        <v>43</v>
      </c>
      <c r="B113" s="2">
        <v>40979</v>
      </c>
      <c r="C113" s="3">
        <v>0.625</v>
      </c>
      <c r="D113" s="1">
        <v>36.135744172202202</v>
      </c>
      <c r="E113" s="1">
        <f t="shared" si="6"/>
        <v>1.5831972915446089</v>
      </c>
      <c r="F113" s="1">
        <f t="shared" si="7"/>
        <v>5699.5102495605915</v>
      </c>
      <c r="G113" s="1" t="str">
        <f t="shared" si="8"/>
        <v>0</v>
      </c>
      <c r="H113" s="1">
        <v>34.285274350000002</v>
      </c>
      <c r="I113" s="1">
        <f t="shared" si="9"/>
        <v>1.5021235824593751</v>
      </c>
      <c r="J113" s="1">
        <f t="shared" si="10"/>
        <v>5407.6448968537497</v>
      </c>
      <c r="K113" s="1" t="str">
        <f t="shared" si="11"/>
        <v>0</v>
      </c>
    </row>
    <row r="114" spans="1:11">
      <c r="A114" s="1" t="s">
        <v>43</v>
      </c>
      <c r="B114" s="2">
        <v>40979</v>
      </c>
      <c r="C114" s="3">
        <v>0.66666666666666663</v>
      </c>
      <c r="D114" s="1">
        <v>38.176371036105699</v>
      </c>
      <c r="E114" s="1">
        <f t="shared" si="6"/>
        <v>1.6726022560193812</v>
      </c>
      <c r="F114" s="1">
        <f t="shared" si="7"/>
        <v>6021.3681216697723</v>
      </c>
      <c r="G114" s="1" t="str">
        <f t="shared" si="8"/>
        <v>0</v>
      </c>
      <c r="H114" s="1">
        <v>33.879230239999998</v>
      </c>
      <c r="I114" s="1">
        <f t="shared" si="9"/>
        <v>1.4843337748900001</v>
      </c>
      <c r="J114" s="1">
        <f t="shared" si="10"/>
        <v>5343.6015896039999</v>
      </c>
      <c r="K114" s="1" t="str">
        <f t="shared" si="11"/>
        <v>0</v>
      </c>
    </row>
    <row r="115" spans="1:11">
      <c r="A115" s="1" t="s">
        <v>43</v>
      </c>
      <c r="B115" s="2">
        <v>40979</v>
      </c>
      <c r="C115" s="3">
        <v>0.70833333333333337</v>
      </c>
      <c r="D115" s="1">
        <v>40.010331299040097</v>
      </c>
      <c r="E115" s="1">
        <f t="shared" si="6"/>
        <v>1.7529526400391944</v>
      </c>
      <c r="F115" s="1">
        <f t="shared" si="7"/>
        <v>6310.6295041410995</v>
      </c>
      <c r="G115" s="1" t="str">
        <f t="shared" si="8"/>
        <v>0</v>
      </c>
      <c r="H115" s="1">
        <v>33.87234539</v>
      </c>
      <c r="I115" s="1">
        <f t="shared" si="9"/>
        <v>1.484032132399375</v>
      </c>
      <c r="J115" s="1">
        <f t="shared" si="10"/>
        <v>5342.5156766377504</v>
      </c>
      <c r="K115" s="1" t="str">
        <f t="shared" si="11"/>
        <v>0</v>
      </c>
    </row>
    <row r="116" spans="1:11">
      <c r="A116" s="1" t="s">
        <v>43</v>
      </c>
      <c r="B116" s="2">
        <v>40979</v>
      </c>
      <c r="C116" s="3">
        <v>0.75</v>
      </c>
      <c r="D116" s="1">
        <v>39.848458514743399</v>
      </c>
      <c r="E116" s="1">
        <f t="shared" si="6"/>
        <v>1.7458605886771952</v>
      </c>
      <c r="F116" s="1">
        <f t="shared" si="7"/>
        <v>6285.0981192379022</v>
      </c>
      <c r="G116" s="1" t="str">
        <f t="shared" si="8"/>
        <v>0</v>
      </c>
      <c r="H116" s="1">
        <v>34.089161169999997</v>
      </c>
      <c r="I116" s="1">
        <f t="shared" si="9"/>
        <v>1.4935313737606248</v>
      </c>
      <c r="J116" s="1">
        <f t="shared" si="10"/>
        <v>5376.7129455382492</v>
      </c>
      <c r="K116" s="1" t="str">
        <f t="shared" si="11"/>
        <v>0</v>
      </c>
    </row>
    <row r="117" spans="1:11">
      <c r="A117" s="1" t="s">
        <v>43</v>
      </c>
      <c r="B117" s="2">
        <v>40979</v>
      </c>
      <c r="C117" s="3">
        <v>0.79166666666666663</v>
      </c>
      <c r="D117" s="1">
        <v>41.722834001117299</v>
      </c>
      <c r="E117" s="1">
        <f t="shared" si="6"/>
        <v>1.8279816646739517</v>
      </c>
      <c r="F117" s="1">
        <f t="shared" si="7"/>
        <v>6580.7339928262263</v>
      </c>
      <c r="G117" s="1" t="str">
        <f t="shared" si="8"/>
        <v>0</v>
      </c>
      <c r="H117" s="1">
        <v>34.262312569999999</v>
      </c>
      <c r="I117" s="1">
        <f t="shared" si="9"/>
        <v>1.5011175694731249</v>
      </c>
      <c r="J117" s="1">
        <f t="shared" si="10"/>
        <v>5404.0232501032497</v>
      </c>
      <c r="K117" s="1" t="str">
        <f t="shared" si="11"/>
        <v>0</v>
      </c>
    </row>
    <row r="118" spans="1:11">
      <c r="A118" s="1" t="s">
        <v>43</v>
      </c>
      <c r="B118" s="2">
        <v>40979</v>
      </c>
      <c r="C118" s="3">
        <v>0.83333333333333337</v>
      </c>
      <c r="D118" s="1">
        <v>42.1427034388648</v>
      </c>
      <c r="E118" s="1">
        <f t="shared" si="6"/>
        <v>1.8463771944152643</v>
      </c>
      <c r="F118" s="1">
        <f t="shared" si="7"/>
        <v>6646.957899894951</v>
      </c>
      <c r="G118" s="1" t="str">
        <f t="shared" si="8"/>
        <v>0</v>
      </c>
      <c r="H118" s="1">
        <v>33.620717329999998</v>
      </c>
      <c r="I118" s="1">
        <f t="shared" si="9"/>
        <v>1.4730076780206249</v>
      </c>
      <c r="J118" s="1">
        <f t="shared" si="10"/>
        <v>5302.8276408742495</v>
      </c>
      <c r="K118" s="1" t="str">
        <f t="shared" si="11"/>
        <v>0</v>
      </c>
    </row>
    <row r="119" spans="1:11">
      <c r="A119" s="1" t="s">
        <v>43</v>
      </c>
      <c r="B119" s="2">
        <v>40979</v>
      </c>
      <c r="C119" s="3">
        <v>0.875</v>
      </c>
      <c r="D119" s="1">
        <v>45.553342650731402</v>
      </c>
      <c r="E119" s="1">
        <f t="shared" si="6"/>
        <v>1.9958058248851696</v>
      </c>
      <c r="F119" s="1">
        <f t="shared" si="7"/>
        <v>7184.9009695866107</v>
      </c>
      <c r="G119" s="1" t="str">
        <f t="shared" si="8"/>
        <v>0</v>
      </c>
      <c r="H119" s="1">
        <v>33.400482459999999</v>
      </c>
      <c r="I119" s="1">
        <f t="shared" si="9"/>
        <v>1.46335863777875</v>
      </c>
      <c r="J119" s="1">
        <f t="shared" si="10"/>
        <v>5268.0910960034998</v>
      </c>
      <c r="K119" s="1" t="str">
        <f t="shared" si="11"/>
        <v>0</v>
      </c>
    </row>
    <row r="120" spans="1:11">
      <c r="A120" s="1" t="s">
        <v>43</v>
      </c>
      <c r="B120" s="2">
        <v>40979</v>
      </c>
      <c r="C120" s="3">
        <v>0.91666666666666663</v>
      </c>
      <c r="D120" s="1">
        <v>46.821408838696001</v>
      </c>
      <c r="E120" s="1">
        <f t="shared" si="6"/>
        <v>2.0513629747453686</v>
      </c>
      <c r="F120" s="1">
        <f t="shared" si="7"/>
        <v>7384.9067090833269</v>
      </c>
      <c r="G120" s="1" t="str">
        <f t="shared" si="8"/>
        <v>0</v>
      </c>
      <c r="H120" s="1">
        <v>33.449112450000001</v>
      </c>
      <c r="I120" s="1">
        <f t="shared" si="9"/>
        <v>1.4654892392156249</v>
      </c>
      <c r="J120" s="1">
        <f t="shared" si="10"/>
        <v>5275.7612611762497</v>
      </c>
      <c r="K120" s="1" t="str">
        <f t="shared" si="11"/>
        <v>0</v>
      </c>
    </row>
    <row r="121" spans="1:11">
      <c r="A121" s="1" t="s">
        <v>43</v>
      </c>
      <c r="B121" s="2">
        <v>40979</v>
      </c>
      <c r="C121" s="3">
        <v>0.95833333333333337</v>
      </c>
      <c r="D121" s="1">
        <v>50.469125623703</v>
      </c>
      <c r="E121" s="1">
        <f t="shared" si="6"/>
        <v>2.2111785663884875</v>
      </c>
      <c r="F121" s="1">
        <f t="shared" si="7"/>
        <v>7960.2428389985553</v>
      </c>
      <c r="G121" s="1">
        <f t="shared" si="8"/>
        <v>118502.44147202253</v>
      </c>
      <c r="H121" s="1">
        <v>33.650740419999998</v>
      </c>
      <c r="I121" s="1">
        <f t="shared" si="9"/>
        <v>1.47432306465125</v>
      </c>
      <c r="J121" s="1">
        <f t="shared" si="10"/>
        <v>5307.5630327444997</v>
      </c>
      <c r="K121" s="1">
        <f t="shared" si="11"/>
        <v>107869.90078797974</v>
      </c>
    </row>
    <row r="122" spans="1:11">
      <c r="A122" s="1" t="s">
        <v>43</v>
      </c>
      <c r="B122" s="2">
        <v>40980</v>
      </c>
      <c r="C122" s="3">
        <v>0</v>
      </c>
      <c r="D122" s="1">
        <v>50.1657643742031</v>
      </c>
      <c r="E122" s="1">
        <f t="shared" si="6"/>
        <v>2.1978875516447731</v>
      </c>
      <c r="F122" s="1">
        <f t="shared" si="7"/>
        <v>7912.3951859211829</v>
      </c>
      <c r="G122" s="1" t="str">
        <f t="shared" si="8"/>
        <v>0</v>
      </c>
      <c r="H122" s="1">
        <v>33.265616139999999</v>
      </c>
      <c r="I122" s="1">
        <f t="shared" si="9"/>
        <v>1.4574498071337501</v>
      </c>
      <c r="J122" s="1">
        <f t="shared" si="10"/>
        <v>5246.8193056814998</v>
      </c>
      <c r="K122" s="1" t="str">
        <f t="shared" si="11"/>
        <v>0</v>
      </c>
    </row>
    <row r="123" spans="1:11">
      <c r="A123" s="1" t="s">
        <v>43</v>
      </c>
      <c r="B123" s="2">
        <v>40980</v>
      </c>
      <c r="C123" s="3">
        <v>4.1666666666666664E-2</v>
      </c>
      <c r="D123" s="1">
        <v>47.214205525716103</v>
      </c>
      <c r="E123" s="1">
        <f t="shared" si="6"/>
        <v>2.0685723795954369</v>
      </c>
      <c r="F123" s="1">
        <f t="shared" si="7"/>
        <v>7446.8605665435725</v>
      </c>
      <c r="G123" s="1" t="str">
        <f t="shared" si="8"/>
        <v>0</v>
      </c>
      <c r="H123" s="1">
        <v>33.423464750000001</v>
      </c>
      <c r="I123" s="1">
        <f t="shared" si="9"/>
        <v>1.464365549359375</v>
      </c>
      <c r="J123" s="1">
        <f t="shared" si="10"/>
        <v>5271.7159776937497</v>
      </c>
      <c r="K123" s="1" t="str">
        <f t="shared" si="11"/>
        <v>0</v>
      </c>
    </row>
    <row r="124" spans="1:11">
      <c r="A124" s="1" t="s">
        <v>43</v>
      </c>
      <c r="B124" s="2">
        <v>40980</v>
      </c>
      <c r="C124" s="3">
        <v>8.3333333333333329E-2</v>
      </c>
      <c r="D124" s="1">
        <v>47.361018367343497</v>
      </c>
      <c r="E124" s="1">
        <f t="shared" si="6"/>
        <v>2.0750046172192373</v>
      </c>
      <c r="F124" s="1">
        <f t="shared" si="7"/>
        <v>7470.0166219892544</v>
      </c>
      <c r="G124" s="1" t="str">
        <f t="shared" si="8"/>
        <v>0</v>
      </c>
      <c r="H124" s="1">
        <v>33.202985599999998</v>
      </c>
      <c r="I124" s="1">
        <f t="shared" si="9"/>
        <v>1.4547058066</v>
      </c>
      <c r="J124" s="1">
        <f t="shared" si="10"/>
        <v>5236.9409037599999</v>
      </c>
      <c r="K124" s="1" t="str">
        <f t="shared" si="11"/>
        <v>0</v>
      </c>
    </row>
    <row r="125" spans="1:11">
      <c r="A125" s="1" t="s">
        <v>43</v>
      </c>
      <c r="B125" s="2">
        <v>40980</v>
      </c>
      <c r="C125" s="3">
        <v>0.125</v>
      </c>
      <c r="D125" s="1">
        <v>47.663777834574397</v>
      </c>
      <c r="E125" s="1">
        <f t="shared" si="6"/>
        <v>2.0882692663772908</v>
      </c>
      <c r="F125" s="1">
        <f t="shared" si="7"/>
        <v>7517.7693589582468</v>
      </c>
      <c r="G125" s="1" t="str">
        <f t="shared" si="8"/>
        <v>0</v>
      </c>
      <c r="H125" s="1">
        <v>32.88254062</v>
      </c>
      <c r="I125" s="1">
        <f t="shared" si="9"/>
        <v>1.4406663109137501</v>
      </c>
      <c r="J125" s="1">
        <f t="shared" si="10"/>
        <v>5186.3987192895001</v>
      </c>
      <c r="K125" s="1" t="str">
        <f t="shared" si="11"/>
        <v>0</v>
      </c>
    </row>
    <row r="126" spans="1:11">
      <c r="A126" s="1" t="s">
        <v>43</v>
      </c>
      <c r="B126" s="2">
        <v>40980</v>
      </c>
      <c r="C126" s="3">
        <v>0.16666666666666666</v>
      </c>
      <c r="D126" s="1">
        <v>43.6632813527849</v>
      </c>
      <c r="E126" s="1">
        <f t="shared" si="6"/>
        <v>1.9129975142688884</v>
      </c>
      <c r="F126" s="1">
        <f t="shared" si="7"/>
        <v>6886.7910513679981</v>
      </c>
      <c r="G126" s="1" t="str">
        <f t="shared" si="8"/>
        <v>0</v>
      </c>
      <c r="H126" s="1">
        <v>33.064211890000003</v>
      </c>
      <c r="I126" s="1">
        <f t="shared" si="9"/>
        <v>1.4486257834306253</v>
      </c>
      <c r="J126" s="1">
        <f t="shared" si="10"/>
        <v>5215.0528203502508</v>
      </c>
      <c r="K126" s="1" t="str">
        <f t="shared" si="11"/>
        <v>0</v>
      </c>
    </row>
    <row r="127" spans="1:11">
      <c r="A127" s="1" t="s">
        <v>43</v>
      </c>
      <c r="B127" s="2">
        <v>40980</v>
      </c>
      <c r="C127" s="3">
        <v>0.20833333333333334</v>
      </c>
      <c r="D127" s="1">
        <v>47.693683983484902</v>
      </c>
      <c r="E127" s="1">
        <f t="shared" si="6"/>
        <v>2.0895795295264326</v>
      </c>
      <c r="F127" s="1">
        <f t="shared" si="7"/>
        <v>7522.4863062951572</v>
      </c>
      <c r="G127" s="1" t="str">
        <f t="shared" si="8"/>
        <v>0</v>
      </c>
      <c r="H127" s="1">
        <v>33.09884125</v>
      </c>
      <c r="I127" s="1">
        <f t="shared" si="9"/>
        <v>1.4501429822656249</v>
      </c>
      <c r="J127" s="1">
        <f t="shared" si="10"/>
        <v>5220.5147361562495</v>
      </c>
      <c r="K127" s="1" t="str">
        <f t="shared" si="11"/>
        <v>0</v>
      </c>
    </row>
    <row r="128" spans="1:11">
      <c r="A128" s="1" t="s">
        <v>43</v>
      </c>
      <c r="B128" s="2">
        <v>40980</v>
      </c>
      <c r="C128" s="3">
        <v>0.25</v>
      </c>
      <c r="D128" s="1">
        <v>42.690738221274501</v>
      </c>
      <c r="E128" s="1">
        <f t="shared" si="6"/>
        <v>1.8703879683195892</v>
      </c>
      <c r="F128" s="1">
        <f t="shared" si="7"/>
        <v>6733.3966859505208</v>
      </c>
      <c r="G128" s="1" t="str">
        <f t="shared" si="8"/>
        <v>0</v>
      </c>
      <c r="H128" s="1">
        <v>32.741148840000001</v>
      </c>
      <c r="I128" s="1">
        <f t="shared" si="9"/>
        <v>1.4344715835525002</v>
      </c>
      <c r="J128" s="1">
        <f t="shared" si="10"/>
        <v>5164.0977007890006</v>
      </c>
      <c r="K128" s="1" t="str">
        <f t="shared" si="11"/>
        <v>0</v>
      </c>
    </row>
    <row r="129" spans="1:11">
      <c r="A129" s="1" t="s">
        <v>43</v>
      </c>
      <c r="B129" s="2">
        <v>40980</v>
      </c>
      <c r="C129" s="3">
        <v>0.29166666666666669</v>
      </c>
      <c r="D129" s="1">
        <v>38.518715155919402</v>
      </c>
      <c r="E129" s="1">
        <f t="shared" si="6"/>
        <v>1.687601207768719</v>
      </c>
      <c r="F129" s="1">
        <f t="shared" si="7"/>
        <v>6075.3643479673883</v>
      </c>
      <c r="G129" s="1" t="str">
        <f t="shared" si="8"/>
        <v>0</v>
      </c>
      <c r="H129" s="1">
        <v>32.520784890000002</v>
      </c>
      <c r="I129" s="1">
        <f t="shared" si="9"/>
        <v>1.4248168879931251</v>
      </c>
      <c r="J129" s="1">
        <f t="shared" si="10"/>
        <v>5129.3407967752501</v>
      </c>
      <c r="K129" s="1" t="str">
        <f t="shared" si="11"/>
        <v>0</v>
      </c>
    </row>
    <row r="130" spans="1:11">
      <c r="A130" s="1" t="s">
        <v>43</v>
      </c>
      <c r="B130" s="2">
        <v>40980</v>
      </c>
      <c r="C130" s="3">
        <v>0.33333333333333331</v>
      </c>
      <c r="D130" s="1">
        <v>40.410078451368499</v>
      </c>
      <c r="E130" s="1">
        <f t="shared" ref="E130:E193" si="12">(D130*3785.4)/86400</f>
        <v>1.7704665621505824</v>
      </c>
      <c r="F130" s="1">
        <f t="shared" ref="F130:F193" si="13">E130*3600</f>
        <v>6373.6796237420967</v>
      </c>
      <c r="G130" s="1" t="str">
        <f t="shared" ref="G130:G193" si="14">IF(C130=$C$25,SUM(F130:F151),"0")</f>
        <v>0</v>
      </c>
      <c r="H130" s="1">
        <v>32.238652649999999</v>
      </c>
      <c r="I130" s="1">
        <f t="shared" ref="I130:I193" si="15">(H130*3785.4)/86400</f>
        <v>1.4124559692281251</v>
      </c>
      <c r="J130" s="1">
        <f t="shared" ref="J130:J193" si="16">I130*3600</f>
        <v>5084.8414892212504</v>
      </c>
      <c r="K130" s="1" t="str">
        <f t="shared" ref="K130:K193" si="17">IF(C130=$C$25,SUM(J130:J151),"0")</f>
        <v>0</v>
      </c>
    </row>
    <row r="131" spans="1:11">
      <c r="A131" s="1" t="s">
        <v>43</v>
      </c>
      <c r="B131" s="2">
        <v>40980</v>
      </c>
      <c r="C131" s="3">
        <v>0.375</v>
      </c>
      <c r="D131" s="1">
        <v>39.403696975708002</v>
      </c>
      <c r="E131" s="1">
        <f t="shared" si="12"/>
        <v>1.726374473748207</v>
      </c>
      <c r="F131" s="1">
        <f t="shared" si="13"/>
        <v>6214.948105493545</v>
      </c>
      <c r="G131" s="1" t="str">
        <f t="shared" si="14"/>
        <v>0</v>
      </c>
      <c r="H131" s="1">
        <v>31.727514129999999</v>
      </c>
      <c r="I131" s="1">
        <f t="shared" si="15"/>
        <v>1.390061712820625</v>
      </c>
      <c r="J131" s="1">
        <f t="shared" si="16"/>
        <v>5004.2221661542499</v>
      </c>
      <c r="K131" s="1" t="str">
        <f t="shared" si="17"/>
        <v>0</v>
      </c>
    </row>
    <row r="132" spans="1:11">
      <c r="A132" s="1" t="s">
        <v>43</v>
      </c>
      <c r="B132" s="2">
        <v>40980</v>
      </c>
      <c r="C132" s="3">
        <v>0.41666666666666669</v>
      </c>
      <c r="D132" s="1">
        <v>36.2093464893765</v>
      </c>
      <c r="E132" s="1">
        <f t="shared" si="12"/>
        <v>1.5864219930658079</v>
      </c>
      <c r="F132" s="1">
        <f t="shared" si="13"/>
        <v>5711.119175036908</v>
      </c>
      <c r="G132" s="1" t="str">
        <f t="shared" si="14"/>
        <v>0</v>
      </c>
      <c r="H132" s="1">
        <v>30.265799040000001</v>
      </c>
      <c r="I132" s="1">
        <f t="shared" si="15"/>
        <v>1.3260203204400001</v>
      </c>
      <c r="J132" s="1">
        <f t="shared" si="16"/>
        <v>4773.6731535839999</v>
      </c>
      <c r="K132" s="1" t="str">
        <f t="shared" si="17"/>
        <v>0</v>
      </c>
    </row>
    <row r="133" spans="1:11">
      <c r="A133" s="1" t="s">
        <v>43</v>
      </c>
      <c r="B133" s="2">
        <v>40980</v>
      </c>
      <c r="C133" s="3">
        <v>0.45833333333333331</v>
      </c>
      <c r="D133" s="1">
        <v>32.285634385214898</v>
      </c>
      <c r="E133" s="1">
        <f t="shared" si="12"/>
        <v>1.4145143565022278</v>
      </c>
      <c r="F133" s="1">
        <f t="shared" si="13"/>
        <v>5092.2516834080197</v>
      </c>
      <c r="G133" s="1" t="str">
        <f t="shared" si="14"/>
        <v>0</v>
      </c>
      <c r="H133" s="1">
        <v>32.835308159999997</v>
      </c>
      <c r="I133" s="1">
        <f t="shared" si="15"/>
        <v>1.4385969387599999</v>
      </c>
      <c r="J133" s="1">
        <f t="shared" si="16"/>
        <v>5178.9489795359996</v>
      </c>
      <c r="K133" s="1" t="str">
        <f t="shared" si="17"/>
        <v>0</v>
      </c>
    </row>
    <row r="134" spans="1:11">
      <c r="A134" s="1" t="s">
        <v>43</v>
      </c>
      <c r="B134" s="2">
        <v>40980</v>
      </c>
      <c r="C134" s="3">
        <v>0.5</v>
      </c>
      <c r="D134" s="1">
        <v>28.1505251815584</v>
      </c>
      <c r="E134" s="1">
        <f t="shared" si="12"/>
        <v>1.2333448845170274</v>
      </c>
      <c r="F134" s="1">
        <f t="shared" si="13"/>
        <v>4440.0415842612983</v>
      </c>
      <c r="G134" s="1" t="str">
        <f t="shared" si="14"/>
        <v>0</v>
      </c>
      <c r="H134" s="1">
        <v>31.74752513</v>
      </c>
      <c r="I134" s="1">
        <f t="shared" si="15"/>
        <v>1.390938444758125</v>
      </c>
      <c r="J134" s="1">
        <f t="shared" si="16"/>
        <v>5007.3784011292501</v>
      </c>
      <c r="K134" s="1" t="str">
        <f t="shared" si="17"/>
        <v>0</v>
      </c>
    </row>
    <row r="135" spans="1:11">
      <c r="A135" s="1" t="s">
        <v>43</v>
      </c>
      <c r="B135" s="2">
        <v>40980</v>
      </c>
      <c r="C135" s="3">
        <v>0.54166666666666663</v>
      </c>
      <c r="D135" s="1">
        <v>28.196614025433899</v>
      </c>
      <c r="E135" s="1">
        <f t="shared" si="12"/>
        <v>1.2353641519893228</v>
      </c>
      <c r="F135" s="1">
        <f t="shared" si="13"/>
        <v>4447.3109471615617</v>
      </c>
      <c r="G135" s="1" t="str">
        <f t="shared" si="14"/>
        <v>0</v>
      </c>
      <c r="H135" s="1">
        <v>30.60989133</v>
      </c>
      <c r="I135" s="1">
        <f t="shared" si="15"/>
        <v>1.341095863895625</v>
      </c>
      <c r="J135" s="1">
        <f t="shared" si="16"/>
        <v>4827.9451100242495</v>
      </c>
      <c r="K135" s="1" t="str">
        <f t="shared" si="17"/>
        <v>0</v>
      </c>
    </row>
    <row r="136" spans="1:11">
      <c r="A136" s="1" t="s">
        <v>43</v>
      </c>
      <c r="B136" s="2">
        <v>40980</v>
      </c>
      <c r="C136" s="3">
        <v>0.58333333333333337</v>
      </c>
      <c r="D136" s="1">
        <v>24.260838876830199</v>
      </c>
      <c r="E136" s="1">
        <f t="shared" si="12"/>
        <v>1.0629280032911232</v>
      </c>
      <c r="F136" s="1">
        <f t="shared" si="13"/>
        <v>3826.5408118480436</v>
      </c>
      <c r="G136" s="1" t="str">
        <f t="shared" si="14"/>
        <v>0</v>
      </c>
      <c r="H136" s="1">
        <v>29.994818729999999</v>
      </c>
      <c r="I136" s="1">
        <f t="shared" si="15"/>
        <v>1.314147995608125</v>
      </c>
      <c r="J136" s="1">
        <f t="shared" si="16"/>
        <v>4730.93278418925</v>
      </c>
      <c r="K136" s="1" t="str">
        <f t="shared" si="17"/>
        <v>0</v>
      </c>
    </row>
    <row r="137" spans="1:11">
      <c r="A137" s="1" t="s">
        <v>43</v>
      </c>
      <c r="B137" s="2">
        <v>40980</v>
      </c>
      <c r="C137" s="3">
        <v>0.625</v>
      </c>
      <c r="D137" s="1">
        <v>18.075083859761602</v>
      </c>
      <c r="E137" s="1">
        <f t="shared" si="12"/>
        <v>0.79191461160580523</v>
      </c>
      <c r="F137" s="1">
        <f t="shared" si="13"/>
        <v>2850.892601780899</v>
      </c>
      <c r="G137" s="1" t="str">
        <f t="shared" si="14"/>
        <v>0</v>
      </c>
      <c r="H137" s="1">
        <v>30.029352800000002</v>
      </c>
      <c r="I137" s="1">
        <f t="shared" si="15"/>
        <v>1.31566101955</v>
      </c>
      <c r="J137" s="1">
        <f t="shared" si="16"/>
        <v>4736.3796703799999</v>
      </c>
      <c r="K137" s="1" t="str">
        <f t="shared" si="17"/>
        <v>0</v>
      </c>
    </row>
    <row r="138" spans="1:11">
      <c r="A138" s="1" t="s">
        <v>43</v>
      </c>
      <c r="B138" s="2">
        <v>40980</v>
      </c>
      <c r="C138" s="3">
        <v>0.66666666666666663</v>
      </c>
      <c r="D138" s="1">
        <v>14.989353090657101</v>
      </c>
      <c r="E138" s="1">
        <f t="shared" si="12"/>
        <v>0.65672103228441425</v>
      </c>
      <c r="F138" s="1">
        <f t="shared" si="13"/>
        <v>2364.1957162238914</v>
      </c>
      <c r="G138" s="1" t="str">
        <f t="shared" si="14"/>
        <v>0</v>
      </c>
      <c r="H138" s="1">
        <v>29.496643599999999</v>
      </c>
      <c r="I138" s="1">
        <f t="shared" si="15"/>
        <v>1.2923216977249998</v>
      </c>
      <c r="J138" s="1">
        <f t="shared" si="16"/>
        <v>4652.3581118099992</v>
      </c>
      <c r="K138" s="1" t="str">
        <f t="shared" si="17"/>
        <v>0</v>
      </c>
    </row>
    <row r="139" spans="1:11">
      <c r="A139" s="1" t="s">
        <v>43</v>
      </c>
      <c r="B139" s="2">
        <v>40980</v>
      </c>
      <c r="C139" s="3">
        <v>0.70833333333333337</v>
      </c>
      <c r="D139" s="1">
        <v>12.7778102986018</v>
      </c>
      <c r="E139" s="1">
        <f t="shared" si="12"/>
        <v>0.55982781370749135</v>
      </c>
      <c r="F139" s="1">
        <f t="shared" si="13"/>
        <v>2015.3801293469689</v>
      </c>
      <c r="G139" s="1" t="str">
        <f t="shared" si="14"/>
        <v>0</v>
      </c>
      <c r="H139" s="1">
        <v>28.995219110000001</v>
      </c>
      <c r="I139" s="1">
        <f t="shared" si="15"/>
        <v>1.270353037256875</v>
      </c>
      <c r="J139" s="1">
        <f t="shared" si="16"/>
        <v>4573.2709341247501</v>
      </c>
      <c r="K139" s="1" t="str">
        <f t="shared" si="17"/>
        <v>0</v>
      </c>
    </row>
    <row r="140" spans="1:11">
      <c r="A140" s="1" t="s">
        <v>43</v>
      </c>
      <c r="B140" s="2">
        <v>40980</v>
      </c>
      <c r="C140" s="3">
        <v>0.75</v>
      </c>
      <c r="D140" s="1">
        <v>15.5424585784806</v>
      </c>
      <c r="E140" s="1">
        <f t="shared" si="12"/>
        <v>0.68095396646968132</v>
      </c>
      <c r="F140" s="1">
        <f t="shared" si="13"/>
        <v>2451.4342792908528</v>
      </c>
      <c r="G140" s="1" t="str">
        <f t="shared" si="14"/>
        <v>0</v>
      </c>
      <c r="H140" s="1">
        <v>27.692431209999999</v>
      </c>
      <c r="I140" s="1">
        <f t="shared" si="15"/>
        <v>1.2132746423881251</v>
      </c>
      <c r="J140" s="1">
        <f t="shared" si="16"/>
        <v>4367.7887125972502</v>
      </c>
      <c r="K140" s="1" t="str">
        <f t="shared" si="17"/>
        <v>0</v>
      </c>
    </row>
    <row r="141" spans="1:11">
      <c r="A141" s="1" t="s">
        <v>43</v>
      </c>
      <c r="B141" s="2">
        <v>40980</v>
      </c>
      <c r="C141" s="3">
        <v>0.79166666666666663</v>
      </c>
      <c r="D141" s="1">
        <v>19.838136334949098</v>
      </c>
      <c r="E141" s="1">
        <f t="shared" si="12"/>
        <v>0.8691583481749573</v>
      </c>
      <c r="F141" s="1">
        <f t="shared" si="13"/>
        <v>3128.9700534298463</v>
      </c>
      <c r="G141" s="1" t="str">
        <f t="shared" si="14"/>
        <v>0</v>
      </c>
      <c r="H141" s="1">
        <v>25.547952590000001</v>
      </c>
      <c r="I141" s="1">
        <f t="shared" si="15"/>
        <v>1.1193196728493751</v>
      </c>
      <c r="J141" s="1">
        <f t="shared" si="16"/>
        <v>4029.55082225775</v>
      </c>
      <c r="K141" s="1" t="str">
        <f t="shared" si="17"/>
        <v>0</v>
      </c>
    </row>
    <row r="142" spans="1:11">
      <c r="A142" s="1" t="s">
        <v>43</v>
      </c>
      <c r="B142" s="2">
        <v>40980</v>
      </c>
      <c r="C142" s="3">
        <v>0.83333333333333337</v>
      </c>
      <c r="D142" s="1">
        <v>25.743248039351599</v>
      </c>
      <c r="E142" s="1">
        <f t="shared" si="12"/>
        <v>1.127876054724092</v>
      </c>
      <c r="F142" s="1">
        <f t="shared" si="13"/>
        <v>4060.3537970067314</v>
      </c>
      <c r="G142" s="1" t="str">
        <f t="shared" si="14"/>
        <v>0</v>
      </c>
      <c r="H142" s="1">
        <v>24.879800029999998</v>
      </c>
      <c r="I142" s="1">
        <f t="shared" si="15"/>
        <v>1.090046238814375</v>
      </c>
      <c r="J142" s="1">
        <f t="shared" si="16"/>
        <v>3924.1664597317499</v>
      </c>
      <c r="K142" s="1" t="str">
        <f t="shared" si="17"/>
        <v>0</v>
      </c>
    </row>
    <row r="143" spans="1:11">
      <c r="A143" s="1" t="s">
        <v>43</v>
      </c>
      <c r="B143" s="2">
        <v>40980</v>
      </c>
      <c r="C143" s="3">
        <v>0.875</v>
      </c>
      <c r="D143" s="1">
        <v>28.605722855462002</v>
      </c>
      <c r="E143" s="1">
        <f t="shared" si="12"/>
        <v>1.2532882326049291</v>
      </c>
      <c r="F143" s="1">
        <f t="shared" si="13"/>
        <v>4511.8376373777446</v>
      </c>
      <c r="G143" s="1" t="str">
        <f t="shared" si="14"/>
        <v>0</v>
      </c>
      <c r="H143" s="1">
        <v>25.087370369999999</v>
      </c>
      <c r="I143" s="1">
        <f t="shared" si="15"/>
        <v>1.0991404143356249</v>
      </c>
      <c r="J143" s="1">
        <f t="shared" si="16"/>
        <v>3956.9054916082496</v>
      </c>
      <c r="K143" s="1" t="str">
        <f t="shared" si="17"/>
        <v>0</v>
      </c>
    </row>
    <row r="144" spans="1:11">
      <c r="A144" s="1" t="s">
        <v>43</v>
      </c>
      <c r="B144" s="2">
        <v>40980</v>
      </c>
      <c r="C144" s="3">
        <v>0.91666666666666663</v>
      </c>
      <c r="D144" s="1">
        <v>28.965486786100598</v>
      </c>
      <c r="E144" s="1">
        <f t="shared" si="12"/>
        <v>1.2690503898160324</v>
      </c>
      <c r="F144" s="1">
        <f t="shared" si="13"/>
        <v>4568.5814033377164</v>
      </c>
      <c r="G144" s="1" t="str">
        <f t="shared" si="14"/>
        <v>0</v>
      </c>
      <c r="H144" s="1">
        <v>25.045021819999999</v>
      </c>
      <c r="I144" s="1">
        <f t="shared" si="15"/>
        <v>1.0972850184887499</v>
      </c>
      <c r="J144" s="1">
        <f t="shared" si="16"/>
        <v>3950.2260665594999</v>
      </c>
      <c r="K144" s="1" t="str">
        <f t="shared" si="17"/>
        <v>0</v>
      </c>
    </row>
    <row r="145" spans="1:11">
      <c r="A145" s="1" t="s">
        <v>43</v>
      </c>
      <c r="B145" s="2">
        <v>40980</v>
      </c>
      <c r="C145" s="3">
        <v>0.95833333333333337</v>
      </c>
      <c r="D145" s="1">
        <v>30.6783894570668</v>
      </c>
      <c r="E145" s="1">
        <f t="shared" si="12"/>
        <v>1.3440969380877392</v>
      </c>
      <c r="F145" s="1">
        <f t="shared" si="13"/>
        <v>4838.7489771158616</v>
      </c>
      <c r="G145" s="1">
        <f t="shared" si="14"/>
        <v>73242.817838724528</v>
      </c>
      <c r="H145" s="1">
        <v>25.42020179</v>
      </c>
      <c r="I145" s="1">
        <f t="shared" si="15"/>
        <v>1.1137225909243751</v>
      </c>
      <c r="J145" s="1">
        <f t="shared" si="16"/>
        <v>4009.4013273277501</v>
      </c>
      <c r="K145" s="1">
        <f t="shared" si="17"/>
        <v>81138.745902863258</v>
      </c>
    </row>
    <row r="146" spans="1:11">
      <c r="A146" s="1" t="s">
        <v>43</v>
      </c>
      <c r="B146" s="2">
        <v>40981</v>
      </c>
      <c r="C146" s="3">
        <v>0</v>
      </c>
      <c r="D146" s="1">
        <v>31.114360285335099</v>
      </c>
      <c r="E146" s="1">
        <f t="shared" si="12"/>
        <v>1.3631979100012441</v>
      </c>
      <c r="F146" s="1">
        <f t="shared" si="13"/>
        <v>4907.5124760044791</v>
      </c>
      <c r="G146" s="1" t="str">
        <f t="shared" si="14"/>
        <v>0</v>
      </c>
      <c r="H146" s="1">
        <v>25.668607850000001</v>
      </c>
      <c r="I146" s="1">
        <f t="shared" si="15"/>
        <v>1.1246058814281252</v>
      </c>
      <c r="J146" s="1">
        <f t="shared" si="16"/>
        <v>4048.5811731412509</v>
      </c>
      <c r="K146" s="1" t="str">
        <f t="shared" si="17"/>
        <v>0</v>
      </c>
    </row>
    <row r="147" spans="1:11">
      <c r="A147" s="1" t="s">
        <v>43</v>
      </c>
      <c r="B147" s="2">
        <v>40981</v>
      </c>
      <c r="C147" s="3">
        <v>4.1666666666666664E-2</v>
      </c>
      <c r="D147" s="1">
        <v>33.897258614434101</v>
      </c>
      <c r="E147" s="1">
        <f t="shared" si="12"/>
        <v>1.485123643044894</v>
      </c>
      <c r="F147" s="1">
        <f t="shared" si="13"/>
        <v>5346.4451149616179</v>
      </c>
      <c r="G147" s="1" t="str">
        <f t="shared" si="14"/>
        <v>0</v>
      </c>
      <c r="H147" s="1">
        <v>26.648271699999999</v>
      </c>
      <c r="I147" s="1">
        <f t="shared" si="15"/>
        <v>1.16752740385625</v>
      </c>
      <c r="J147" s="1">
        <f t="shared" si="16"/>
        <v>4203.0986538825</v>
      </c>
      <c r="K147" s="1" t="str">
        <f t="shared" si="17"/>
        <v>0</v>
      </c>
    </row>
    <row r="148" spans="1:11">
      <c r="A148" s="1" t="s">
        <v>43</v>
      </c>
      <c r="B148" s="2">
        <v>40981</v>
      </c>
      <c r="C148" s="3">
        <v>8.3333333333333329E-2</v>
      </c>
      <c r="D148" s="1">
        <v>34.884096349080401</v>
      </c>
      <c r="E148" s="1">
        <f t="shared" si="12"/>
        <v>1.5283594712940851</v>
      </c>
      <c r="F148" s="1">
        <f t="shared" si="13"/>
        <v>5502.0940966587068</v>
      </c>
      <c r="G148" s="1" t="str">
        <f t="shared" si="14"/>
        <v>0</v>
      </c>
      <c r="H148" s="1">
        <v>27.05814797</v>
      </c>
      <c r="I148" s="1">
        <f t="shared" si="15"/>
        <v>1.185485107935625</v>
      </c>
      <c r="J148" s="1">
        <f t="shared" si="16"/>
        <v>4267.74638856825</v>
      </c>
      <c r="K148" s="1" t="str">
        <f t="shared" si="17"/>
        <v>0</v>
      </c>
    </row>
    <row r="149" spans="1:11">
      <c r="A149" s="1" t="s">
        <v>43</v>
      </c>
      <c r="B149" s="2">
        <v>40981</v>
      </c>
      <c r="C149" s="3">
        <v>0.125</v>
      </c>
      <c r="D149" s="1">
        <v>36.510811966790101</v>
      </c>
      <c r="E149" s="1">
        <f t="shared" si="12"/>
        <v>1.5996299492949915</v>
      </c>
      <c r="F149" s="1">
        <f t="shared" si="13"/>
        <v>5758.6678174619692</v>
      </c>
      <c r="G149" s="1" t="str">
        <f t="shared" si="14"/>
        <v>0</v>
      </c>
      <c r="H149" s="1">
        <v>27.76193322</v>
      </c>
      <c r="I149" s="1">
        <f t="shared" si="15"/>
        <v>1.2163196992012499</v>
      </c>
      <c r="J149" s="1">
        <f t="shared" si="16"/>
        <v>4378.7509171245001</v>
      </c>
      <c r="K149" s="1" t="str">
        <f t="shared" si="17"/>
        <v>0</v>
      </c>
    </row>
    <row r="150" spans="1:11">
      <c r="A150" s="1" t="s">
        <v>43</v>
      </c>
      <c r="B150" s="2">
        <v>40981</v>
      </c>
      <c r="C150" s="3">
        <v>0.16666666666666666</v>
      </c>
      <c r="D150" s="1">
        <v>35.021182377073501</v>
      </c>
      <c r="E150" s="1">
        <f t="shared" si="12"/>
        <v>1.5343655528955329</v>
      </c>
      <c r="F150" s="1">
        <f t="shared" si="13"/>
        <v>5523.7159904239188</v>
      </c>
      <c r="G150" s="1" t="str">
        <f t="shared" si="14"/>
        <v>0</v>
      </c>
      <c r="H150" s="1">
        <v>28.242526179999999</v>
      </c>
      <c r="I150" s="1">
        <f t="shared" si="15"/>
        <v>1.2373756782612499</v>
      </c>
      <c r="J150" s="1">
        <f t="shared" si="16"/>
        <v>4454.5524417404995</v>
      </c>
      <c r="K150" s="1" t="str">
        <f t="shared" si="17"/>
        <v>0</v>
      </c>
    </row>
    <row r="151" spans="1:11">
      <c r="A151" s="1" t="s">
        <v>43</v>
      </c>
      <c r="B151" s="2">
        <v>40981</v>
      </c>
      <c r="C151" s="3">
        <v>0.20833333333333334</v>
      </c>
      <c r="D151" s="1">
        <v>30.925268069903101</v>
      </c>
      <c r="E151" s="1">
        <f t="shared" si="12"/>
        <v>1.3549133073126296</v>
      </c>
      <c r="F151" s="1">
        <f t="shared" si="13"/>
        <v>4877.6879063254664</v>
      </c>
      <c r="G151" s="1" t="str">
        <f t="shared" si="14"/>
        <v>0</v>
      </c>
      <c r="H151" s="1">
        <v>28.662326719999999</v>
      </c>
      <c r="I151" s="1">
        <f t="shared" si="15"/>
        <v>1.2557681894199999</v>
      </c>
      <c r="J151" s="1">
        <f t="shared" si="16"/>
        <v>4520.7654819119998</v>
      </c>
      <c r="K151" s="1" t="str">
        <f t="shared" si="17"/>
        <v>0</v>
      </c>
    </row>
    <row r="152" spans="1:11">
      <c r="A152" s="1" t="s">
        <v>43</v>
      </c>
      <c r="B152" s="2">
        <v>40981</v>
      </c>
      <c r="C152" s="3">
        <v>0.25</v>
      </c>
      <c r="D152" s="1">
        <v>30.027725467681901</v>
      </c>
      <c r="E152" s="1">
        <f t="shared" si="12"/>
        <v>1.3155897220528132</v>
      </c>
      <c r="F152" s="1">
        <f t="shared" si="13"/>
        <v>4736.1229993901279</v>
      </c>
      <c r="G152" s="1" t="str">
        <f t="shared" si="14"/>
        <v>0</v>
      </c>
      <c r="H152" s="1">
        <v>28.81498573</v>
      </c>
      <c r="I152" s="1">
        <f t="shared" si="15"/>
        <v>1.262456562295625</v>
      </c>
      <c r="J152" s="1">
        <f t="shared" si="16"/>
        <v>4544.8436242642501</v>
      </c>
      <c r="K152" s="1" t="str">
        <f t="shared" si="17"/>
        <v>0</v>
      </c>
    </row>
    <row r="153" spans="1:11">
      <c r="A153" s="1" t="s">
        <v>43</v>
      </c>
      <c r="B153" s="2">
        <v>40981</v>
      </c>
      <c r="C153" s="3">
        <v>0.29166666666666669</v>
      </c>
      <c r="D153" s="1">
        <v>25.121750338342501</v>
      </c>
      <c r="E153" s="1">
        <f t="shared" si="12"/>
        <v>1.1006466866986309</v>
      </c>
      <c r="F153" s="1">
        <f t="shared" si="13"/>
        <v>3962.3280721150709</v>
      </c>
      <c r="G153" s="1" t="str">
        <f t="shared" si="14"/>
        <v>0</v>
      </c>
      <c r="H153" s="1">
        <v>28.119103240000001</v>
      </c>
      <c r="I153" s="1">
        <f t="shared" si="15"/>
        <v>1.2319682107025001</v>
      </c>
      <c r="J153" s="1">
        <f t="shared" si="16"/>
        <v>4435.0855585290001</v>
      </c>
      <c r="K153" s="1" t="str">
        <f t="shared" si="17"/>
        <v>0</v>
      </c>
    </row>
    <row r="154" spans="1:11">
      <c r="A154" s="1" t="s">
        <v>43</v>
      </c>
      <c r="B154" s="2">
        <v>40981</v>
      </c>
      <c r="C154" s="3">
        <v>0.33333333333333331</v>
      </c>
      <c r="D154" s="1">
        <v>21.691469673580599</v>
      </c>
      <c r="E154" s="1">
        <f t="shared" si="12"/>
        <v>0.95035751507374999</v>
      </c>
      <c r="F154" s="1">
        <f t="shared" si="13"/>
        <v>3421.2870542655</v>
      </c>
      <c r="G154" s="1" t="str">
        <f t="shared" si="14"/>
        <v>0</v>
      </c>
      <c r="H154" s="1">
        <v>27.345754840000001</v>
      </c>
      <c r="I154" s="1">
        <f t="shared" si="15"/>
        <v>1.1980858839274999</v>
      </c>
      <c r="J154" s="1">
        <f t="shared" si="16"/>
        <v>4313.109182139</v>
      </c>
      <c r="K154" s="1" t="str">
        <f t="shared" si="17"/>
        <v>0</v>
      </c>
    </row>
    <row r="155" spans="1:11">
      <c r="A155" s="1" t="s">
        <v>43</v>
      </c>
      <c r="B155" s="2">
        <v>40981</v>
      </c>
      <c r="C155" s="3">
        <v>0.375</v>
      </c>
      <c r="D155" s="1">
        <v>22.610932374000502</v>
      </c>
      <c r="E155" s="1">
        <f t="shared" si="12"/>
        <v>0.99064147463589713</v>
      </c>
      <c r="F155" s="1">
        <f t="shared" si="13"/>
        <v>3566.3093086892295</v>
      </c>
      <c r="G155" s="1" t="str">
        <f t="shared" si="14"/>
        <v>0</v>
      </c>
      <c r="H155" s="1">
        <v>25.885037279999999</v>
      </c>
      <c r="I155" s="1">
        <f t="shared" si="15"/>
        <v>1.13408819583</v>
      </c>
      <c r="J155" s="1">
        <f t="shared" si="16"/>
        <v>4082.7175049879997</v>
      </c>
      <c r="K155" s="1" t="str">
        <f t="shared" si="17"/>
        <v>0</v>
      </c>
    </row>
    <row r="156" spans="1:11">
      <c r="A156" s="1" t="s">
        <v>43</v>
      </c>
      <c r="B156" s="2">
        <v>40981</v>
      </c>
      <c r="C156" s="3">
        <v>0.41666666666666669</v>
      </c>
      <c r="D156" s="1">
        <v>22.5130812777413</v>
      </c>
      <c r="E156" s="1">
        <f t="shared" si="12"/>
        <v>0.98635437348104071</v>
      </c>
      <c r="F156" s="1">
        <f t="shared" si="13"/>
        <v>3550.8757445317465</v>
      </c>
      <c r="G156" s="1" t="str">
        <f t="shared" si="14"/>
        <v>0</v>
      </c>
      <c r="H156" s="1">
        <v>25.1797732</v>
      </c>
      <c r="I156" s="1">
        <f t="shared" si="15"/>
        <v>1.1031888133250001</v>
      </c>
      <c r="J156" s="1">
        <f t="shared" si="16"/>
        <v>3971.4797279700001</v>
      </c>
      <c r="K156" s="1" t="str">
        <f t="shared" si="17"/>
        <v>0</v>
      </c>
    </row>
    <row r="157" spans="1:11">
      <c r="A157" s="1" t="s">
        <v>43</v>
      </c>
      <c r="B157" s="2">
        <v>40981</v>
      </c>
      <c r="C157" s="3">
        <v>0.45833333333333331</v>
      </c>
      <c r="D157" s="1">
        <v>16.816410817835099</v>
      </c>
      <c r="E157" s="1">
        <f t="shared" si="12"/>
        <v>0.73676899895640036</v>
      </c>
      <c r="F157" s="1">
        <f t="shared" si="13"/>
        <v>2652.3683962430414</v>
      </c>
      <c r="G157" s="1" t="str">
        <f t="shared" si="14"/>
        <v>0</v>
      </c>
      <c r="H157" s="1">
        <v>23.179758750000001</v>
      </c>
      <c r="I157" s="1">
        <f t="shared" si="15"/>
        <v>1.0155631802343752</v>
      </c>
      <c r="J157" s="1">
        <f t="shared" si="16"/>
        <v>3656.0274488437508</v>
      </c>
      <c r="K157" s="1" t="str">
        <f t="shared" si="17"/>
        <v>0</v>
      </c>
    </row>
    <row r="158" spans="1:11">
      <c r="A158" s="1" t="s">
        <v>43</v>
      </c>
      <c r="B158" s="2">
        <v>40981</v>
      </c>
      <c r="C158" s="3">
        <v>0.5</v>
      </c>
      <c r="D158" s="1">
        <v>13.8436793549856</v>
      </c>
      <c r="E158" s="1">
        <f t="shared" si="12"/>
        <v>0.60652620174030658</v>
      </c>
      <c r="F158" s="1">
        <f t="shared" si="13"/>
        <v>2183.4943262651036</v>
      </c>
      <c r="G158" s="1" t="str">
        <f t="shared" si="14"/>
        <v>0</v>
      </c>
      <c r="H158" s="1">
        <v>21.844865169999998</v>
      </c>
      <c r="I158" s="1">
        <f t="shared" si="15"/>
        <v>0.9570781552606249</v>
      </c>
      <c r="J158" s="1">
        <f t="shared" si="16"/>
        <v>3445.4813589382497</v>
      </c>
      <c r="K158" s="1" t="str">
        <f t="shared" si="17"/>
        <v>0</v>
      </c>
    </row>
    <row r="159" spans="1:11">
      <c r="A159" s="1" t="s">
        <v>43</v>
      </c>
      <c r="B159" s="2">
        <v>40981</v>
      </c>
      <c r="C159" s="3">
        <v>0.54166666666666663</v>
      </c>
      <c r="D159" s="1">
        <v>11.726430629359401</v>
      </c>
      <c r="E159" s="1">
        <f t="shared" si="12"/>
        <v>0.51376424194880876</v>
      </c>
      <c r="F159" s="1">
        <f t="shared" si="13"/>
        <v>1849.5512710157116</v>
      </c>
      <c r="G159" s="1" t="str">
        <f t="shared" si="14"/>
        <v>0</v>
      </c>
      <c r="H159" s="1">
        <v>21.27855812</v>
      </c>
      <c r="I159" s="1">
        <f t="shared" si="15"/>
        <v>0.93226682763250013</v>
      </c>
      <c r="J159" s="1">
        <f t="shared" si="16"/>
        <v>3356.1605794770003</v>
      </c>
      <c r="K159" s="1" t="str">
        <f t="shared" si="17"/>
        <v>0</v>
      </c>
    </row>
    <row r="160" spans="1:11">
      <c r="A160" s="1" t="s">
        <v>43</v>
      </c>
      <c r="B160" s="2">
        <v>40981</v>
      </c>
      <c r="C160" s="3">
        <v>0.58333333333333337</v>
      </c>
      <c r="D160" s="1">
        <v>10.175604508452899</v>
      </c>
      <c r="E160" s="1">
        <f t="shared" si="12"/>
        <v>0.44581867252659263</v>
      </c>
      <c r="F160" s="1">
        <f t="shared" si="13"/>
        <v>1604.9472210957335</v>
      </c>
      <c r="G160" s="1" t="str">
        <f t="shared" si="14"/>
        <v>0</v>
      </c>
      <c r="H160" s="1">
        <v>21.957570430000001</v>
      </c>
      <c r="I160" s="1">
        <f t="shared" si="15"/>
        <v>0.96201605446437499</v>
      </c>
      <c r="J160" s="1">
        <f t="shared" si="16"/>
        <v>3463.2577960717499</v>
      </c>
      <c r="K160" s="1" t="str">
        <f t="shared" si="17"/>
        <v>0</v>
      </c>
    </row>
    <row r="161" spans="1:11">
      <c r="A161" s="1" t="s">
        <v>43</v>
      </c>
      <c r="B161" s="2">
        <v>40981</v>
      </c>
      <c r="C161" s="3">
        <v>0.625</v>
      </c>
      <c r="D161" s="1">
        <v>9.0289623414145606</v>
      </c>
      <c r="E161" s="1">
        <f t="shared" si="12"/>
        <v>0.39558141258322543</v>
      </c>
      <c r="F161" s="1">
        <f t="shared" si="13"/>
        <v>1424.0930852996116</v>
      </c>
      <c r="G161" s="1" t="str">
        <f t="shared" si="14"/>
        <v>0</v>
      </c>
      <c r="H161" s="1">
        <v>19.740374920000001</v>
      </c>
      <c r="I161" s="1">
        <f t="shared" si="15"/>
        <v>0.86487517618249998</v>
      </c>
      <c r="J161" s="1">
        <f t="shared" si="16"/>
        <v>3113.5506342569997</v>
      </c>
      <c r="K161" s="1" t="str">
        <f t="shared" si="17"/>
        <v>0</v>
      </c>
    </row>
    <row r="162" spans="1:11">
      <c r="A162" s="1" t="s">
        <v>43</v>
      </c>
      <c r="B162" s="2">
        <v>40981</v>
      </c>
      <c r="C162" s="3">
        <v>0.66666666666666663</v>
      </c>
      <c r="D162" s="1">
        <v>7.2996746729479902</v>
      </c>
      <c r="E162" s="1">
        <f t="shared" si="12"/>
        <v>0.31981699660853385</v>
      </c>
      <c r="F162" s="1">
        <f t="shared" si="13"/>
        <v>1151.341187790722</v>
      </c>
      <c r="G162" s="1" t="str">
        <f t="shared" si="14"/>
        <v>0</v>
      </c>
      <c r="H162" s="1">
        <v>18.561979749999999</v>
      </c>
      <c r="I162" s="1">
        <f t="shared" si="15"/>
        <v>0.81324673779687495</v>
      </c>
      <c r="J162" s="1">
        <f t="shared" si="16"/>
        <v>2927.68825606875</v>
      </c>
      <c r="K162" s="1" t="str">
        <f t="shared" si="17"/>
        <v>0</v>
      </c>
    </row>
    <row r="163" spans="1:11">
      <c r="A163" s="1" t="s">
        <v>43</v>
      </c>
      <c r="B163" s="2">
        <v>40981</v>
      </c>
      <c r="C163" s="3">
        <v>0.70833333333333337</v>
      </c>
      <c r="D163" s="1">
        <v>6.4396989127000204</v>
      </c>
      <c r="E163" s="1">
        <f t="shared" si="12"/>
        <v>0.28213930861266967</v>
      </c>
      <c r="F163" s="1">
        <f t="shared" si="13"/>
        <v>1015.7015110056108</v>
      </c>
      <c r="G163" s="1" t="str">
        <f t="shared" si="14"/>
        <v>0</v>
      </c>
      <c r="H163" s="1">
        <v>17.103317610000001</v>
      </c>
      <c r="I163" s="1">
        <f t="shared" si="15"/>
        <v>0.7493391027881251</v>
      </c>
      <c r="J163" s="1">
        <f t="shared" si="16"/>
        <v>2697.6207700372502</v>
      </c>
      <c r="K163" s="1" t="str">
        <f t="shared" si="17"/>
        <v>0</v>
      </c>
    </row>
    <row r="164" spans="1:11">
      <c r="A164" s="1" t="s">
        <v>43</v>
      </c>
      <c r="B164" s="2">
        <v>40981</v>
      </c>
      <c r="C164" s="3">
        <v>0.75</v>
      </c>
      <c r="D164" s="1">
        <v>6.9694425284862502</v>
      </c>
      <c r="E164" s="1">
        <f t="shared" si="12"/>
        <v>0.30534870077930382</v>
      </c>
      <c r="F164" s="1">
        <f t="shared" si="13"/>
        <v>1099.2553228054937</v>
      </c>
      <c r="G164" s="1" t="str">
        <f t="shared" si="14"/>
        <v>0</v>
      </c>
      <c r="H164" s="1">
        <v>15.53136662</v>
      </c>
      <c r="I164" s="1">
        <f t="shared" si="15"/>
        <v>0.68046800003875008</v>
      </c>
      <c r="J164" s="1">
        <f t="shared" si="16"/>
        <v>2449.6848001395001</v>
      </c>
      <c r="K164" s="1" t="str">
        <f t="shared" si="17"/>
        <v>0</v>
      </c>
    </row>
    <row r="165" spans="1:11">
      <c r="A165" s="1" t="s">
        <v>43</v>
      </c>
      <c r="B165" s="2">
        <v>40981</v>
      </c>
      <c r="C165" s="3">
        <v>0.79166666666666663</v>
      </c>
      <c r="D165" s="1">
        <v>11.303402564790501</v>
      </c>
      <c r="E165" s="1">
        <f t="shared" si="12"/>
        <v>0.49523032486988383</v>
      </c>
      <c r="F165" s="1">
        <f t="shared" si="13"/>
        <v>1782.8291695315818</v>
      </c>
      <c r="G165" s="1" t="str">
        <f t="shared" si="14"/>
        <v>0</v>
      </c>
      <c r="H165" s="1">
        <v>15.31667412</v>
      </c>
      <c r="I165" s="1">
        <f t="shared" si="15"/>
        <v>0.67106178488250001</v>
      </c>
      <c r="J165" s="1">
        <f t="shared" si="16"/>
        <v>2415.8224255770001</v>
      </c>
      <c r="K165" s="1" t="str">
        <f t="shared" si="17"/>
        <v>0</v>
      </c>
    </row>
    <row r="166" spans="1:11">
      <c r="A166" s="1" t="s">
        <v>43</v>
      </c>
      <c r="B166" s="2">
        <v>40981</v>
      </c>
      <c r="C166" s="3">
        <v>0.83333333333333337</v>
      </c>
      <c r="D166" s="1">
        <v>15.7707452193896</v>
      </c>
      <c r="E166" s="1">
        <f t="shared" si="12"/>
        <v>0.69095577492450688</v>
      </c>
      <c r="F166" s="1">
        <f t="shared" si="13"/>
        <v>2487.4407897282249</v>
      </c>
      <c r="G166" s="1" t="str">
        <f t="shared" si="14"/>
        <v>0</v>
      </c>
      <c r="H166" s="1">
        <v>15.11060296</v>
      </c>
      <c r="I166" s="1">
        <f t="shared" si="15"/>
        <v>0.66203329218500007</v>
      </c>
      <c r="J166" s="1">
        <f t="shared" si="16"/>
        <v>2383.3198518660001</v>
      </c>
      <c r="K166" s="1" t="str">
        <f t="shared" si="17"/>
        <v>0</v>
      </c>
    </row>
    <row r="167" spans="1:11">
      <c r="A167" s="1" t="s">
        <v>43</v>
      </c>
      <c r="B167" s="2">
        <v>40981</v>
      </c>
      <c r="C167" s="3">
        <v>0.875</v>
      </c>
      <c r="D167" s="1">
        <v>26.2735370699565</v>
      </c>
      <c r="E167" s="1">
        <f t="shared" si="12"/>
        <v>1.151109342877469</v>
      </c>
      <c r="F167" s="1">
        <f t="shared" si="13"/>
        <v>4143.9936343588888</v>
      </c>
      <c r="G167" s="1" t="str">
        <f t="shared" si="14"/>
        <v>0</v>
      </c>
      <c r="H167" s="1">
        <v>15.12311147</v>
      </c>
      <c r="I167" s="1">
        <f t="shared" si="15"/>
        <v>0.66258132127937497</v>
      </c>
      <c r="J167" s="1">
        <f t="shared" si="16"/>
        <v>2385.2927566057497</v>
      </c>
      <c r="K167" s="1" t="str">
        <f t="shared" si="17"/>
        <v>0</v>
      </c>
    </row>
    <row r="168" spans="1:11">
      <c r="A168" s="1" t="s">
        <v>43</v>
      </c>
      <c r="B168" s="2">
        <v>40981</v>
      </c>
      <c r="C168" s="3">
        <v>0.91666666666666663</v>
      </c>
      <c r="D168" s="1">
        <v>28.423354053497299</v>
      </c>
      <c r="E168" s="1">
        <f t="shared" si="12"/>
        <v>1.2452981994688503</v>
      </c>
      <c r="F168" s="1">
        <f t="shared" si="13"/>
        <v>4483.073518087861</v>
      </c>
      <c r="G168" s="1" t="str">
        <f t="shared" si="14"/>
        <v>0</v>
      </c>
      <c r="H168" s="1">
        <v>17.12065569</v>
      </c>
      <c r="I168" s="1">
        <f t="shared" si="15"/>
        <v>0.750098727418125</v>
      </c>
      <c r="J168" s="1">
        <f t="shared" si="16"/>
        <v>2700.35541870525</v>
      </c>
      <c r="K168" s="1" t="str">
        <f t="shared" si="17"/>
        <v>0</v>
      </c>
    </row>
    <row r="169" spans="1:11">
      <c r="A169" s="1" t="s">
        <v>43</v>
      </c>
      <c r="B169" s="2">
        <v>40981</v>
      </c>
      <c r="C169" s="3">
        <v>0.95833333333333337</v>
      </c>
      <c r="D169" s="1">
        <v>26.4641840685738</v>
      </c>
      <c r="E169" s="1">
        <f t="shared" si="12"/>
        <v>1.1594620645043896</v>
      </c>
      <c r="F169" s="1">
        <f t="shared" si="13"/>
        <v>4174.063432215803</v>
      </c>
      <c r="G169" s="1">
        <f t="shared" si="14"/>
        <v>103702.77859939418</v>
      </c>
      <c r="H169" s="1">
        <v>17.30686532</v>
      </c>
      <c r="I169" s="1">
        <f t="shared" si="15"/>
        <v>0.75825703683250001</v>
      </c>
      <c r="J169" s="1">
        <f t="shared" si="16"/>
        <v>2729.725332597</v>
      </c>
      <c r="K169" s="1">
        <f t="shared" si="17"/>
        <v>73186.158067517244</v>
      </c>
    </row>
    <row r="170" spans="1:11">
      <c r="A170" s="1" t="s">
        <v>43</v>
      </c>
      <c r="B170" s="2">
        <v>40982</v>
      </c>
      <c r="C170" s="3">
        <v>0</v>
      </c>
      <c r="D170" s="1">
        <v>28.859121729532902</v>
      </c>
      <c r="E170" s="1">
        <f t="shared" si="12"/>
        <v>1.2643902707751602</v>
      </c>
      <c r="F170" s="1">
        <f t="shared" si="13"/>
        <v>4551.804974790577</v>
      </c>
      <c r="G170" s="1" t="str">
        <f t="shared" si="14"/>
        <v>0</v>
      </c>
      <c r="H170" s="1">
        <v>17.788502640000001</v>
      </c>
      <c r="I170" s="1">
        <f t="shared" si="15"/>
        <v>0.77935877191500014</v>
      </c>
      <c r="J170" s="1">
        <f t="shared" si="16"/>
        <v>2805.6915788940005</v>
      </c>
      <c r="K170" s="1" t="str">
        <f t="shared" si="17"/>
        <v>0</v>
      </c>
    </row>
    <row r="171" spans="1:11">
      <c r="A171" s="1" t="s">
        <v>43</v>
      </c>
      <c r="B171" s="2">
        <v>40982</v>
      </c>
      <c r="C171" s="3">
        <v>4.1666666666666664E-2</v>
      </c>
      <c r="D171" s="1">
        <v>33.495255882475099</v>
      </c>
      <c r="E171" s="1">
        <f t="shared" si="12"/>
        <v>1.4675108983509402</v>
      </c>
      <c r="F171" s="1">
        <f t="shared" si="13"/>
        <v>5283.0392340633844</v>
      </c>
      <c r="G171" s="1" t="str">
        <f t="shared" si="14"/>
        <v>0</v>
      </c>
      <c r="H171" s="1">
        <v>19.355901979999999</v>
      </c>
      <c r="I171" s="1">
        <f t="shared" si="15"/>
        <v>0.84803045549875</v>
      </c>
      <c r="J171" s="1">
        <f t="shared" si="16"/>
        <v>3052.9096397955</v>
      </c>
      <c r="K171" s="1" t="str">
        <f t="shared" si="17"/>
        <v>0</v>
      </c>
    </row>
    <row r="172" spans="1:11">
      <c r="A172" s="1" t="s">
        <v>43</v>
      </c>
      <c r="B172" s="2">
        <v>40982</v>
      </c>
      <c r="C172" s="3">
        <v>8.3333333333333329E-2</v>
      </c>
      <c r="D172" s="1">
        <v>36.788312759399403</v>
      </c>
      <c r="E172" s="1">
        <f t="shared" si="12"/>
        <v>1.6117879527711862</v>
      </c>
      <c r="F172" s="1">
        <f t="shared" si="13"/>
        <v>5802.4366299762705</v>
      </c>
      <c r="G172" s="1" t="str">
        <f t="shared" si="14"/>
        <v>0</v>
      </c>
      <c r="H172" s="1">
        <v>19.156370089999999</v>
      </c>
      <c r="I172" s="1">
        <f t="shared" si="15"/>
        <v>0.83928846456812511</v>
      </c>
      <c r="J172" s="1">
        <f t="shared" si="16"/>
        <v>3021.4384724452502</v>
      </c>
      <c r="K172" s="1" t="str">
        <f t="shared" si="17"/>
        <v>0</v>
      </c>
    </row>
    <row r="173" spans="1:11">
      <c r="A173" s="1" t="s">
        <v>43</v>
      </c>
      <c r="B173" s="2">
        <v>40982</v>
      </c>
      <c r="C173" s="3">
        <v>0.125</v>
      </c>
      <c r="D173" s="1">
        <v>34.675866409937498</v>
      </c>
      <c r="E173" s="1">
        <f t="shared" si="12"/>
        <v>1.5192363970853866</v>
      </c>
      <c r="F173" s="1">
        <f t="shared" si="13"/>
        <v>5469.2510295073916</v>
      </c>
      <c r="G173" s="1" t="str">
        <f t="shared" si="14"/>
        <v>0</v>
      </c>
      <c r="H173" s="1">
        <v>21.428456400000002</v>
      </c>
      <c r="I173" s="1">
        <f t="shared" si="15"/>
        <v>0.9388342460250001</v>
      </c>
      <c r="J173" s="1">
        <f t="shared" si="16"/>
        <v>3379.8032856900004</v>
      </c>
      <c r="K173" s="1" t="str">
        <f t="shared" si="17"/>
        <v>0</v>
      </c>
    </row>
    <row r="174" spans="1:11">
      <c r="A174" s="1" t="s">
        <v>43</v>
      </c>
      <c r="B174" s="2">
        <v>40982</v>
      </c>
      <c r="C174" s="3">
        <v>0.16666666666666666</v>
      </c>
      <c r="D174" s="1">
        <v>33.2241531361474</v>
      </c>
      <c r="E174" s="1">
        <f t="shared" si="12"/>
        <v>1.455633209277458</v>
      </c>
      <c r="F174" s="1">
        <f t="shared" si="13"/>
        <v>5240.2795533988483</v>
      </c>
      <c r="G174" s="1" t="str">
        <f t="shared" si="14"/>
        <v>0</v>
      </c>
      <c r="H174" s="1">
        <v>21.656532729999999</v>
      </c>
      <c r="I174" s="1">
        <f t="shared" si="15"/>
        <v>0.94882684023312491</v>
      </c>
      <c r="J174" s="1">
        <f t="shared" si="16"/>
        <v>3415.7766248392495</v>
      </c>
      <c r="K174" s="1" t="str">
        <f t="shared" si="17"/>
        <v>0</v>
      </c>
    </row>
    <row r="175" spans="1:11">
      <c r="A175" s="1" t="s">
        <v>43</v>
      </c>
      <c r="B175" s="2">
        <v>40982</v>
      </c>
      <c r="C175" s="3">
        <v>0.20833333333333334</v>
      </c>
      <c r="D175" s="1">
        <v>33.834783797793897</v>
      </c>
      <c r="E175" s="1">
        <f t="shared" si="12"/>
        <v>1.4823864651408452</v>
      </c>
      <c r="F175" s="1">
        <f t="shared" si="13"/>
        <v>5336.5912745070427</v>
      </c>
      <c r="G175" s="1" t="str">
        <f t="shared" si="14"/>
        <v>0</v>
      </c>
      <c r="H175" s="1">
        <v>21.25662762</v>
      </c>
      <c r="I175" s="1">
        <f t="shared" si="15"/>
        <v>0.9313059976012501</v>
      </c>
      <c r="J175" s="1">
        <f t="shared" si="16"/>
        <v>3352.7015913645005</v>
      </c>
      <c r="K175" s="1" t="str">
        <f t="shared" si="17"/>
        <v>0</v>
      </c>
    </row>
    <row r="176" spans="1:11">
      <c r="A176" s="1" t="s">
        <v>43</v>
      </c>
      <c r="B176" s="2">
        <v>40982</v>
      </c>
      <c r="C176" s="3">
        <v>0.25</v>
      </c>
      <c r="D176" s="1">
        <v>33.590591878361202</v>
      </c>
      <c r="E176" s="1">
        <f t="shared" si="12"/>
        <v>1.4716878066707002</v>
      </c>
      <c r="F176" s="1">
        <f t="shared" si="13"/>
        <v>5298.0761040145208</v>
      </c>
      <c r="G176" s="1" t="str">
        <f t="shared" si="14"/>
        <v>0</v>
      </c>
      <c r="H176" s="1">
        <v>20.970309700000001</v>
      </c>
      <c r="I176" s="1">
        <f t="shared" si="15"/>
        <v>0.91876169373125005</v>
      </c>
      <c r="J176" s="1">
        <f t="shared" si="16"/>
        <v>3307.5420974325002</v>
      </c>
      <c r="K176" s="1" t="str">
        <f t="shared" si="17"/>
        <v>0</v>
      </c>
    </row>
    <row r="177" spans="1:11">
      <c r="A177" s="1" t="s">
        <v>43</v>
      </c>
      <c r="B177" s="2">
        <v>40982</v>
      </c>
      <c r="C177" s="3">
        <v>0.29166666666666669</v>
      </c>
      <c r="D177" s="1">
        <v>24.316036147541499</v>
      </c>
      <c r="E177" s="1">
        <f t="shared" si="12"/>
        <v>1.065346333714162</v>
      </c>
      <c r="F177" s="1">
        <f t="shared" si="13"/>
        <v>3835.2468013709831</v>
      </c>
      <c r="G177" s="1" t="str">
        <f t="shared" si="14"/>
        <v>0</v>
      </c>
      <c r="H177" s="1">
        <v>20.798636720000001</v>
      </c>
      <c r="I177" s="1">
        <f t="shared" si="15"/>
        <v>0.91124027129500018</v>
      </c>
      <c r="J177" s="1">
        <f t="shared" si="16"/>
        <v>3280.4649766620005</v>
      </c>
      <c r="K177" s="1" t="str">
        <f t="shared" si="17"/>
        <v>0</v>
      </c>
    </row>
    <row r="178" spans="1:11">
      <c r="A178" s="1" t="s">
        <v>43</v>
      </c>
      <c r="B178" s="2">
        <v>40982</v>
      </c>
      <c r="C178" s="3">
        <v>0.33333333333333331</v>
      </c>
      <c r="D178" s="1">
        <v>23.2204154989454</v>
      </c>
      <c r="E178" s="1">
        <f t="shared" si="12"/>
        <v>1.0173444540475454</v>
      </c>
      <c r="F178" s="1">
        <f t="shared" si="13"/>
        <v>3662.4400345711633</v>
      </c>
      <c r="G178" s="1" t="str">
        <f t="shared" si="14"/>
        <v>0</v>
      </c>
      <c r="H178" s="1">
        <v>20.765561470000002</v>
      </c>
      <c r="I178" s="1">
        <f t="shared" si="15"/>
        <v>0.90979116190437503</v>
      </c>
      <c r="J178" s="1">
        <f t="shared" si="16"/>
        <v>3275.2481828557502</v>
      </c>
      <c r="K178" s="1" t="str">
        <f t="shared" si="17"/>
        <v>0</v>
      </c>
    </row>
    <row r="179" spans="1:11">
      <c r="A179" s="1" t="s">
        <v>43</v>
      </c>
      <c r="B179" s="2">
        <v>40982</v>
      </c>
      <c r="C179" s="3">
        <v>0.375</v>
      </c>
      <c r="D179" s="1">
        <v>24.239023569954799</v>
      </c>
      <c r="E179" s="1">
        <f t="shared" si="12"/>
        <v>1.0619722201586448</v>
      </c>
      <c r="F179" s="1">
        <f t="shared" si="13"/>
        <v>3823.0999925711212</v>
      </c>
      <c r="G179" s="1" t="str">
        <f t="shared" si="14"/>
        <v>0</v>
      </c>
      <c r="H179" s="1">
        <v>20.785585680000001</v>
      </c>
      <c r="I179" s="1">
        <f t="shared" si="15"/>
        <v>0.91066847260500006</v>
      </c>
      <c r="J179" s="1">
        <f t="shared" si="16"/>
        <v>3278.406501378</v>
      </c>
      <c r="K179" s="1" t="str">
        <f t="shared" si="17"/>
        <v>0</v>
      </c>
    </row>
    <row r="180" spans="1:11">
      <c r="A180" s="1" t="s">
        <v>43</v>
      </c>
      <c r="B180" s="2">
        <v>40982</v>
      </c>
      <c r="C180" s="3">
        <v>0.41666666666666669</v>
      </c>
      <c r="D180" s="1">
        <v>22.713773220380201</v>
      </c>
      <c r="E180" s="1">
        <f t="shared" si="12"/>
        <v>0.99514718921790757</v>
      </c>
      <c r="F180" s="1">
        <f t="shared" si="13"/>
        <v>3582.5298811844673</v>
      </c>
      <c r="G180" s="1" t="str">
        <f t="shared" si="14"/>
        <v>0</v>
      </c>
      <c r="H180" s="1">
        <v>20.963560380000001</v>
      </c>
      <c r="I180" s="1">
        <f t="shared" si="15"/>
        <v>0.91846598914874999</v>
      </c>
      <c r="J180" s="1">
        <f t="shared" si="16"/>
        <v>3306.4775609355002</v>
      </c>
      <c r="K180" s="1" t="str">
        <f t="shared" si="17"/>
        <v>0</v>
      </c>
    </row>
    <row r="181" spans="1:11">
      <c r="A181" s="1" t="s">
        <v>43</v>
      </c>
      <c r="B181" s="2">
        <v>40982</v>
      </c>
      <c r="C181" s="3">
        <v>0.45833333333333331</v>
      </c>
      <c r="D181" s="1">
        <v>22.2294672261344</v>
      </c>
      <c r="E181" s="1">
        <f t="shared" si="12"/>
        <v>0.97392853284501346</v>
      </c>
      <c r="F181" s="1">
        <f t="shared" si="13"/>
        <v>3506.1427182420484</v>
      </c>
      <c r="G181" s="1" t="str">
        <f t="shared" si="14"/>
        <v>0</v>
      </c>
      <c r="H181" s="1">
        <v>21.28545664</v>
      </c>
      <c r="I181" s="1">
        <f t="shared" si="15"/>
        <v>0.93256906903999992</v>
      </c>
      <c r="J181" s="1">
        <f t="shared" si="16"/>
        <v>3357.2486485439999</v>
      </c>
      <c r="K181" s="1" t="str">
        <f t="shared" si="17"/>
        <v>0</v>
      </c>
    </row>
    <row r="182" spans="1:11">
      <c r="A182" s="1" t="s">
        <v>43</v>
      </c>
      <c r="B182" s="2">
        <v>40982</v>
      </c>
      <c r="C182" s="3">
        <v>0.5</v>
      </c>
      <c r="D182" s="1">
        <v>24.394546323882199</v>
      </c>
      <c r="E182" s="1">
        <f t="shared" si="12"/>
        <v>1.0687860608150888</v>
      </c>
      <c r="F182" s="1">
        <f t="shared" si="13"/>
        <v>3847.6298189343197</v>
      </c>
      <c r="G182" s="1" t="str">
        <f t="shared" si="14"/>
        <v>0</v>
      </c>
      <c r="H182" s="1">
        <v>21.07951473</v>
      </c>
      <c r="I182" s="1">
        <f t="shared" si="15"/>
        <v>0.92354623910812494</v>
      </c>
      <c r="J182" s="1">
        <f t="shared" si="16"/>
        <v>3324.7664607892498</v>
      </c>
      <c r="K182" s="1" t="str">
        <f t="shared" si="17"/>
        <v>0</v>
      </c>
    </row>
    <row r="183" spans="1:11">
      <c r="A183" s="1" t="s">
        <v>43</v>
      </c>
      <c r="B183" s="2">
        <v>40982</v>
      </c>
      <c r="C183" s="3">
        <v>0.54166666666666663</v>
      </c>
      <c r="D183" s="1">
        <v>26.709410213364499</v>
      </c>
      <c r="E183" s="1">
        <f t="shared" si="12"/>
        <v>1.1702060349730321</v>
      </c>
      <c r="F183" s="1">
        <f t="shared" si="13"/>
        <v>4212.7417259029153</v>
      </c>
      <c r="G183" s="1" t="str">
        <f t="shared" si="14"/>
        <v>0</v>
      </c>
      <c r="H183" s="1">
        <v>21.180661059999998</v>
      </c>
      <c r="I183" s="1">
        <f t="shared" si="15"/>
        <v>0.92797771269125007</v>
      </c>
      <c r="J183" s="1">
        <f t="shared" si="16"/>
        <v>3340.7197656885</v>
      </c>
      <c r="K183" s="1" t="str">
        <f t="shared" si="17"/>
        <v>0</v>
      </c>
    </row>
    <row r="184" spans="1:11">
      <c r="A184" s="1" t="s">
        <v>43</v>
      </c>
      <c r="B184" s="2">
        <v>40982</v>
      </c>
      <c r="C184" s="3">
        <v>0.58333333333333337</v>
      </c>
      <c r="D184" s="1">
        <v>26.671200796763099</v>
      </c>
      <c r="E184" s="1">
        <f t="shared" si="12"/>
        <v>1.1685319849081832</v>
      </c>
      <c r="F184" s="1">
        <f t="shared" si="13"/>
        <v>4206.7151456694592</v>
      </c>
      <c r="G184" s="1" t="str">
        <f t="shared" si="14"/>
        <v>0</v>
      </c>
      <c r="H184" s="1">
        <v>21.325987309999999</v>
      </c>
      <c r="I184" s="1">
        <f t="shared" si="15"/>
        <v>0.93434481901937483</v>
      </c>
      <c r="J184" s="1">
        <f t="shared" si="16"/>
        <v>3363.6413484697496</v>
      </c>
      <c r="K184" s="1" t="str">
        <f t="shared" si="17"/>
        <v>0</v>
      </c>
    </row>
    <row r="185" spans="1:11">
      <c r="A185" s="1" t="s">
        <v>43</v>
      </c>
      <c r="B185" s="2">
        <v>40982</v>
      </c>
      <c r="C185" s="3">
        <v>0.625</v>
      </c>
      <c r="D185" s="1">
        <v>30.3457478486167</v>
      </c>
      <c r="E185" s="1">
        <f t="shared" si="12"/>
        <v>1.3295230776175193</v>
      </c>
      <c r="F185" s="1">
        <f t="shared" si="13"/>
        <v>4786.2830794230695</v>
      </c>
      <c r="G185" s="1" t="str">
        <f t="shared" si="14"/>
        <v>0</v>
      </c>
      <c r="H185" s="1">
        <v>21.282553660000001</v>
      </c>
      <c r="I185" s="1">
        <f t="shared" si="15"/>
        <v>0.93244188222875013</v>
      </c>
      <c r="J185" s="1">
        <f t="shared" si="16"/>
        <v>3356.7907760235003</v>
      </c>
      <c r="K185" s="1" t="str">
        <f t="shared" si="17"/>
        <v>0</v>
      </c>
    </row>
    <row r="186" spans="1:11">
      <c r="A186" s="1" t="s">
        <v>43</v>
      </c>
      <c r="B186" s="2">
        <v>40982</v>
      </c>
      <c r="C186" s="3">
        <v>0.66666666666666663</v>
      </c>
      <c r="D186" s="1">
        <v>32.705187081231003</v>
      </c>
      <c r="E186" s="1">
        <f t="shared" si="12"/>
        <v>1.4328960089964333</v>
      </c>
      <c r="F186" s="1">
        <f t="shared" si="13"/>
        <v>5158.4256323871596</v>
      </c>
      <c r="G186" s="1" t="str">
        <f t="shared" si="14"/>
        <v>0</v>
      </c>
      <c r="H186" s="1">
        <v>21.87984015</v>
      </c>
      <c r="I186" s="1">
        <f t="shared" si="15"/>
        <v>0.95861049657187503</v>
      </c>
      <c r="J186" s="1">
        <f t="shared" si="16"/>
        <v>3450.99778765875</v>
      </c>
      <c r="K186" s="1" t="str">
        <f t="shared" si="17"/>
        <v>0</v>
      </c>
    </row>
    <row r="187" spans="1:11">
      <c r="A187" s="1" t="s">
        <v>43</v>
      </c>
      <c r="B187" s="2">
        <v>40982</v>
      </c>
      <c r="C187" s="3">
        <v>0.70833333333333337</v>
      </c>
      <c r="D187" s="1">
        <v>31.138682292302398</v>
      </c>
      <c r="E187" s="1">
        <f t="shared" si="12"/>
        <v>1.3642635179314988</v>
      </c>
      <c r="F187" s="1">
        <f t="shared" si="13"/>
        <v>4911.3486645533958</v>
      </c>
      <c r="G187" s="1" t="str">
        <f t="shared" si="14"/>
        <v>0</v>
      </c>
      <c r="H187" s="1">
        <v>22.101261900000001</v>
      </c>
      <c r="I187" s="1">
        <f t="shared" si="15"/>
        <v>0.96831153699375005</v>
      </c>
      <c r="J187" s="1">
        <f t="shared" si="16"/>
        <v>3485.9215331775004</v>
      </c>
      <c r="K187" s="1" t="str">
        <f t="shared" si="17"/>
        <v>0</v>
      </c>
    </row>
    <row r="188" spans="1:11">
      <c r="A188" s="1" t="s">
        <v>43</v>
      </c>
      <c r="B188" s="2">
        <v>40982</v>
      </c>
      <c r="C188" s="3">
        <v>0.75</v>
      </c>
      <c r="D188" s="1">
        <v>34.484177373250297</v>
      </c>
      <c r="E188" s="1">
        <f t="shared" si="12"/>
        <v>1.5108380211655286</v>
      </c>
      <c r="F188" s="1">
        <f t="shared" si="13"/>
        <v>5439.016876195903</v>
      </c>
      <c r="G188" s="1" t="str">
        <f t="shared" si="14"/>
        <v>0</v>
      </c>
      <c r="H188" s="1">
        <v>23.26640222</v>
      </c>
      <c r="I188" s="1">
        <f t="shared" si="15"/>
        <v>1.01935924726375</v>
      </c>
      <c r="J188" s="1">
        <f t="shared" si="16"/>
        <v>3669.6932901495002</v>
      </c>
      <c r="K188" s="1" t="str">
        <f t="shared" si="17"/>
        <v>0</v>
      </c>
    </row>
    <row r="189" spans="1:11">
      <c r="A189" s="1" t="s">
        <v>43</v>
      </c>
      <c r="B189" s="2">
        <v>40982</v>
      </c>
      <c r="C189" s="3">
        <v>0.79166666666666663</v>
      </c>
      <c r="D189" s="1">
        <v>37.260286214616599</v>
      </c>
      <c r="E189" s="1">
        <f t="shared" si="12"/>
        <v>1.6324662897778897</v>
      </c>
      <c r="F189" s="1">
        <f t="shared" si="13"/>
        <v>5876.8786432004026</v>
      </c>
      <c r="G189" s="1" t="str">
        <f t="shared" si="14"/>
        <v>0</v>
      </c>
      <c r="H189" s="1">
        <v>23.879575760000002</v>
      </c>
      <c r="I189" s="1">
        <f t="shared" si="15"/>
        <v>1.0462239129850002</v>
      </c>
      <c r="J189" s="1">
        <f t="shared" si="16"/>
        <v>3766.4060867460007</v>
      </c>
      <c r="K189" s="1" t="str">
        <f t="shared" si="17"/>
        <v>0</v>
      </c>
    </row>
    <row r="190" spans="1:11">
      <c r="A190" s="1" t="s">
        <v>43</v>
      </c>
      <c r="B190" s="2">
        <v>40982</v>
      </c>
      <c r="C190" s="3">
        <v>0.83333333333333337</v>
      </c>
      <c r="D190" s="1">
        <v>36.130843891037799</v>
      </c>
      <c r="E190" s="1">
        <f t="shared" si="12"/>
        <v>1.5829825979760934</v>
      </c>
      <c r="F190" s="1">
        <f t="shared" si="13"/>
        <v>5698.7373527139362</v>
      </c>
      <c r="G190" s="1" t="str">
        <f t="shared" si="14"/>
        <v>0</v>
      </c>
      <c r="H190" s="1">
        <v>24.496982249999999</v>
      </c>
      <c r="I190" s="1">
        <f t="shared" si="15"/>
        <v>1.0732740348281251</v>
      </c>
      <c r="J190" s="1">
        <f t="shared" si="16"/>
        <v>3863.7865253812506</v>
      </c>
      <c r="K190" s="1" t="str">
        <f t="shared" si="17"/>
        <v>0</v>
      </c>
    </row>
    <row r="191" spans="1:11">
      <c r="A191" s="1" t="s">
        <v>43</v>
      </c>
      <c r="B191" s="2">
        <v>40982</v>
      </c>
      <c r="C191" s="3">
        <v>0.875</v>
      </c>
      <c r="D191" s="1">
        <v>33.510526374710899</v>
      </c>
      <c r="E191" s="1">
        <f t="shared" si="12"/>
        <v>1.4681799367920214</v>
      </c>
      <c r="F191" s="1">
        <f t="shared" si="13"/>
        <v>5285.4477724512772</v>
      </c>
      <c r="G191" s="1" t="str">
        <f t="shared" si="14"/>
        <v>0</v>
      </c>
      <c r="H191" s="1">
        <v>25.27152444</v>
      </c>
      <c r="I191" s="1">
        <f t="shared" si="15"/>
        <v>1.1072086645274999</v>
      </c>
      <c r="J191" s="1">
        <f t="shared" si="16"/>
        <v>3985.9511922989996</v>
      </c>
      <c r="K191" s="1" t="str">
        <f t="shared" si="17"/>
        <v>0</v>
      </c>
    </row>
    <row r="192" spans="1:11">
      <c r="A192" s="1" t="s">
        <v>43</v>
      </c>
      <c r="B192" s="2">
        <v>40982</v>
      </c>
      <c r="C192" s="3">
        <v>0.91666666666666663</v>
      </c>
      <c r="D192" s="1">
        <v>34.967221683926098</v>
      </c>
      <c r="E192" s="1">
        <f t="shared" si="12"/>
        <v>1.5320014000270121</v>
      </c>
      <c r="F192" s="1">
        <f t="shared" si="13"/>
        <v>5515.2050400972439</v>
      </c>
      <c r="G192" s="1" t="str">
        <f t="shared" si="14"/>
        <v>0</v>
      </c>
      <c r="H192" s="1">
        <v>26.025574540000001</v>
      </c>
      <c r="I192" s="1">
        <f t="shared" si="15"/>
        <v>1.1402454845337502</v>
      </c>
      <c r="J192" s="1">
        <f t="shared" si="16"/>
        <v>4104.8837443215007</v>
      </c>
      <c r="K192" s="1" t="str">
        <f t="shared" si="17"/>
        <v>0</v>
      </c>
    </row>
    <row r="193" spans="1:11">
      <c r="A193" s="1" t="s">
        <v>43</v>
      </c>
      <c r="B193" s="2">
        <v>40982</v>
      </c>
      <c r="C193" s="3">
        <v>0.95833333333333337</v>
      </c>
      <c r="D193" s="1">
        <v>34.406945314407302</v>
      </c>
      <c r="E193" s="1">
        <f t="shared" si="12"/>
        <v>1.50745429158747</v>
      </c>
      <c r="F193" s="1">
        <f t="shared" si="13"/>
        <v>5426.8354497148921</v>
      </c>
      <c r="G193" s="1">
        <f t="shared" si="14"/>
        <v>120447.85802916314</v>
      </c>
      <c r="H193" s="1">
        <v>26.40440379</v>
      </c>
      <c r="I193" s="1">
        <f t="shared" si="15"/>
        <v>1.156842941049375</v>
      </c>
      <c r="J193" s="1">
        <f t="shared" si="16"/>
        <v>4164.6345877777503</v>
      </c>
      <c r="K193" s="1">
        <f t="shared" si="17"/>
        <v>100684.01499307201</v>
      </c>
    </row>
    <row r="194" spans="1:11">
      <c r="A194" s="1" t="s">
        <v>43</v>
      </c>
      <c r="B194" s="2">
        <v>40983</v>
      </c>
      <c r="C194" s="3">
        <v>0</v>
      </c>
      <c r="D194" s="1">
        <v>36.784991413752202</v>
      </c>
      <c r="E194" s="1">
        <f t="shared" ref="E194:E257" si="18">(D194*3785.4)/86400</f>
        <v>1.6116424363150186</v>
      </c>
      <c r="F194" s="1">
        <f t="shared" ref="F194:F257" si="19">E194*3600</f>
        <v>5801.9127707340667</v>
      </c>
      <c r="G194" s="1" t="str">
        <f t="shared" ref="G194:G257" si="20">IF(C194=$C$25,SUM(F194:F215),"0")</f>
        <v>0</v>
      </c>
      <c r="H194" s="1">
        <v>27.128559299999999</v>
      </c>
      <c r="I194" s="1">
        <f t="shared" ref="I194:I257" si="21">(H194*3785.4)/86400</f>
        <v>1.1885700043312499</v>
      </c>
      <c r="J194" s="1">
        <f t="shared" ref="J194:J257" si="22">I194*3600</f>
        <v>4278.8520155924998</v>
      </c>
      <c r="K194" s="1" t="str">
        <f t="shared" ref="K194:K257" si="23">IF(C194=$C$25,SUM(J194:J215),"0")</f>
        <v>0</v>
      </c>
    </row>
    <row r="195" spans="1:11">
      <c r="A195" s="1" t="s">
        <v>43</v>
      </c>
      <c r="B195" s="2">
        <v>40983</v>
      </c>
      <c r="C195" s="3">
        <v>4.1666666666666664E-2</v>
      </c>
      <c r="D195" s="1">
        <v>35.643591491911103</v>
      </c>
      <c r="E195" s="1">
        <f t="shared" si="18"/>
        <v>1.5616348522393553</v>
      </c>
      <c r="F195" s="1">
        <f t="shared" si="19"/>
        <v>5621.8854680616787</v>
      </c>
      <c r="G195" s="1" t="str">
        <f t="shared" si="20"/>
        <v>0</v>
      </c>
      <c r="H195" s="1">
        <v>27.399614669999998</v>
      </c>
      <c r="I195" s="1">
        <f t="shared" si="21"/>
        <v>1.200445617729375</v>
      </c>
      <c r="J195" s="1">
        <f t="shared" si="22"/>
        <v>4321.6042238257496</v>
      </c>
      <c r="K195" s="1" t="str">
        <f t="shared" si="23"/>
        <v>0</v>
      </c>
    </row>
    <row r="196" spans="1:11">
      <c r="A196" s="1" t="s">
        <v>43</v>
      </c>
      <c r="B196" s="2">
        <v>40983</v>
      </c>
      <c r="C196" s="3">
        <v>8.3333333333333329E-2</v>
      </c>
      <c r="D196" s="1">
        <v>34.578910869492397</v>
      </c>
      <c r="E196" s="1">
        <f t="shared" si="18"/>
        <v>1.5149885324696357</v>
      </c>
      <c r="F196" s="1">
        <f t="shared" si="19"/>
        <v>5453.9587168906883</v>
      </c>
      <c r="G196" s="1" t="str">
        <f t="shared" si="20"/>
        <v>0</v>
      </c>
      <c r="H196" s="1">
        <v>27.75470236</v>
      </c>
      <c r="I196" s="1">
        <f t="shared" si="21"/>
        <v>1.2160028971475001</v>
      </c>
      <c r="J196" s="1">
        <f t="shared" si="22"/>
        <v>4377.6104297310003</v>
      </c>
      <c r="K196" s="1" t="str">
        <f t="shared" si="23"/>
        <v>0</v>
      </c>
    </row>
    <row r="197" spans="1:11">
      <c r="A197" s="1" t="s">
        <v>43</v>
      </c>
      <c r="B197" s="2">
        <v>40983</v>
      </c>
      <c r="C197" s="3">
        <v>0.125</v>
      </c>
      <c r="D197" s="1">
        <v>33.30234615114</v>
      </c>
      <c r="E197" s="1">
        <f t="shared" si="18"/>
        <v>1.4590590407468214</v>
      </c>
      <c r="F197" s="1">
        <f t="shared" si="19"/>
        <v>5252.6125466885569</v>
      </c>
      <c r="G197" s="1" t="str">
        <f t="shared" si="20"/>
        <v>0</v>
      </c>
      <c r="H197" s="1">
        <v>28.046412950000001</v>
      </c>
      <c r="I197" s="1">
        <f t="shared" si="21"/>
        <v>1.2287834673718752</v>
      </c>
      <c r="J197" s="1">
        <f t="shared" si="22"/>
        <v>4423.6204825387504</v>
      </c>
      <c r="K197" s="1" t="str">
        <f t="shared" si="23"/>
        <v>0</v>
      </c>
    </row>
    <row r="198" spans="1:11">
      <c r="A198" s="1" t="s">
        <v>43</v>
      </c>
      <c r="B198" s="2">
        <v>40983</v>
      </c>
      <c r="C198" s="3">
        <v>0.16666666666666666</v>
      </c>
      <c r="D198" s="1">
        <v>34.249493026733397</v>
      </c>
      <c r="E198" s="1">
        <f t="shared" si="18"/>
        <v>1.5005559132337569</v>
      </c>
      <c r="F198" s="1">
        <f t="shared" si="19"/>
        <v>5402.0012876415249</v>
      </c>
      <c r="G198" s="1" t="str">
        <f t="shared" si="20"/>
        <v>0</v>
      </c>
      <c r="H198" s="1">
        <v>28.598454719999999</v>
      </c>
      <c r="I198" s="1">
        <f t="shared" si="21"/>
        <v>1.25296979742</v>
      </c>
      <c r="J198" s="1">
        <f t="shared" si="22"/>
        <v>4510.691270712</v>
      </c>
      <c r="K198" s="1" t="str">
        <f t="shared" si="23"/>
        <v>0</v>
      </c>
    </row>
    <row r="199" spans="1:11">
      <c r="A199" s="1" t="s">
        <v>43</v>
      </c>
      <c r="B199" s="2">
        <v>40983</v>
      </c>
      <c r="C199" s="3">
        <v>0.20833333333333334</v>
      </c>
      <c r="D199" s="1">
        <v>36.4134815396203</v>
      </c>
      <c r="E199" s="1">
        <f t="shared" si="18"/>
        <v>1.5953656599546147</v>
      </c>
      <c r="F199" s="1">
        <f t="shared" si="19"/>
        <v>5743.3163758366127</v>
      </c>
      <c r="G199" s="1" t="str">
        <f t="shared" si="20"/>
        <v>0</v>
      </c>
      <c r="H199" s="1">
        <v>28.957422309999998</v>
      </c>
      <c r="I199" s="1">
        <f t="shared" si="21"/>
        <v>1.268697064956875</v>
      </c>
      <c r="J199" s="1">
        <f t="shared" si="22"/>
        <v>4567.3094338447499</v>
      </c>
      <c r="K199" s="1" t="str">
        <f t="shared" si="23"/>
        <v>0</v>
      </c>
    </row>
    <row r="200" spans="1:11">
      <c r="A200" s="1" t="s">
        <v>43</v>
      </c>
      <c r="B200" s="2">
        <v>40983</v>
      </c>
      <c r="C200" s="3">
        <v>0.25</v>
      </c>
      <c r="D200" s="1">
        <v>33.068743913438603</v>
      </c>
      <c r="E200" s="1">
        <f t="shared" si="18"/>
        <v>1.4488243427075289</v>
      </c>
      <c r="F200" s="1">
        <f t="shared" si="19"/>
        <v>5215.7676337471039</v>
      </c>
      <c r="G200" s="1" t="str">
        <f t="shared" si="20"/>
        <v>0</v>
      </c>
      <c r="H200" s="1">
        <v>29.30880591</v>
      </c>
      <c r="I200" s="1">
        <f t="shared" si="21"/>
        <v>1.2840920589318752</v>
      </c>
      <c r="J200" s="1">
        <f t="shared" si="22"/>
        <v>4622.7314121547506</v>
      </c>
      <c r="K200" s="1" t="str">
        <f t="shared" si="23"/>
        <v>0</v>
      </c>
    </row>
    <row r="201" spans="1:11">
      <c r="A201" s="1" t="s">
        <v>43</v>
      </c>
      <c r="B201" s="2">
        <v>40983</v>
      </c>
      <c r="C201" s="3">
        <v>0.29166666666666669</v>
      </c>
      <c r="D201" s="1">
        <v>33.396362912390003</v>
      </c>
      <c r="E201" s="1">
        <f t="shared" si="18"/>
        <v>1.463178150099087</v>
      </c>
      <c r="F201" s="1">
        <f t="shared" si="19"/>
        <v>5267.4413403567132</v>
      </c>
      <c r="G201" s="1" t="str">
        <f t="shared" si="20"/>
        <v>0</v>
      </c>
      <c r="H201" s="1">
        <v>29.584270740000001</v>
      </c>
      <c r="I201" s="1">
        <f t="shared" si="21"/>
        <v>1.2961608617962501</v>
      </c>
      <c r="J201" s="1">
        <f t="shared" si="22"/>
        <v>4666.1791024665008</v>
      </c>
      <c r="K201" s="1" t="str">
        <f t="shared" si="23"/>
        <v>0</v>
      </c>
    </row>
    <row r="202" spans="1:11">
      <c r="A202" s="1" t="s">
        <v>43</v>
      </c>
      <c r="B202" s="2">
        <v>40983</v>
      </c>
      <c r="C202" s="3">
        <v>0.33333333333333331</v>
      </c>
      <c r="D202" s="1">
        <v>32.491584450933701</v>
      </c>
      <c r="E202" s="1">
        <f t="shared" si="18"/>
        <v>1.4235375437565327</v>
      </c>
      <c r="F202" s="1">
        <f t="shared" si="19"/>
        <v>5124.735157523518</v>
      </c>
      <c r="G202" s="1" t="str">
        <f t="shared" si="20"/>
        <v>0</v>
      </c>
      <c r="H202" s="1">
        <v>29.217156289999998</v>
      </c>
      <c r="I202" s="1">
        <f t="shared" si="21"/>
        <v>1.280076659955625</v>
      </c>
      <c r="J202" s="1">
        <f t="shared" si="22"/>
        <v>4608.2759758402499</v>
      </c>
      <c r="K202" s="1" t="str">
        <f t="shared" si="23"/>
        <v>0</v>
      </c>
    </row>
    <row r="203" spans="1:11">
      <c r="A203" s="1" t="s">
        <v>43</v>
      </c>
      <c r="B203" s="2">
        <v>40983</v>
      </c>
      <c r="C203" s="3">
        <v>0.375</v>
      </c>
      <c r="D203" s="1">
        <v>36.631332606209597</v>
      </c>
      <c r="E203" s="1">
        <f t="shared" si="18"/>
        <v>1.6049102598095579</v>
      </c>
      <c r="F203" s="1">
        <f t="shared" si="19"/>
        <v>5777.6769353144082</v>
      </c>
      <c r="G203" s="1" t="str">
        <f t="shared" si="20"/>
        <v>0</v>
      </c>
      <c r="H203" s="1">
        <v>29.36597604</v>
      </c>
      <c r="I203" s="1">
        <f t="shared" si="21"/>
        <v>1.2865968252525002</v>
      </c>
      <c r="J203" s="1">
        <f t="shared" si="22"/>
        <v>4631.7485709090006</v>
      </c>
      <c r="K203" s="1" t="str">
        <f t="shared" si="23"/>
        <v>0</v>
      </c>
    </row>
    <row r="204" spans="1:11">
      <c r="A204" s="1" t="s">
        <v>43</v>
      </c>
      <c r="B204" s="2">
        <v>40983</v>
      </c>
      <c r="C204" s="3">
        <v>0.41666666666666669</v>
      </c>
      <c r="D204" s="1">
        <v>33.157144469155199</v>
      </c>
      <c r="E204" s="1">
        <f t="shared" si="18"/>
        <v>1.452697392054862</v>
      </c>
      <c r="F204" s="1">
        <f t="shared" si="19"/>
        <v>5229.7106113975033</v>
      </c>
      <c r="G204" s="1" t="str">
        <f t="shared" si="20"/>
        <v>0</v>
      </c>
      <c r="H204" s="1">
        <v>29.039704260000001</v>
      </c>
      <c r="I204" s="1">
        <f t="shared" si="21"/>
        <v>1.2723020428912502</v>
      </c>
      <c r="J204" s="1">
        <f t="shared" si="22"/>
        <v>4580.2873544085005</v>
      </c>
      <c r="K204" s="1" t="str">
        <f t="shared" si="23"/>
        <v>0</v>
      </c>
    </row>
    <row r="205" spans="1:11">
      <c r="A205" s="1" t="s">
        <v>43</v>
      </c>
      <c r="B205" s="2">
        <v>40983</v>
      </c>
      <c r="C205" s="3">
        <v>0.45833333333333331</v>
      </c>
      <c r="D205" s="1">
        <v>34.503396231333397</v>
      </c>
      <c r="E205" s="1">
        <f t="shared" si="18"/>
        <v>1.5116800473852945</v>
      </c>
      <c r="F205" s="1">
        <f t="shared" si="19"/>
        <v>5442.0481705870598</v>
      </c>
      <c r="G205" s="1" t="str">
        <f t="shared" si="20"/>
        <v>0</v>
      </c>
      <c r="H205" s="1">
        <v>29.379135779999999</v>
      </c>
      <c r="I205" s="1">
        <f t="shared" si="21"/>
        <v>1.28717338636125</v>
      </c>
      <c r="J205" s="1">
        <f t="shared" si="22"/>
        <v>4633.8241909005001</v>
      </c>
      <c r="K205" s="1" t="str">
        <f t="shared" si="23"/>
        <v>0</v>
      </c>
    </row>
    <row r="206" spans="1:11">
      <c r="A206" s="1" t="s">
        <v>43</v>
      </c>
      <c r="B206" s="2">
        <v>40983</v>
      </c>
      <c r="C206" s="3">
        <v>0.5</v>
      </c>
      <c r="D206" s="1">
        <v>32.328556726243797</v>
      </c>
      <c r="E206" s="1">
        <f t="shared" si="18"/>
        <v>1.4163948915685565</v>
      </c>
      <c r="F206" s="1">
        <f t="shared" si="19"/>
        <v>5099.021609646803</v>
      </c>
      <c r="G206" s="1" t="str">
        <f t="shared" si="20"/>
        <v>0</v>
      </c>
      <c r="H206" s="1">
        <v>29.629569780000001</v>
      </c>
      <c r="I206" s="1">
        <f t="shared" si="21"/>
        <v>1.29814552598625</v>
      </c>
      <c r="J206" s="1">
        <f t="shared" si="22"/>
        <v>4673.3238935504996</v>
      </c>
      <c r="K206" s="1" t="str">
        <f t="shared" si="23"/>
        <v>0</v>
      </c>
    </row>
    <row r="207" spans="1:11">
      <c r="A207" s="1" t="s">
        <v>43</v>
      </c>
      <c r="B207" s="2">
        <v>40983</v>
      </c>
      <c r="C207" s="3">
        <v>0.54166666666666663</v>
      </c>
      <c r="D207" s="1">
        <v>35.260001414616902</v>
      </c>
      <c r="E207" s="1">
        <f t="shared" si="18"/>
        <v>1.5448288119779032</v>
      </c>
      <c r="F207" s="1">
        <f t="shared" si="19"/>
        <v>5561.3837231204516</v>
      </c>
      <c r="G207" s="1" t="str">
        <f t="shared" si="20"/>
        <v>0</v>
      </c>
      <c r="H207" s="1">
        <v>29.573396970000001</v>
      </c>
      <c r="I207" s="1">
        <f t="shared" si="21"/>
        <v>1.295684454748125</v>
      </c>
      <c r="J207" s="1">
        <f t="shared" si="22"/>
        <v>4664.4640370932502</v>
      </c>
      <c r="K207" s="1" t="str">
        <f t="shared" si="23"/>
        <v>0</v>
      </c>
    </row>
    <row r="208" spans="1:11">
      <c r="A208" s="1" t="s">
        <v>43</v>
      </c>
      <c r="B208" s="2">
        <v>40983</v>
      </c>
      <c r="C208" s="3">
        <v>0.58333333333333337</v>
      </c>
      <c r="D208" s="1">
        <v>36.3972340043386</v>
      </c>
      <c r="E208" s="1">
        <f t="shared" si="18"/>
        <v>1.5946538148150851</v>
      </c>
      <c r="F208" s="1">
        <f t="shared" si="19"/>
        <v>5740.7537333343062</v>
      </c>
      <c r="G208" s="1" t="str">
        <f t="shared" si="20"/>
        <v>0</v>
      </c>
      <c r="H208" s="1">
        <v>29.651547969999999</v>
      </c>
      <c r="I208" s="1">
        <f t="shared" si="21"/>
        <v>1.299108445435625</v>
      </c>
      <c r="J208" s="1">
        <f t="shared" si="22"/>
        <v>4676.7904035682495</v>
      </c>
      <c r="K208" s="1" t="str">
        <f t="shared" si="23"/>
        <v>0</v>
      </c>
    </row>
    <row r="209" spans="1:11">
      <c r="A209" s="1" t="s">
        <v>43</v>
      </c>
      <c r="B209" s="2">
        <v>40983</v>
      </c>
      <c r="C209" s="3">
        <v>0.625</v>
      </c>
      <c r="D209" s="1">
        <v>35.974718794292897</v>
      </c>
      <c r="E209" s="1">
        <f t="shared" si="18"/>
        <v>1.5761423671749577</v>
      </c>
      <c r="F209" s="1">
        <f t="shared" si="19"/>
        <v>5674.1125218298475</v>
      </c>
      <c r="G209" s="1" t="str">
        <f t="shared" si="20"/>
        <v>0</v>
      </c>
      <c r="H209" s="1">
        <v>29.911254639999999</v>
      </c>
      <c r="I209" s="1">
        <f t="shared" si="21"/>
        <v>1.3104868439149999</v>
      </c>
      <c r="J209" s="1">
        <f t="shared" si="22"/>
        <v>4717.7526380939998</v>
      </c>
      <c r="K209" s="1" t="str">
        <f t="shared" si="23"/>
        <v>0</v>
      </c>
    </row>
    <row r="210" spans="1:11">
      <c r="A210" s="1" t="s">
        <v>43</v>
      </c>
      <c r="B210" s="2">
        <v>40983</v>
      </c>
      <c r="C210" s="3">
        <v>0.66666666666666663</v>
      </c>
      <c r="D210" s="1">
        <v>34.291853661537203</v>
      </c>
      <c r="E210" s="1">
        <f t="shared" si="18"/>
        <v>1.5024118385460987</v>
      </c>
      <c r="F210" s="1">
        <f t="shared" si="19"/>
        <v>5408.6826187659553</v>
      </c>
      <c r="G210" s="1" t="str">
        <f t="shared" si="20"/>
        <v>0</v>
      </c>
      <c r="H210" s="1">
        <v>29.725370869999999</v>
      </c>
      <c r="I210" s="1">
        <f t="shared" si="21"/>
        <v>1.3023428112418751</v>
      </c>
      <c r="J210" s="1">
        <f t="shared" si="22"/>
        <v>4688.4341204707507</v>
      </c>
      <c r="K210" s="1" t="str">
        <f t="shared" si="23"/>
        <v>0</v>
      </c>
    </row>
    <row r="211" spans="1:11">
      <c r="A211" s="1" t="s">
        <v>43</v>
      </c>
      <c r="B211" s="2">
        <v>40983</v>
      </c>
      <c r="C211" s="3">
        <v>0.70833333333333337</v>
      </c>
      <c r="D211" s="1">
        <v>36.132512711418997</v>
      </c>
      <c r="E211" s="1">
        <f t="shared" si="18"/>
        <v>1.5830557131690448</v>
      </c>
      <c r="F211" s="1">
        <f t="shared" si="19"/>
        <v>5699.0005674085614</v>
      </c>
      <c r="G211" s="1" t="str">
        <f t="shared" si="20"/>
        <v>0</v>
      </c>
      <c r="H211" s="1">
        <v>29.90204992</v>
      </c>
      <c r="I211" s="1">
        <f t="shared" si="21"/>
        <v>1.31008356212</v>
      </c>
      <c r="J211" s="1">
        <f t="shared" si="22"/>
        <v>4716.3008236320002</v>
      </c>
      <c r="K211" s="1" t="str">
        <f t="shared" si="23"/>
        <v>0</v>
      </c>
    </row>
    <row r="212" spans="1:11">
      <c r="A212" s="1" t="s">
        <v>43</v>
      </c>
      <c r="B212" s="2">
        <v>40983</v>
      </c>
      <c r="C212" s="3">
        <v>0.75</v>
      </c>
      <c r="D212" s="1">
        <v>35.062272665235703</v>
      </c>
      <c r="E212" s="1">
        <f t="shared" si="18"/>
        <v>1.5361658211456393</v>
      </c>
      <c r="F212" s="1">
        <f t="shared" si="19"/>
        <v>5530.1969561243013</v>
      </c>
      <c r="G212" s="1" t="str">
        <f t="shared" si="20"/>
        <v>0</v>
      </c>
      <c r="H212" s="1">
        <v>29.874692570000001</v>
      </c>
      <c r="I212" s="1">
        <f t="shared" si="21"/>
        <v>1.3088849682231252</v>
      </c>
      <c r="J212" s="1">
        <f t="shared" si="22"/>
        <v>4711.9858856032506</v>
      </c>
      <c r="K212" s="1" t="str">
        <f t="shared" si="23"/>
        <v>0</v>
      </c>
    </row>
    <row r="213" spans="1:11">
      <c r="A213" s="1" t="s">
        <v>43</v>
      </c>
      <c r="B213" s="2">
        <v>40983</v>
      </c>
      <c r="C213" s="3">
        <v>0.79166666666666663</v>
      </c>
      <c r="D213" s="1">
        <v>35.363379370371497</v>
      </c>
      <c r="E213" s="1">
        <f t="shared" si="18"/>
        <v>1.5493580586644013</v>
      </c>
      <c r="F213" s="1">
        <f t="shared" si="19"/>
        <v>5577.6890111918447</v>
      </c>
      <c r="G213" s="1" t="str">
        <f t="shared" si="20"/>
        <v>0</v>
      </c>
      <c r="H213" s="1">
        <v>29.65959956</v>
      </c>
      <c r="I213" s="1">
        <f t="shared" si="21"/>
        <v>1.2994612057225001</v>
      </c>
      <c r="J213" s="1">
        <f t="shared" si="22"/>
        <v>4678.0603406010005</v>
      </c>
      <c r="K213" s="1" t="str">
        <f t="shared" si="23"/>
        <v>0</v>
      </c>
    </row>
    <row r="214" spans="1:11">
      <c r="A214" s="1" t="s">
        <v>43</v>
      </c>
      <c r="B214" s="2">
        <v>40983</v>
      </c>
      <c r="C214" s="3">
        <v>0.83333333333333337</v>
      </c>
      <c r="D214" s="1">
        <v>34.2185121144189</v>
      </c>
      <c r="E214" s="1">
        <f t="shared" si="18"/>
        <v>1.499198562012978</v>
      </c>
      <c r="F214" s="1">
        <f t="shared" si="19"/>
        <v>5397.1148232467203</v>
      </c>
      <c r="G214" s="1" t="str">
        <f t="shared" si="20"/>
        <v>0</v>
      </c>
      <c r="H214" s="1">
        <v>30.23955492</v>
      </c>
      <c r="I214" s="1">
        <f t="shared" si="21"/>
        <v>1.3248704999325001</v>
      </c>
      <c r="J214" s="1">
        <f t="shared" si="22"/>
        <v>4769.5337997570005</v>
      </c>
      <c r="K214" s="1" t="str">
        <f t="shared" si="23"/>
        <v>0</v>
      </c>
    </row>
    <row r="215" spans="1:11">
      <c r="A215" s="1" t="s">
        <v>43</v>
      </c>
      <c r="B215" s="2">
        <v>40983</v>
      </c>
      <c r="C215" s="3">
        <v>0.875</v>
      </c>
      <c r="D215" s="1">
        <v>37.579008249706703</v>
      </c>
      <c r="E215" s="1">
        <f t="shared" si="18"/>
        <v>1.646430298940275</v>
      </c>
      <c r="F215" s="1">
        <f t="shared" si="19"/>
        <v>5927.14907618499</v>
      </c>
      <c r="G215" s="1" t="str">
        <f t="shared" si="20"/>
        <v>0</v>
      </c>
      <c r="H215" s="1">
        <v>29.979406919999999</v>
      </c>
      <c r="I215" s="1">
        <f t="shared" si="21"/>
        <v>1.3134727656825</v>
      </c>
      <c r="J215" s="1">
        <f t="shared" si="22"/>
        <v>4728.5019564570002</v>
      </c>
      <c r="K215" s="1" t="str">
        <f t="shared" si="23"/>
        <v>0</v>
      </c>
    </row>
    <row r="216" spans="1:11">
      <c r="A216" s="1" t="s">
        <v>43</v>
      </c>
      <c r="B216" s="2">
        <v>40983</v>
      </c>
      <c r="C216" s="3">
        <v>0.91666666666666663</v>
      </c>
      <c r="D216" s="1">
        <v>35.537535336812297</v>
      </c>
      <c r="E216" s="1">
        <f t="shared" si="18"/>
        <v>1.5569882669440887</v>
      </c>
      <c r="F216" s="1">
        <f t="shared" si="19"/>
        <v>5605.1577609987189</v>
      </c>
      <c r="G216" s="1" t="str">
        <f t="shared" si="20"/>
        <v>0</v>
      </c>
      <c r="H216" s="1">
        <v>30.05322327</v>
      </c>
      <c r="I216" s="1">
        <f t="shared" si="21"/>
        <v>1.316706844516875</v>
      </c>
      <c r="J216" s="1">
        <f t="shared" si="22"/>
        <v>4740.1446402607498</v>
      </c>
      <c r="K216" s="1" t="str">
        <f t="shared" si="23"/>
        <v>0</v>
      </c>
    </row>
    <row r="217" spans="1:11">
      <c r="A217" s="1" t="s">
        <v>43</v>
      </c>
      <c r="B217" s="2">
        <v>40983</v>
      </c>
      <c r="C217" s="3">
        <v>0.95833333333333337</v>
      </c>
      <c r="D217" s="1">
        <v>33.906212309731401</v>
      </c>
      <c r="E217" s="1">
        <f t="shared" si="18"/>
        <v>1.485515926820107</v>
      </c>
      <c r="F217" s="1">
        <f t="shared" si="19"/>
        <v>5347.8573365523853</v>
      </c>
      <c r="G217" s="1">
        <f t="shared" si="20"/>
        <v>124244.3518511618</v>
      </c>
      <c r="H217" s="1">
        <v>29.655258360000001</v>
      </c>
      <c r="I217" s="1">
        <f t="shared" si="21"/>
        <v>1.2992710068975</v>
      </c>
      <c r="J217" s="1">
        <f t="shared" si="22"/>
        <v>4677.3756248310001</v>
      </c>
      <c r="K217" s="1">
        <f t="shared" si="23"/>
        <v>104040.2876235435</v>
      </c>
    </row>
    <row r="218" spans="1:11">
      <c r="A218" s="1" t="s">
        <v>43</v>
      </c>
      <c r="B218" s="2">
        <v>40984</v>
      </c>
      <c r="C218" s="3">
        <v>0</v>
      </c>
      <c r="D218" s="1">
        <v>36.560994407865699</v>
      </c>
      <c r="E218" s="1">
        <f t="shared" si="18"/>
        <v>1.6018285674946158</v>
      </c>
      <c r="F218" s="1">
        <f t="shared" si="19"/>
        <v>5766.582842980617</v>
      </c>
      <c r="G218" s="1" t="str">
        <f t="shared" si="20"/>
        <v>0</v>
      </c>
      <c r="H218" s="1">
        <v>30.156831990000001</v>
      </c>
      <c r="I218" s="1">
        <f t="shared" si="21"/>
        <v>1.3212462015618751</v>
      </c>
      <c r="J218" s="1">
        <f t="shared" si="22"/>
        <v>4756.48632562275</v>
      </c>
      <c r="K218" s="1" t="str">
        <f t="shared" si="23"/>
        <v>0</v>
      </c>
    </row>
    <row r="219" spans="1:11">
      <c r="A219" s="1" t="s">
        <v>43</v>
      </c>
      <c r="B219" s="2">
        <v>40984</v>
      </c>
      <c r="C219" s="3">
        <v>4.1666666666666664E-2</v>
      </c>
      <c r="D219" s="1">
        <v>34.636249133215998</v>
      </c>
      <c r="E219" s="1">
        <f t="shared" si="18"/>
        <v>1.5175006651490259</v>
      </c>
      <c r="F219" s="1">
        <f t="shared" si="19"/>
        <v>5463.0023945364937</v>
      </c>
      <c r="G219" s="1" t="str">
        <f t="shared" si="20"/>
        <v>0</v>
      </c>
      <c r="H219" s="1">
        <v>29.851764809999999</v>
      </c>
      <c r="I219" s="1">
        <f t="shared" si="21"/>
        <v>1.307880445738125</v>
      </c>
      <c r="J219" s="1">
        <f t="shared" si="22"/>
        <v>4708.3696046572504</v>
      </c>
      <c r="K219" s="1" t="str">
        <f t="shared" si="23"/>
        <v>0</v>
      </c>
    </row>
    <row r="220" spans="1:11">
      <c r="A220" s="1" t="s">
        <v>43</v>
      </c>
      <c r="B220" s="2">
        <v>40984</v>
      </c>
      <c r="C220" s="3">
        <v>8.3333333333333329E-2</v>
      </c>
      <c r="D220" s="1">
        <v>36.954059563742703</v>
      </c>
      <c r="E220" s="1">
        <f t="shared" si="18"/>
        <v>1.6190497346364774</v>
      </c>
      <c r="F220" s="1">
        <f t="shared" si="19"/>
        <v>5828.5790446913188</v>
      </c>
      <c r="G220" s="1" t="str">
        <f t="shared" si="20"/>
        <v>0</v>
      </c>
      <c r="H220" s="1">
        <v>29.832052439999998</v>
      </c>
      <c r="I220" s="1">
        <f t="shared" si="21"/>
        <v>1.3070167975275</v>
      </c>
      <c r="J220" s="1">
        <f t="shared" si="22"/>
        <v>4705.2604710989999</v>
      </c>
      <c r="K220" s="1" t="str">
        <f t="shared" si="23"/>
        <v>0</v>
      </c>
    </row>
    <row r="221" spans="1:11">
      <c r="A221" s="1" t="s">
        <v>43</v>
      </c>
      <c r="B221" s="2">
        <v>40984</v>
      </c>
      <c r="C221" s="3">
        <v>0.125</v>
      </c>
      <c r="D221" s="1">
        <v>35.050201246473499</v>
      </c>
      <c r="E221" s="1">
        <f t="shared" si="18"/>
        <v>1.5356369421111205</v>
      </c>
      <c r="F221" s="1">
        <f t="shared" si="19"/>
        <v>5528.2929916000339</v>
      </c>
      <c r="G221" s="1" t="str">
        <f t="shared" si="20"/>
        <v>0</v>
      </c>
      <c r="H221" s="1">
        <v>29.656119830000002</v>
      </c>
      <c r="I221" s="1">
        <f t="shared" si="21"/>
        <v>1.299308750051875</v>
      </c>
      <c r="J221" s="1">
        <f t="shared" si="22"/>
        <v>4677.5115001867498</v>
      </c>
      <c r="K221" s="1" t="str">
        <f t="shared" si="23"/>
        <v>0</v>
      </c>
    </row>
    <row r="222" spans="1:11">
      <c r="A222" s="1" t="s">
        <v>43</v>
      </c>
      <c r="B222" s="2">
        <v>40984</v>
      </c>
      <c r="C222" s="3">
        <v>0.16666666666666666</v>
      </c>
      <c r="D222" s="1">
        <v>37.338243199454404</v>
      </c>
      <c r="E222" s="1">
        <f t="shared" si="18"/>
        <v>1.6358817801760961</v>
      </c>
      <c r="F222" s="1">
        <f t="shared" si="19"/>
        <v>5889.1744086339459</v>
      </c>
      <c r="G222" s="1" t="str">
        <f t="shared" si="20"/>
        <v>0</v>
      </c>
      <c r="H222" s="1">
        <v>29.40021836</v>
      </c>
      <c r="I222" s="1">
        <f t="shared" si="21"/>
        <v>1.2880970668975</v>
      </c>
      <c r="J222" s="1">
        <f t="shared" si="22"/>
        <v>4637.149440831</v>
      </c>
      <c r="K222" s="1" t="str">
        <f t="shared" si="23"/>
        <v>0</v>
      </c>
    </row>
    <row r="223" spans="1:11">
      <c r="A223" s="1" t="s">
        <v>43</v>
      </c>
      <c r="B223" s="2">
        <v>40984</v>
      </c>
      <c r="C223" s="3">
        <v>0.20833333333333334</v>
      </c>
      <c r="D223" s="1">
        <v>33.712976964314798</v>
      </c>
      <c r="E223" s="1">
        <f t="shared" si="18"/>
        <v>1.477049803249042</v>
      </c>
      <c r="F223" s="1">
        <f t="shared" si="19"/>
        <v>5317.3792916965513</v>
      </c>
      <c r="G223" s="1" t="str">
        <f t="shared" si="20"/>
        <v>0</v>
      </c>
      <c r="H223" s="1">
        <v>29.306743919999999</v>
      </c>
      <c r="I223" s="1">
        <f t="shared" si="21"/>
        <v>1.2840017179950001</v>
      </c>
      <c r="J223" s="1">
        <f t="shared" si="22"/>
        <v>4622.4061847820003</v>
      </c>
      <c r="K223" s="1" t="str">
        <f t="shared" si="23"/>
        <v>0</v>
      </c>
    </row>
    <row r="224" spans="1:11">
      <c r="A224" s="1" t="s">
        <v>43</v>
      </c>
      <c r="B224" s="2">
        <v>40984</v>
      </c>
      <c r="C224" s="3">
        <v>0.25</v>
      </c>
      <c r="D224" s="1">
        <v>35.168955743577698</v>
      </c>
      <c r="E224" s="1">
        <f t="shared" si="18"/>
        <v>1.540839873515498</v>
      </c>
      <c r="F224" s="1">
        <f t="shared" si="19"/>
        <v>5547.0235446557926</v>
      </c>
      <c r="G224" s="1" t="str">
        <f t="shared" si="20"/>
        <v>0</v>
      </c>
      <c r="H224" s="1">
        <v>29.081726870000001</v>
      </c>
      <c r="I224" s="1">
        <f t="shared" si="21"/>
        <v>1.2741431584918752</v>
      </c>
      <c r="J224" s="1">
        <f t="shared" si="22"/>
        <v>4586.9153705707504</v>
      </c>
      <c r="K224" s="1" t="str">
        <f t="shared" si="23"/>
        <v>0</v>
      </c>
    </row>
    <row r="225" spans="1:11">
      <c r="A225" s="1" t="s">
        <v>43</v>
      </c>
      <c r="B225" s="2">
        <v>40984</v>
      </c>
      <c r="C225" s="3">
        <v>0.29166666666666669</v>
      </c>
      <c r="D225" s="1">
        <v>33.968866037792601</v>
      </c>
      <c r="E225" s="1">
        <f t="shared" si="18"/>
        <v>1.4882609432807883</v>
      </c>
      <c r="F225" s="1">
        <f t="shared" si="19"/>
        <v>5357.7393958108378</v>
      </c>
      <c r="G225" s="1" t="str">
        <f t="shared" si="20"/>
        <v>0</v>
      </c>
      <c r="H225" s="1">
        <v>28.926944590000002</v>
      </c>
      <c r="I225" s="1">
        <f t="shared" si="21"/>
        <v>1.2673617598493752</v>
      </c>
      <c r="J225" s="1">
        <f t="shared" si="22"/>
        <v>4562.5023354577506</v>
      </c>
      <c r="K225" s="1" t="str">
        <f t="shared" si="23"/>
        <v>0</v>
      </c>
    </row>
    <row r="226" spans="1:11">
      <c r="A226" s="1" t="s">
        <v>43</v>
      </c>
      <c r="B226" s="2">
        <v>40984</v>
      </c>
      <c r="C226" s="3">
        <v>0.33333333333333331</v>
      </c>
      <c r="D226" s="1">
        <v>35.434938652250501</v>
      </c>
      <c r="E226" s="1">
        <f t="shared" si="18"/>
        <v>1.5524932497017252</v>
      </c>
      <c r="F226" s="1">
        <f t="shared" si="19"/>
        <v>5588.9756989262105</v>
      </c>
      <c r="G226" s="1" t="str">
        <f t="shared" si="20"/>
        <v>0</v>
      </c>
      <c r="H226" s="1">
        <v>29.366980219999999</v>
      </c>
      <c r="I226" s="1">
        <f t="shared" si="21"/>
        <v>1.2866408208887499</v>
      </c>
      <c r="J226" s="1">
        <f t="shared" si="22"/>
        <v>4631.9069551994999</v>
      </c>
      <c r="K226" s="1" t="str">
        <f t="shared" si="23"/>
        <v>0</v>
      </c>
    </row>
    <row r="227" spans="1:11">
      <c r="A227" s="1" t="s">
        <v>43</v>
      </c>
      <c r="B227" s="2">
        <v>40984</v>
      </c>
      <c r="C227" s="3">
        <v>0.375</v>
      </c>
      <c r="D227" s="1">
        <v>33.6060251082314</v>
      </c>
      <c r="E227" s="1">
        <f t="shared" si="18"/>
        <v>1.4723639750543882</v>
      </c>
      <c r="F227" s="1">
        <f t="shared" si="19"/>
        <v>5300.5103101957975</v>
      </c>
      <c r="G227" s="1" t="str">
        <f t="shared" si="20"/>
        <v>0</v>
      </c>
      <c r="H227" s="1">
        <v>29.420731029999999</v>
      </c>
      <c r="I227" s="1">
        <f t="shared" si="21"/>
        <v>1.2889957782518748</v>
      </c>
      <c r="J227" s="1">
        <f t="shared" si="22"/>
        <v>4640.3848017067494</v>
      </c>
      <c r="K227" s="1" t="str">
        <f t="shared" si="23"/>
        <v>0</v>
      </c>
    </row>
    <row r="228" spans="1:11">
      <c r="A228" s="1" t="s">
        <v>43</v>
      </c>
      <c r="B228" s="2">
        <v>40984</v>
      </c>
      <c r="C228" s="3">
        <v>0.41666666666666669</v>
      </c>
      <c r="D228" s="1">
        <v>35.868231051762898</v>
      </c>
      <c r="E228" s="1">
        <f t="shared" si="18"/>
        <v>1.5714768729553621</v>
      </c>
      <c r="F228" s="1">
        <f t="shared" si="19"/>
        <v>5657.3167426393038</v>
      </c>
      <c r="G228" s="1" t="str">
        <f t="shared" si="20"/>
        <v>0</v>
      </c>
      <c r="H228" s="1">
        <v>30.011702329999999</v>
      </c>
      <c r="I228" s="1">
        <f t="shared" si="21"/>
        <v>1.314887708333125</v>
      </c>
      <c r="J228" s="1">
        <f t="shared" si="22"/>
        <v>4733.5957499992501</v>
      </c>
      <c r="K228" s="1" t="str">
        <f t="shared" si="23"/>
        <v>0</v>
      </c>
    </row>
    <row r="229" spans="1:11">
      <c r="A229" s="1" t="s">
        <v>43</v>
      </c>
      <c r="B229" s="2">
        <v>40984</v>
      </c>
      <c r="C229" s="3">
        <v>0.45833333333333331</v>
      </c>
      <c r="D229" s="1">
        <v>34.447482126553901</v>
      </c>
      <c r="E229" s="1">
        <f t="shared" si="18"/>
        <v>1.509230310669643</v>
      </c>
      <c r="F229" s="1">
        <f t="shared" si="19"/>
        <v>5433.2291184107144</v>
      </c>
      <c r="G229" s="1" t="str">
        <f t="shared" si="20"/>
        <v>0</v>
      </c>
      <c r="H229" s="1">
        <v>29.60367098</v>
      </c>
      <c r="I229" s="1">
        <f t="shared" si="21"/>
        <v>1.2970108348112499</v>
      </c>
      <c r="J229" s="1">
        <f t="shared" si="22"/>
        <v>4669.2390053204999</v>
      </c>
      <c r="K229" s="1" t="str">
        <f t="shared" si="23"/>
        <v>0</v>
      </c>
    </row>
    <row r="230" spans="1:11">
      <c r="A230" s="1" t="s">
        <v>43</v>
      </c>
      <c r="B230" s="2">
        <v>40984</v>
      </c>
      <c r="C230" s="3">
        <v>0.5</v>
      </c>
      <c r="D230" s="1">
        <v>34.609183510674399</v>
      </c>
      <c r="E230" s="1">
        <f t="shared" si="18"/>
        <v>1.5163148525614221</v>
      </c>
      <c r="F230" s="1">
        <f t="shared" si="19"/>
        <v>5458.7334692211198</v>
      </c>
      <c r="G230" s="1" t="str">
        <f t="shared" si="20"/>
        <v>0</v>
      </c>
      <c r="H230" s="1">
        <v>29.71518232</v>
      </c>
      <c r="I230" s="1">
        <f t="shared" si="21"/>
        <v>1.3018964253950001</v>
      </c>
      <c r="J230" s="1">
        <f t="shared" si="22"/>
        <v>4686.8271314220001</v>
      </c>
      <c r="K230" s="1" t="str">
        <f t="shared" si="23"/>
        <v>0</v>
      </c>
    </row>
    <row r="231" spans="1:11">
      <c r="A231" s="1" t="s">
        <v>43</v>
      </c>
      <c r="B231" s="2">
        <v>40984</v>
      </c>
      <c r="C231" s="3">
        <v>0.54166666666666663</v>
      </c>
      <c r="D231" s="1">
        <v>35.608499781290703</v>
      </c>
      <c r="E231" s="1">
        <f t="shared" si="18"/>
        <v>1.5600973966677989</v>
      </c>
      <c r="F231" s="1">
        <f t="shared" si="19"/>
        <v>5616.3506280040756</v>
      </c>
      <c r="G231" s="1" t="str">
        <f t="shared" si="20"/>
        <v>0</v>
      </c>
      <c r="H231" s="1">
        <v>30.228966</v>
      </c>
      <c r="I231" s="1">
        <f t="shared" si="21"/>
        <v>1.3244065728750001</v>
      </c>
      <c r="J231" s="1">
        <f t="shared" si="22"/>
        <v>4767.8636623500006</v>
      </c>
      <c r="K231" s="1" t="str">
        <f t="shared" si="23"/>
        <v>0</v>
      </c>
    </row>
    <row r="232" spans="1:11">
      <c r="A232" s="1" t="s">
        <v>43</v>
      </c>
      <c r="B232" s="2">
        <v>40984</v>
      </c>
      <c r="C232" s="3">
        <v>0.58333333333333337</v>
      </c>
      <c r="D232" s="1">
        <v>37.857738650639803</v>
      </c>
      <c r="E232" s="1">
        <f t="shared" si="18"/>
        <v>1.6586421746311566</v>
      </c>
      <c r="F232" s="1">
        <f t="shared" si="19"/>
        <v>5971.1118286721639</v>
      </c>
      <c r="G232" s="1" t="str">
        <f t="shared" si="20"/>
        <v>0</v>
      </c>
      <c r="H232" s="1">
        <v>30.474733400000002</v>
      </c>
      <c r="I232" s="1">
        <f t="shared" si="21"/>
        <v>1.3351742570875</v>
      </c>
      <c r="J232" s="1">
        <f t="shared" si="22"/>
        <v>4806.6273255149999</v>
      </c>
      <c r="K232" s="1" t="str">
        <f t="shared" si="23"/>
        <v>0</v>
      </c>
    </row>
    <row r="233" spans="1:11">
      <c r="A233" s="1" t="s">
        <v>43</v>
      </c>
      <c r="B233" s="2">
        <v>40984</v>
      </c>
      <c r="C233" s="3">
        <v>0.625</v>
      </c>
      <c r="D233" s="1">
        <v>36.9906568696764</v>
      </c>
      <c r="E233" s="1">
        <f t="shared" si="18"/>
        <v>1.6206531541026972</v>
      </c>
      <c r="F233" s="1">
        <f t="shared" si="19"/>
        <v>5834.3513547697094</v>
      </c>
      <c r="G233" s="1" t="str">
        <f t="shared" si="20"/>
        <v>0</v>
      </c>
      <c r="H233" s="1">
        <v>30.6343861</v>
      </c>
      <c r="I233" s="1">
        <f t="shared" si="21"/>
        <v>1.3421690410062499</v>
      </c>
      <c r="J233" s="1">
        <f t="shared" si="22"/>
        <v>4831.8085476224996</v>
      </c>
      <c r="K233" s="1" t="str">
        <f t="shared" si="23"/>
        <v>0</v>
      </c>
    </row>
    <row r="234" spans="1:11">
      <c r="A234" s="1" t="s">
        <v>43</v>
      </c>
      <c r="B234" s="2">
        <v>40984</v>
      </c>
      <c r="C234" s="3">
        <v>0.66666666666666663</v>
      </c>
      <c r="D234" s="1">
        <v>35.868002894719403</v>
      </c>
      <c r="E234" s="1">
        <f t="shared" si="18"/>
        <v>1.5714668768248938</v>
      </c>
      <c r="F234" s="1">
        <f t="shared" si="19"/>
        <v>5657.2807565696176</v>
      </c>
      <c r="G234" s="1" t="str">
        <f t="shared" si="20"/>
        <v>0</v>
      </c>
      <c r="H234" s="1">
        <v>30.52197232</v>
      </c>
      <c r="I234" s="1">
        <f t="shared" si="21"/>
        <v>1.3372439122699999</v>
      </c>
      <c r="J234" s="1">
        <f t="shared" si="22"/>
        <v>4814.0780841719998</v>
      </c>
      <c r="K234" s="1" t="str">
        <f t="shared" si="23"/>
        <v>0</v>
      </c>
    </row>
    <row r="235" spans="1:11">
      <c r="A235" s="1" t="s">
        <v>43</v>
      </c>
      <c r="B235" s="2">
        <v>40984</v>
      </c>
      <c r="C235" s="3">
        <v>0.70833333333333337</v>
      </c>
      <c r="D235" s="1">
        <v>36.907409070332903</v>
      </c>
      <c r="E235" s="1">
        <f t="shared" si="18"/>
        <v>1.6170058598939603</v>
      </c>
      <c r="F235" s="1">
        <f t="shared" si="19"/>
        <v>5821.2210956182571</v>
      </c>
      <c r="G235" s="1" t="str">
        <f t="shared" si="20"/>
        <v>0</v>
      </c>
      <c r="H235" s="1">
        <v>30.634609789999999</v>
      </c>
      <c r="I235" s="1">
        <f t="shared" si="21"/>
        <v>1.3421788414243749</v>
      </c>
      <c r="J235" s="1">
        <f t="shared" si="22"/>
        <v>4831.8438291277498</v>
      </c>
      <c r="K235" s="1" t="str">
        <f t="shared" si="23"/>
        <v>0</v>
      </c>
    </row>
    <row r="236" spans="1:11">
      <c r="A236" s="1" t="s">
        <v>43</v>
      </c>
      <c r="B236" s="2">
        <v>40984</v>
      </c>
      <c r="C236" s="3">
        <v>0.75</v>
      </c>
      <c r="D236" s="1">
        <v>39.3837455993229</v>
      </c>
      <c r="E236" s="1">
        <f t="shared" si="18"/>
        <v>1.7255003540703344</v>
      </c>
      <c r="F236" s="1">
        <f t="shared" si="19"/>
        <v>6211.801274653204</v>
      </c>
      <c r="G236" s="1" t="str">
        <f t="shared" si="20"/>
        <v>0</v>
      </c>
      <c r="H236" s="1">
        <v>31.12410925</v>
      </c>
      <c r="I236" s="1">
        <f t="shared" si="21"/>
        <v>1.3636250365156251</v>
      </c>
      <c r="J236" s="1">
        <f t="shared" si="22"/>
        <v>4909.0501314562498</v>
      </c>
      <c r="K236" s="1" t="str">
        <f t="shared" si="23"/>
        <v>0</v>
      </c>
    </row>
    <row r="237" spans="1:11">
      <c r="A237" s="1" t="s">
        <v>43</v>
      </c>
      <c r="B237" s="2">
        <v>40984</v>
      </c>
      <c r="C237" s="3">
        <v>0.79166666666666663</v>
      </c>
      <c r="D237" s="1">
        <v>36.480197122891703</v>
      </c>
      <c r="E237" s="1">
        <f t="shared" si="18"/>
        <v>1.5982886364466928</v>
      </c>
      <c r="F237" s="1">
        <f t="shared" si="19"/>
        <v>5753.839091208094</v>
      </c>
      <c r="G237" s="1" t="str">
        <f t="shared" si="20"/>
        <v>0</v>
      </c>
      <c r="H237" s="1">
        <v>31.18879506</v>
      </c>
      <c r="I237" s="1">
        <f t="shared" si="21"/>
        <v>1.3664590835662502</v>
      </c>
      <c r="J237" s="1">
        <f t="shared" si="22"/>
        <v>4919.2527008385005</v>
      </c>
      <c r="K237" s="1" t="str">
        <f t="shared" si="23"/>
        <v>0</v>
      </c>
    </row>
    <row r="238" spans="1:11">
      <c r="A238" s="1" t="s">
        <v>43</v>
      </c>
      <c r="B238" s="2">
        <v>40984</v>
      </c>
      <c r="C238" s="3">
        <v>0.83333333333333337</v>
      </c>
      <c r="D238" s="1">
        <v>37.3688332928552</v>
      </c>
      <c r="E238" s="1">
        <f t="shared" si="18"/>
        <v>1.6372220086432183</v>
      </c>
      <c r="F238" s="1">
        <f t="shared" si="19"/>
        <v>5893.9992311155856</v>
      </c>
      <c r="G238" s="1" t="str">
        <f t="shared" si="20"/>
        <v>0</v>
      </c>
      <c r="H238" s="1">
        <v>30.837424890000001</v>
      </c>
      <c r="I238" s="1">
        <f t="shared" si="21"/>
        <v>1.3510646779931252</v>
      </c>
      <c r="J238" s="1">
        <f t="shared" si="22"/>
        <v>4863.8328407752506</v>
      </c>
      <c r="K238" s="1" t="str">
        <f t="shared" si="23"/>
        <v>0</v>
      </c>
    </row>
    <row r="239" spans="1:11">
      <c r="A239" s="1" t="s">
        <v>43</v>
      </c>
      <c r="B239" s="2">
        <v>40984</v>
      </c>
      <c r="C239" s="3">
        <v>0.875</v>
      </c>
      <c r="D239" s="1">
        <v>35.602980804443398</v>
      </c>
      <c r="E239" s="1">
        <f t="shared" si="18"/>
        <v>1.5598555964946765</v>
      </c>
      <c r="F239" s="1">
        <f t="shared" si="19"/>
        <v>5615.4801473808357</v>
      </c>
      <c r="G239" s="1" t="str">
        <f t="shared" si="20"/>
        <v>0</v>
      </c>
      <c r="H239" s="1">
        <v>31.011288610000001</v>
      </c>
      <c r="I239" s="1">
        <f t="shared" si="21"/>
        <v>1.3586820822256249</v>
      </c>
      <c r="J239" s="1">
        <f t="shared" si="22"/>
        <v>4891.2554960122498</v>
      </c>
      <c r="K239" s="1" t="str">
        <f t="shared" si="23"/>
        <v>0</v>
      </c>
    </row>
    <row r="240" spans="1:11">
      <c r="A240" s="1" t="s">
        <v>43</v>
      </c>
      <c r="B240" s="2">
        <v>40984</v>
      </c>
      <c r="C240" s="3">
        <v>0.91666666666666663</v>
      </c>
      <c r="D240" s="1">
        <v>38.404249898062801</v>
      </c>
      <c r="E240" s="1">
        <f t="shared" si="18"/>
        <v>1.6825861986588764</v>
      </c>
      <c r="F240" s="1">
        <f t="shared" si="19"/>
        <v>6057.3103151719552</v>
      </c>
      <c r="G240" s="1" t="str">
        <f t="shared" si="20"/>
        <v>0</v>
      </c>
      <c r="H240" s="1">
        <v>31.0534064</v>
      </c>
      <c r="I240" s="1">
        <f t="shared" si="21"/>
        <v>1.3605273679000001</v>
      </c>
      <c r="J240" s="1">
        <f t="shared" si="22"/>
        <v>4897.8985244400001</v>
      </c>
      <c r="K240" s="1" t="str">
        <f t="shared" si="23"/>
        <v>0</v>
      </c>
    </row>
    <row r="241" spans="1:11">
      <c r="A241" s="1" t="s">
        <v>43</v>
      </c>
      <c r="B241" s="2">
        <v>40984</v>
      </c>
      <c r="C241" s="3">
        <v>0.95833333333333337</v>
      </c>
      <c r="D241" s="1">
        <v>37.327547325558101</v>
      </c>
      <c r="E241" s="1">
        <f t="shared" si="18"/>
        <v>1.6354131672010142</v>
      </c>
      <c r="F241" s="1">
        <f t="shared" si="19"/>
        <v>5887.4874019236513</v>
      </c>
      <c r="G241" s="1">
        <f t="shared" si="20"/>
        <v>122373.32623463986</v>
      </c>
      <c r="H241" s="1">
        <v>31.122291050000001</v>
      </c>
      <c r="I241" s="1">
        <f t="shared" si="21"/>
        <v>1.3635453766281251</v>
      </c>
      <c r="J241" s="1">
        <f t="shared" si="22"/>
        <v>4908.7633558612506</v>
      </c>
      <c r="K241" s="1">
        <f t="shared" si="23"/>
        <v>104715.3799288485</v>
      </c>
    </row>
    <row r="242" spans="1:11">
      <c r="A242" s="1" t="s">
        <v>43</v>
      </c>
      <c r="B242" s="2">
        <v>40985</v>
      </c>
      <c r="C242" s="3">
        <v>0</v>
      </c>
      <c r="D242" s="1">
        <v>38.062191345426797</v>
      </c>
      <c r="E242" s="1">
        <f t="shared" si="18"/>
        <v>1.6675997583215114</v>
      </c>
      <c r="F242" s="1">
        <f t="shared" si="19"/>
        <v>6003.3591299574409</v>
      </c>
      <c r="G242" s="1" t="str">
        <f t="shared" si="20"/>
        <v>0</v>
      </c>
      <c r="H242" s="1">
        <v>31.043190710000001</v>
      </c>
      <c r="I242" s="1">
        <f t="shared" si="21"/>
        <v>1.3600797929818751</v>
      </c>
      <c r="J242" s="1">
        <f t="shared" si="22"/>
        <v>4896.2872547347506</v>
      </c>
      <c r="K242" s="1" t="str">
        <f t="shared" si="23"/>
        <v>0</v>
      </c>
    </row>
    <row r="243" spans="1:11">
      <c r="A243" s="1" t="s">
        <v>43</v>
      </c>
      <c r="B243" s="2">
        <v>40985</v>
      </c>
      <c r="C243" s="3">
        <v>4.1666666666666664E-2</v>
      </c>
      <c r="D243" s="1">
        <v>36.048450774086803</v>
      </c>
      <c r="E243" s="1">
        <f t="shared" si="18"/>
        <v>1.5793727495396781</v>
      </c>
      <c r="F243" s="1">
        <f t="shared" si="19"/>
        <v>5685.7418983428415</v>
      </c>
      <c r="G243" s="1" t="str">
        <f t="shared" si="20"/>
        <v>0</v>
      </c>
      <c r="H243" s="1">
        <v>30.880146379999999</v>
      </c>
      <c r="I243" s="1">
        <f t="shared" si="21"/>
        <v>1.35293641327375</v>
      </c>
      <c r="J243" s="1">
        <f t="shared" si="22"/>
        <v>4870.5710877854999</v>
      </c>
      <c r="K243" s="1" t="str">
        <f t="shared" si="23"/>
        <v>0</v>
      </c>
    </row>
    <row r="244" spans="1:11">
      <c r="A244" s="1" t="s">
        <v>43</v>
      </c>
      <c r="B244" s="2">
        <v>40985</v>
      </c>
      <c r="C244" s="3">
        <v>8.3333333333333329E-2</v>
      </c>
      <c r="D244" s="1">
        <v>38.5274985472361</v>
      </c>
      <c r="E244" s="1">
        <f t="shared" si="18"/>
        <v>1.6879860301007816</v>
      </c>
      <c r="F244" s="1">
        <f t="shared" si="19"/>
        <v>6076.7497083628141</v>
      </c>
      <c r="G244" s="1" t="str">
        <f t="shared" si="20"/>
        <v>0</v>
      </c>
      <c r="H244" s="1">
        <v>31.041739199999999</v>
      </c>
      <c r="I244" s="1">
        <f t="shared" si="21"/>
        <v>1.3600161986999999</v>
      </c>
      <c r="J244" s="1">
        <f t="shared" si="22"/>
        <v>4896.0583153199996</v>
      </c>
      <c r="K244" s="1" t="str">
        <f t="shared" si="23"/>
        <v>0</v>
      </c>
    </row>
    <row r="245" spans="1:11">
      <c r="A245" s="1" t="s">
        <v>43</v>
      </c>
      <c r="B245" s="2">
        <v>40985</v>
      </c>
      <c r="C245" s="3">
        <v>0.125</v>
      </c>
      <c r="D245" s="1">
        <v>35.911348342895501</v>
      </c>
      <c r="E245" s="1">
        <f t="shared" si="18"/>
        <v>1.5733659492731091</v>
      </c>
      <c r="F245" s="1">
        <f t="shared" si="19"/>
        <v>5664.1174173831932</v>
      </c>
      <c r="G245" s="1" t="str">
        <f t="shared" si="20"/>
        <v>0</v>
      </c>
      <c r="H245" s="1">
        <v>30.562713209999998</v>
      </c>
      <c r="I245" s="1">
        <f t="shared" si="21"/>
        <v>1.339028872513125</v>
      </c>
      <c r="J245" s="1">
        <f t="shared" si="22"/>
        <v>4820.50394104725</v>
      </c>
      <c r="K245" s="1" t="str">
        <f t="shared" si="23"/>
        <v>0</v>
      </c>
    </row>
    <row r="246" spans="1:11">
      <c r="A246" s="1" t="s">
        <v>43</v>
      </c>
      <c r="B246" s="2">
        <v>40985</v>
      </c>
      <c r="C246" s="3">
        <v>0.16666666666666666</v>
      </c>
      <c r="D246" s="1">
        <v>34.993082494735702</v>
      </c>
      <c r="E246" s="1">
        <f t="shared" si="18"/>
        <v>1.533134426800608</v>
      </c>
      <c r="F246" s="1">
        <f t="shared" si="19"/>
        <v>5519.2839364821884</v>
      </c>
      <c r="G246" s="1" t="str">
        <f t="shared" si="20"/>
        <v>0</v>
      </c>
      <c r="H246" s="1">
        <v>30.14654178</v>
      </c>
      <c r="I246" s="1">
        <f t="shared" si="21"/>
        <v>1.32079536173625</v>
      </c>
      <c r="J246" s="1">
        <f t="shared" si="22"/>
        <v>4754.8633022505001</v>
      </c>
      <c r="K246" s="1" t="str">
        <f t="shared" si="23"/>
        <v>0</v>
      </c>
    </row>
    <row r="247" spans="1:11">
      <c r="A247" s="1" t="s">
        <v>43</v>
      </c>
      <c r="B247" s="2">
        <v>40985</v>
      </c>
      <c r="C247" s="3">
        <v>0.20833333333333334</v>
      </c>
      <c r="D247" s="1">
        <v>35.285210969183197</v>
      </c>
      <c r="E247" s="1">
        <f t="shared" si="18"/>
        <v>1.545933305587339</v>
      </c>
      <c r="F247" s="1">
        <f t="shared" si="19"/>
        <v>5565.3599001144203</v>
      </c>
      <c r="G247" s="1" t="str">
        <f t="shared" si="20"/>
        <v>0</v>
      </c>
      <c r="H247" s="1">
        <v>30.296467060000001</v>
      </c>
      <c r="I247" s="1">
        <f t="shared" si="21"/>
        <v>1.3273639630662502</v>
      </c>
      <c r="J247" s="1">
        <f t="shared" si="22"/>
        <v>4778.5102670385004</v>
      </c>
      <c r="K247" s="1" t="str">
        <f t="shared" si="23"/>
        <v>0</v>
      </c>
    </row>
    <row r="248" spans="1:11">
      <c r="A248" s="1" t="s">
        <v>43</v>
      </c>
      <c r="B248" s="2">
        <v>40985</v>
      </c>
      <c r="C248" s="3">
        <v>0.25</v>
      </c>
      <c r="D248" s="1">
        <v>35.376232641008201</v>
      </c>
      <c r="E248" s="1">
        <f t="shared" si="18"/>
        <v>1.5499211925841718</v>
      </c>
      <c r="F248" s="1">
        <f t="shared" si="19"/>
        <v>5579.7162933030186</v>
      </c>
      <c r="G248" s="1" t="str">
        <f t="shared" si="20"/>
        <v>0</v>
      </c>
      <c r="H248" s="1">
        <v>30.138639019999999</v>
      </c>
      <c r="I248" s="1">
        <f t="shared" si="21"/>
        <v>1.32044912206375</v>
      </c>
      <c r="J248" s="1">
        <f t="shared" si="22"/>
        <v>4753.6168394295</v>
      </c>
      <c r="K248" s="1" t="str">
        <f t="shared" si="23"/>
        <v>0</v>
      </c>
    </row>
    <row r="249" spans="1:11">
      <c r="A249" s="1" t="s">
        <v>43</v>
      </c>
      <c r="B249" s="2">
        <v>40985</v>
      </c>
      <c r="C249" s="3">
        <v>0.29166666666666669</v>
      </c>
      <c r="D249" s="1">
        <v>33.572569922341202</v>
      </c>
      <c r="E249" s="1">
        <f t="shared" si="18"/>
        <v>1.470898219722574</v>
      </c>
      <c r="F249" s="1">
        <f t="shared" si="19"/>
        <v>5295.2335910012662</v>
      </c>
      <c r="G249" s="1" t="str">
        <f t="shared" si="20"/>
        <v>0</v>
      </c>
      <c r="H249" s="1">
        <v>29.988381390000001</v>
      </c>
      <c r="I249" s="1">
        <f t="shared" si="21"/>
        <v>1.3138659596493751</v>
      </c>
      <c r="J249" s="1">
        <f t="shared" si="22"/>
        <v>4729.9174547377506</v>
      </c>
      <c r="K249" s="1" t="str">
        <f t="shared" si="23"/>
        <v>0</v>
      </c>
    </row>
    <row r="250" spans="1:11">
      <c r="A250" s="1" t="s">
        <v>43</v>
      </c>
      <c r="B250" s="2">
        <v>40985</v>
      </c>
      <c r="C250" s="3">
        <v>0.33333333333333331</v>
      </c>
      <c r="D250" s="1">
        <v>34.1392123953501</v>
      </c>
      <c r="E250" s="1">
        <f t="shared" si="18"/>
        <v>1.4957242430712763</v>
      </c>
      <c r="F250" s="1">
        <f t="shared" si="19"/>
        <v>5384.6072750565945</v>
      </c>
      <c r="G250" s="1" t="str">
        <f t="shared" si="20"/>
        <v>0</v>
      </c>
      <c r="H250" s="1">
        <v>29.94648054</v>
      </c>
      <c r="I250" s="1">
        <f t="shared" si="21"/>
        <v>1.31203017865875</v>
      </c>
      <c r="J250" s="1">
        <f t="shared" si="22"/>
        <v>4723.3086431715001</v>
      </c>
      <c r="K250" s="1" t="str">
        <f t="shared" si="23"/>
        <v>0</v>
      </c>
    </row>
    <row r="251" spans="1:11">
      <c r="A251" s="1" t="s">
        <v>43</v>
      </c>
      <c r="B251" s="2">
        <v>40985</v>
      </c>
      <c r="C251" s="3">
        <v>0.375</v>
      </c>
      <c r="D251" s="1">
        <v>33.400180541144501</v>
      </c>
      <c r="E251" s="1">
        <f t="shared" si="18"/>
        <v>1.4633454099588934</v>
      </c>
      <c r="F251" s="1">
        <f t="shared" si="19"/>
        <v>5268.0434758520159</v>
      </c>
      <c r="G251" s="1" t="str">
        <f t="shared" si="20"/>
        <v>0</v>
      </c>
      <c r="H251" s="1">
        <v>29.64510362</v>
      </c>
      <c r="I251" s="1">
        <f t="shared" si="21"/>
        <v>1.2988261023512502</v>
      </c>
      <c r="J251" s="1">
        <f t="shared" si="22"/>
        <v>4675.7739684645003</v>
      </c>
      <c r="K251" s="1" t="str">
        <f t="shared" si="23"/>
        <v>0</v>
      </c>
    </row>
    <row r="252" spans="1:11">
      <c r="A252" s="1" t="s">
        <v>43</v>
      </c>
      <c r="B252" s="2">
        <v>40985</v>
      </c>
      <c r="C252" s="3">
        <v>0.41666666666666669</v>
      </c>
      <c r="D252" s="1">
        <v>41.799048706690499</v>
      </c>
      <c r="E252" s="1">
        <f t="shared" si="18"/>
        <v>1.8313208214618775</v>
      </c>
      <c r="F252" s="1">
        <f t="shared" si="19"/>
        <v>6592.7549572627586</v>
      </c>
      <c r="G252" s="1" t="str">
        <f t="shared" si="20"/>
        <v>0</v>
      </c>
      <c r="H252" s="1">
        <v>30.37935263</v>
      </c>
      <c r="I252" s="1">
        <f t="shared" si="21"/>
        <v>1.3309953871018749</v>
      </c>
      <c r="J252" s="1">
        <f t="shared" si="22"/>
        <v>4791.5833935667497</v>
      </c>
      <c r="K252" s="1" t="str">
        <f t="shared" si="23"/>
        <v>0</v>
      </c>
    </row>
    <row r="253" spans="1:11">
      <c r="A253" s="1" t="s">
        <v>43</v>
      </c>
      <c r="B253" s="2">
        <v>40985</v>
      </c>
      <c r="C253" s="3">
        <v>0.45833333333333331</v>
      </c>
      <c r="D253" s="1">
        <v>34.832667315800997</v>
      </c>
      <c r="E253" s="1">
        <f t="shared" si="18"/>
        <v>1.5261062367735314</v>
      </c>
      <c r="F253" s="1">
        <f t="shared" si="19"/>
        <v>5493.9824523847128</v>
      </c>
      <c r="G253" s="1" t="str">
        <f t="shared" si="20"/>
        <v>0</v>
      </c>
      <c r="H253" s="1">
        <v>30.26352726</v>
      </c>
      <c r="I253" s="1">
        <f t="shared" si="21"/>
        <v>1.32592078807875</v>
      </c>
      <c r="J253" s="1">
        <f t="shared" si="22"/>
        <v>4773.3148370834997</v>
      </c>
      <c r="K253" s="1" t="str">
        <f t="shared" si="23"/>
        <v>0</v>
      </c>
    </row>
    <row r="254" spans="1:11">
      <c r="A254" s="1" t="s">
        <v>43</v>
      </c>
      <c r="B254" s="2">
        <v>40985</v>
      </c>
      <c r="C254" s="3">
        <v>0.5</v>
      </c>
      <c r="D254" s="1">
        <v>33.584161332978098</v>
      </c>
      <c r="E254" s="1">
        <f t="shared" si="18"/>
        <v>1.471406068401103</v>
      </c>
      <c r="F254" s="1">
        <f t="shared" si="19"/>
        <v>5297.0618462439706</v>
      </c>
      <c r="G254" s="1" t="str">
        <f t="shared" si="20"/>
        <v>0</v>
      </c>
      <c r="H254" s="1">
        <v>30.28804895</v>
      </c>
      <c r="I254" s="1">
        <f t="shared" si="21"/>
        <v>1.3269951446218751</v>
      </c>
      <c r="J254" s="1">
        <f t="shared" si="22"/>
        <v>4777.1825206387502</v>
      </c>
      <c r="K254" s="1" t="str">
        <f t="shared" si="23"/>
        <v>0</v>
      </c>
    </row>
    <row r="255" spans="1:11">
      <c r="A255" s="1" t="s">
        <v>43</v>
      </c>
      <c r="B255" s="2">
        <v>40985</v>
      </c>
      <c r="C255" s="3">
        <v>0.54166666666666663</v>
      </c>
      <c r="D255" s="1">
        <v>32.951202058262297</v>
      </c>
      <c r="E255" s="1">
        <f t="shared" si="18"/>
        <v>1.4436745401776168</v>
      </c>
      <c r="F255" s="1">
        <f t="shared" si="19"/>
        <v>5197.2283446394204</v>
      </c>
      <c r="G255" s="1" t="str">
        <f t="shared" si="20"/>
        <v>0</v>
      </c>
      <c r="H255" s="1">
        <v>29.919883330000001</v>
      </c>
      <c r="I255" s="1">
        <f t="shared" si="21"/>
        <v>1.3108648883956251</v>
      </c>
      <c r="J255" s="1">
        <f t="shared" si="22"/>
        <v>4719.1135982242504</v>
      </c>
      <c r="K255" s="1" t="str">
        <f t="shared" si="23"/>
        <v>0</v>
      </c>
    </row>
    <row r="256" spans="1:11">
      <c r="A256" s="1" t="s">
        <v>43</v>
      </c>
      <c r="B256" s="2">
        <v>40985</v>
      </c>
      <c r="C256" s="3">
        <v>0.58333333333333337</v>
      </c>
      <c r="D256" s="1">
        <v>35.3842831283146</v>
      </c>
      <c r="E256" s="1">
        <f t="shared" si="18"/>
        <v>1.5502739045592835</v>
      </c>
      <c r="F256" s="1">
        <f t="shared" si="19"/>
        <v>5580.9860564134206</v>
      </c>
      <c r="G256" s="1" t="str">
        <f t="shared" si="20"/>
        <v>0</v>
      </c>
      <c r="H256" s="1">
        <v>30.231102780000001</v>
      </c>
      <c r="I256" s="1">
        <f t="shared" si="21"/>
        <v>1.3245001905487501</v>
      </c>
      <c r="J256" s="1">
        <f t="shared" si="22"/>
        <v>4768.2006859755002</v>
      </c>
      <c r="K256" s="1" t="str">
        <f t="shared" si="23"/>
        <v>0</v>
      </c>
    </row>
    <row r="257" spans="1:11">
      <c r="A257" s="1" t="s">
        <v>43</v>
      </c>
      <c r="B257" s="2">
        <v>40985</v>
      </c>
      <c r="C257" s="3">
        <v>0.625</v>
      </c>
      <c r="D257" s="1">
        <v>33.256200278600097</v>
      </c>
      <c r="E257" s="1">
        <f t="shared" si="18"/>
        <v>1.4570372747061668</v>
      </c>
      <c r="F257" s="1">
        <f t="shared" si="19"/>
        <v>5245.3341889422009</v>
      </c>
      <c r="G257" s="1" t="str">
        <f t="shared" si="20"/>
        <v>0</v>
      </c>
      <c r="H257" s="1">
        <v>29.89701663</v>
      </c>
      <c r="I257" s="1">
        <f t="shared" si="21"/>
        <v>1.309863041101875</v>
      </c>
      <c r="J257" s="1">
        <f t="shared" si="22"/>
        <v>4715.50694796675</v>
      </c>
      <c r="K257" s="1" t="str">
        <f t="shared" si="23"/>
        <v>0</v>
      </c>
    </row>
    <row r="258" spans="1:11">
      <c r="A258" s="1" t="s">
        <v>43</v>
      </c>
      <c r="B258" s="2">
        <v>40985</v>
      </c>
      <c r="C258" s="3">
        <v>0.66666666666666663</v>
      </c>
      <c r="D258" s="1">
        <v>35.208947531382201</v>
      </c>
      <c r="E258" s="1">
        <f t="shared" ref="E258:E321" si="24">(D258*3785.4)/86400</f>
        <v>1.5425920137186828</v>
      </c>
      <c r="F258" s="1">
        <f t="shared" ref="F258:F321" si="25">E258*3600</f>
        <v>5553.3312493872581</v>
      </c>
      <c r="G258" s="1" t="str">
        <f t="shared" ref="G258:G321" si="26">IF(C258=$C$25,SUM(F258:F279),"0")</f>
        <v>0</v>
      </c>
      <c r="H258" s="1">
        <v>29.63480663</v>
      </c>
      <c r="I258" s="1">
        <f t="shared" ref="I258:I321" si="27">(H258*3785.4)/86400</f>
        <v>1.298374965476875</v>
      </c>
      <c r="J258" s="1">
        <f t="shared" ref="J258:J321" si="28">I258*3600</f>
        <v>4674.1498757167501</v>
      </c>
      <c r="K258" s="1" t="str">
        <f t="shared" ref="K258:K321" si="29">IF(C258=$C$25,SUM(J258:J279),"0")</f>
        <v>0</v>
      </c>
    </row>
    <row r="259" spans="1:11">
      <c r="A259" s="1" t="s">
        <v>43</v>
      </c>
      <c r="B259" s="2">
        <v>40985</v>
      </c>
      <c r="C259" s="3">
        <v>0.70833333333333337</v>
      </c>
      <c r="D259" s="1">
        <v>33.865911316341801</v>
      </c>
      <c r="E259" s="1">
        <f t="shared" si="24"/>
        <v>1.4837502395472251</v>
      </c>
      <c r="F259" s="1">
        <f t="shared" si="25"/>
        <v>5341.5008623700105</v>
      </c>
      <c r="G259" s="1" t="str">
        <f t="shared" si="26"/>
        <v>0</v>
      </c>
      <c r="H259" s="1">
        <v>29.848352949999999</v>
      </c>
      <c r="I259" s="1">
        <f t="shared" si="27"/>
        <v>1.307730963621875</v>
      </c>
      <c r="J259" s="1">
        <f t="shared" si="28"/>
        <v>4707.8314690387497</v>
      </c>
      <c r="K259" s="1" t="str">
        <f t="shared" si="29"/>
        <v>0</v>
      </c>
    </row>
    <row r="260" spans="1:11">
      <c r="A260" s="1" t="s">
        <v>43</v>
      </c>
      <c r="B260" s="2">
        <v>40985</v>
      </c>
      <c r="C260" s="3">
        <v>0.75</v>
      </c>
      <c r="D260" s="1">
        <v>34.833375435935103</v>
      </c>
      <c r="E260" s="1">
        <f t="shared" si="24"/>
        <v>1.5261372612869066</v>
      </c>
      <c r="F260" s="1">
        <f t="shared" si="25"/>
        <v>5494.0941406328639</v>
      </c>
      <c r="G260" s="1" t="str">
        <f t="shared" si="26"/>
        <v>0</v>
      </c>
      <c r="H260" s="1">
        <v>29.58816435</v>
      </c>
      <c r="I260" s="1">
        <f t="shared" si="27"/>
        <v>1.296331450584375</v>
      </c>
      <c r="J260" s="1">
        <f t="shared" si="28"/>
        <v>4666.7932221037499</v>
      </c>
      <c r="K260" s="1" t="str">
        <f t="shared" si="29"/>
        <v>0</v>
      </c>
    </row>
    <row r="261" spans="1:11">
      <c r="A261" s="1" t="s">
        <v>43</v>
      </c>
      <c r="B261" s="2">
        <v>40985</v>
      </c>
      <c r="C261" s="3">
        <v>0.79166666666666663</v>
      </c>
      <c r="D261" s="1">
        <v>33.643607656161002</v>
      </c>
      <c r="E261" s="1">
        <f t="shared" si="24"/>
        <v>1.474010560435554</v>
      </c>
      <c r="F261" s="1">
        <f t="shared" si="25"/>
        <v>5306.4380175679944</v>
      </c>
      <c r="G261" s="1" t="str">
        <f t="shared" si="26"/>
        <v>0</v>
      </c>
      <c r="H261" s="1">
        <v>29.424631479999999</v>
      </c>
      <c r="I261" s="1">
        <f t="shared" si="27"/>
        <v>1.2891666667174999</v>
      </c>
      <c r="J261" s="1">
        <f t="shared" si="28"/>
        <v>4641.0000001829994</v>
      </c>
      <c r="K261" s="1" t="str">
        <f t="shared" si="29"/>
        <v>0</v>
      </c>
    </row>
    <row r="262" spans="1:11">
      <c r="A262" s="1" t="s">
        <v>43</v>
      </c>
      <c r="B262" s="2">
        <v>40985</v>
      </c>
      <c r="C262" s="3">
        <v>0.83333333333333337</v>
      </c>
      <c r="D262" s="1">
        <v>33.862191098531099</v>
      </c>
      <c r="E262" s="1">
        <f t="shared" si="24"/>
        <v>1.4835872475043939</v>
      </c>
      <c r="F262" s="1">
        <f t="shared" si="25"/>
        <v>5340.9140910158176</v>
      </c>
      <c r="G262" s="1" t="str">
        <f t="shared" si="26"/>
        <v>0</v>
      </c>
      <c r="H262" s="1">
        <v>29.624529710000001</v>
      </c>
      <c r="I262" s="1">
        <f t="shared" si="27"/>
        <v>1.2979247079193752</v>
      </c>
      <c r="J262" s="1">
        <f t="shared" si="28"/>
        <v>4672.528948509751</v>
      </c>
      <c r="K262" s="1" t="str">
        <f t="shared" si="29"/>
        <v>0</v>
      </c>
    </row>
    <row r="263" spans="1:11">
      <c r="A263" s="1" t="s">
        <v>43</v>
      </c>
      <c r="B263" s="2">
        <v>40985</v>
      </c>
      <c r="C263" s="3">
        <v>0.875</v>
      </c>
      <c r="D263" s="1">
        <v>34.224160909652703</v>
      </c>
      <c r="E263" s="1">
        <f t="shared" si="24"/>
        <v>1.4994460498541591</v>
      </c>
      <c r="F263" s="1">
        <f t="shared" si="25"/>
        <v>5398.0057794749728</v>
      </c>
      <c r="G263" s="1" t="str">
        <f t="shared" si="26"/>
        <v>0</v>
      </c>
      <c r="H263" s="1">
        <v>29.930872239999999</v>
      </c>
      <c r="I263" s="1">
        <f t="shared" si="27"/>
        <v>1.3113463400150001</v>
      </c>
      <c r="J263" s="1">
        <f t="shared" si="28"/>
        <v>4720.8468240540005</v>
      </c>
      <c r="K263" s="1" t="str">
        <f t="shared" si="29"/>
        <v>0</v>
      </c>
    </row>
    <row r="264" spans="1:11">
      <c r="A264" s="1" t="s">
        <v>43</v>
      </c>
      <c r="B264" s="2">
        <v>40985</v>
      </c>
      <c r="C264" s="3">
        <v>0.91666666666666663</v>
      </c>
      <c r="D264" s="1">
        <v>33.950208516650697</v>
      </c>
      <c r="E264" s="1">
        <f t="shared" si="24"/>
        <v>1.4874435106357589</v>
      </c>
      <c r="F264" s="1">
        <f t="shared" si="25"/>
        <v>5354.7966382887316</v>
      </c>
      <c r="G264" s="1" t="str">
        <f t="shared" si="26"/>
        <v>0</v>
      </c>
      <c r="H264" s="1">
        <v>29.88973137</v>
      </c>
      <c r="I264" s="1">
        <f t="shared" si="27"/>
        <v>1.3095438556481249</v>
      </c>
      <c r="J264" s="1">
        <f t="shared" si="28"/>
        <v>4714.3578803332493</v>
      </c>
      <c r="K264" s="1" t="str">
        <f t="shared" si="29"/>
        <v>0</v>
      </c>
    </row>
    <row r="265" spans="1:11">
      <c r="A265" s="1" t="s">
        <v>43</v>
      </c>
      <c r="B265" s="2">
        <v>40985</v>
      </c>
      <c r="C265" s="3">
        <v>0.95833333333333337</v>
      </c>
      <c r="D265" s="1">
        <v>33.179781493610797</v>
      </c>
      <c r="E265" s="1">
        <f t="shared" si="24"/>
        <v>1.4536891766888231</v>
      </c>
      <c r="F265" s="1">
        <f t="shared" si="25"/>
        <v>5233.281036079763</v>
      </c>
      <c r="G265" s="1">
        <f t="shared" si="26"/>
        <v>122430.6990482656</v>
      </c>
      <c r="H265" s="1">
        <v>29.625811840000001</v>
      </c>
      <c r="I265" s="1">
        <f t="shared" si="27"/>
        <v>1.29798088124</v>
      </c>
      <c r="J265" s="1">
        <f t="shared" si="28"/>
        <v>4672.7311724640003</v>
      </c>
      <c r="K265" s="1">
        <f t="shared" si="29"/>
        <v>104299.11519237224</v>
      </c>
    </row>
    <row r="266" spans="1:11">
      <c r="A266" s="1" t="s">
        <v>43</v>
      </c>
      <c r="B266" s="2">
        <v>40986</v>
      </c>
      <c r="C266" s="3">
        <v>0</v>
      </c>
      <c r="D266" s="1">
        <v>35.770933820936399</v>
      </c>
      <c r="E266" s="1">
        <f t="shared" si="24"/>
        <v>1.5672140380297761</v>
      </c>
      <c r="F266" s="1">
        <f t="shared" si="25"/>
        <v>5641.9705369071944</v>
      </c>
      <c r="G266" s="1" t="str">
        <f t="shared" si="26"/>
        <v>0</v>
      </c>
      <c r="H266" s="1">
        <v>29.763642399999998</v>
      </c>
      <c r="I266" s="1">
        <f t="shared" si="27"/>
        <v>1.3040195826500001</v>
      </c>
      <c r="J266" s="1">
        <f t="shared" si="28"/>
        <v>4694.47049754</v>
      </c>
      <c r="K266" s="1" t="str">
        <f t="shared" si="29"/>
        <v>0</v>
      </c>
    </row>
    <row r="267" spans="1:11">
      <c r="A267" s="1" t="s">
        <v>43</v>
      </c>
      <c r="B267" s="2">
        <v>40986</v>
      </c>
      <c r="C267" s="3">
        <v>4.1666666666666664E-2</v>
      </c>
      <c r="D267" s="1">
        <v>32.981718725098503</v>
      </c>
      <c r="E267" s="1">
        <f t="shared" si="24"/>
        <v>1.4450115516433781</v>
      </c>
      <c r="F267" s="1">
        <f t="shared" si="25"/>
        <v>5202.0415859161612</v>
      </c>
      <c r="G267" s="1" t="str">
        <f t="shared" si="26"/>
        <v>0</v>
      </c>
      <c r="H267" s="1">
        <v>29.903976350000001</v>
      </c>
      <c r="I267" s="1">
        <f t="shared" si="27"/>
        <v>1.3101679638343751</v>
      </c>
      <c r="J267" s="1">
        <f t="shared" si="28"/>
        <v>4716.6046698037499</v>
      </c>
      <c r="K267" s="1" t="str">
        <f t="shared" si="29"/>
        <v>0</v>
      </c>
    </row>
    <row r="268" spans="1:11">
      <c r="A268" s="1" t="s">
        <v>43</v>
      </c>
      <c r="B268" s="2">
        <v>40986</v>
      </c>
      <c r="C268" s="3">
        <v>8.3333333333333329E-2</v>
      </c>
      <c r="D268" s="1">
        <v>36.087555216683299</v>
      </c>
      <c r="E268" s="1">
        <f t="shared" si="24"/>
        <v>1.581086012930937</v>
      </c>
      <c r="F268" s="1">
        <f t="shared" si="25"/>
        <v>5691.909646551373</v>
      </c>
      <c r="G268" s="1" t="str">
        <f t="shared" si="26"/>
        <v>0</v>
      </c>
      <c r="H268" s="1">
        <v>29.436319099999999</v>
      </c>
      <c r="I268" s="1">
        <f t="shared" si="27"/>
        <v>1.28967873056875</v>
      </c>
      <c r="J268" s="1">
        <f t="shared" si="28"/>
        <v>4642.8434300475001</v>
      </c>
      <c r="K268" s="1" t="str">
        <f t="shared" si="29"/>
        <v>0</v>
      </c>
    </row>
    <row r="269" spans="1:11">
      <c r="A269" s="1" t="s">
        <v>43</v>
      </c>
      <c r="B269" s="2">
        <v>40986</v>
      </c>
      <c r="C269" s="3">
        <v>0.125</v>
      </c>
      <c r="D269" s="1">
        <v>32.2243967321184</v>
      </c>
      <c r="E269" s="1">
        <f t="shared" si="24"/>
        <v>1.4118313818259376</v>
      </c>
      <c r="F269" s="1">
        <f t="shared" si="25"/>
        <v>5082.5929745733756</v>
      </c>
      <c r="G269" s="1" t="str">
        <f t="shared" si="26"/>
        <v>0</v>
      </c>
      <c r="H269" s="1">
        <v>29.52392601</v>
      </c>
      <c r="I269" s="1">
        <f t="shared" si="27"/>
        <v>1.2935170083131251</v>
      </c>
      <c r="J269" s="1">
        <f t="shared" si="28"/>
        <v>4656.6612299272501</v>
      </c>
      <c r="K269" s="1" t="str">
        <f t="shared" si="29"/>
        <v>0</v>
      </c>
    </row>
    <row r="270" spans="1:11">
      <c r="A270" s="1" t="s">
        <v>43</v>
      </c>
      <c r="B270" s="2">
        <v>40986</v>
      </c>
      <c r="C270" s="3">
        <v>0.16666666666666666</v>
      </c>
      <c r="D270" s="1">
        <v>35.565756449169598</v>
      </c>
      <c r="E270" s="1">
        <f t="shared" si="24"/>
        <v>1.558224704429243</v>
      </c>
      <c r="F270" s="1">
        <f t="shared" si="25"/>
        <v>5609.6089359452744</v>
      </c>
      <c r="G270" s="1" t="str">
        <f t="shared" si="26"/>
        <v>0</v>
      </c>
      <c r="H270" s="1">
        <v>29.876639359999999</v>
      </c>
      <c r="I270" s="1">
        <f t="shared" si="27"/>
        <v>1.3089702619599999</v>
      </c>
      <c r="J270" s="1">
        <f t="shared" si="28"/>
        <v>4712.2929430559998</v>
      </c>
      <c r="K270" s="1" t="str">
        <f t="shared" si="29"/>
        <v>0</v>
      </c>
    </row>
    <row r="271" spans="1:11">
      <c r="A271" s="1" t="s">
        <v>43</v>
      </c>
      <c r="B271" s="2">
        <v>40986</v>
      </c>
      <c r="C271" s="3">
        <v>0.20833333333333334</v>
      </c>
      <c r="D271" s="1">
        <v>35.294433555603</v>
      </c>
      <c r="E271" s="1">
        <f t="shared" si="24"/>
        <v>1.5463373701548564</v>
      </c>
      <c r="F271" s="1">
        <f t="shared" si="25"/>
        <v>5566.8145325574833</v>
      </c>
      <c r="G271" s="1" t="str">
        <f t="shared" si="26"/>
        <v>0</v>
      </c>
      <c r="H271" s="1">
        <v>30.37368845</v>
      </c>
      <c r="I271" s="1">
        <f t="shared" si="27"/>
        <v>1.3307472252156249</v>
      </c>
      <c r="J271" s="1">
        <f t="shared" si="28"/>
        <v>4790.6900107762494</v>
      </c>
      <c r="K271" s="1" t="str">
        <f t="shared" si="29"/>
        <v>0</v>
      </c>
    </row>
    <row r="272" spans="1:11">
      <c r="A272" s="1" t="s">
        <v>43</v>
      </c>
      <c r="B272" s="2">
        <v>40986</v>
      </c>
      <c r="C272" s="3">
        <v>0.25</v>
      </c>
      <c r="D272" s="1">
        <v>36.514539899825998</v>
      </c>
      <c r="E272" s="1">
        <f t="shared" si="24"/>
        <v>1.5997932793611267</v>
      </c>
      <c r="F272" s="1">
        <f t="shared" si="25"/>
        <v>5759.255805700056</v>
      </c>
      <c r="G272" s="1" t="str">
        <f t="shared" si="26"/>
        <v>0</v>
      </c>
      <c r="H272" s="1">
        <v>30.48630563</v>
      </c>
      <c r="I272" s="1">
        <f t="shared" si="27"/>
        <v>1.335681265414375</v>
      </c>
      <c r="J272" s="1">
        <f t="shared" si="28"/>
        <v>4808.45255549175</v>
      </c>
      <c r="K272" s="1" t="str">
        <f t="shared" si="29"/>
        <v>0</v>
      </c>
    </row>
    <row r="273" spans="1:11">
      <c r="A273" s="1" t="s">
        <v>43</v>
      </c>
      <c r="B273" s="2">
        <v>40986</v>
      </c>
      <c r="C273" s="3">
        <v>0.29166666666666669</v>
      </c>
      <c r="D273" s="1">
        <v>33.985756650500797</v>
      </c>
      <c r="E273" s="1">
        <f t="shared" si="24"/>
        <v>1.4890009632500663</v>
      </c>
      <c r="F273" s="1">
        <f t="shared" si="25"/>
        <v>5360.4034677002383</v>
      </c>
      <c r="G273" s="1" t="str">
        <f t="shared" si="26"/>
        <v>0</v>
      </c>
      <c r="H273" s="1">
        <v>30.461281979999999</v>
      </c>
      <c r="I273" s="1">
        <f t="shared" si="27"/>
        <v>1.33458491674875</v>
      </c>
      <c r="J273" s="1">
        <f t="shared" si="28"/>
        <v>4804.5057002955</v>
      </c>
      <c r="K273" s="1" t="str">
        <f t="shared" si="29"/>
        <v>0</v>
      </c>
    </row>
    <row r="274" spans="1:11">
      <c r="A274" s="1" t="s">
        <v>43</v>
      </c>
      <c r="B274" s="2">
        <v>40986</v>
      </c>
      <c r="C274" s="3">
        <v>0.33333333333333331</v>
      </c>
      <c r="D274" s="1">
        <v>35.639244616296601</v>
      </c>
      <c r="E274" s="1">
        <f t="shared" si="24"/>
        <v>1.5614444047514946</v>
      </c>
      <c r="F274" s="1">
        <f t="shared" si="25"/>
        <v>5621.1998571053809</v>
      </c>
      <c r="G274" s="1" t="str">
        <f t="shared" si="26"/>
        <v>0</v>
      </c>
      <c r="H274" s="1">
        <v>30.12101603</v>
      </c>
      <c r="I274" s="1">
        <f t="shared" si="27"/>
        <v>1.319677014814375</v>
      </c>
      <c r="J274" s="1">
        <f t="shared" si="28"/>
        <v>4750.8372533317506</v>
      </c>
      <c r="K274" s="1" t="str">
        <f t="shared" si="29"/>
        <v>0</v>
      </c>
    </row>
    <row r="275" spans="1:11">
      <c r="A275" s="1" t="s">
        <v>43</v>
      </c>
      <c r="B275" s="2">
        <v>40986</v>
      </c>
      <c r="C275" s="3">
        <v>0.375</v>
      </c>
      <c r="D275" s="1">
        <v>34.295801342858198</v>
      </c>
      <c r="E275" s="1">
        <f t="shared" si="24"/>
        <v>1.5025847963339749</v>
      </c>
      <c r="F275" s="1">
        <f t="shared" si="25"/>
        <v>5409.3052668023092</v>
      </c>
      <c r="G275" s="1" t="str">
        <f t="shared" si="26"/>
        <v>0</v>
      </c>
      <c r="H275" s="1">
        <v>30.424957280000001</v>
      </c>
      <c r="I275" s="1">
        <f t="shared" si="27"/>
        <v>1.3329934408299999</v>
      </c>
      <c r="J275" s="1">
        <f t="shared" si="28"/>
        <v>4798.776386988</v>
      </c>
      <c r="K275" s="1" t="str">
        <f t="shared" si="29"/>
        <v>0</v>
      </c>
    </row>
    <row r="276" spans="1:11">
      <c r="A276" s="1" t="s">
        <v>43</v>
      </c>
      <c r="B276" s="2">
        <v>40986</v>
      </c>
      <c r="C276" s="3">
        <v>0.41666666666666669</v>
      </c>
      <c r="D276" s="1">
        <v>34.127043043242601</v>
      </c>
      <c r="E276" s="1">
        <f t="shared" si="24"/>
        <v>1.4951910733320666</v>
      </c>
      <c r="F276" s="1">
        <f t="shared" si="25"/>
        <v>5382.6878639954393</v>
      </c>
      <c r="G276" s="1" t="str">
        <f t="shared" si="26"/>
        <v>0</v>
      </c>
      <c r="H276" s="1">
        <v>30.29589752</v>
      </c>
      <c r="I276" s="1">
        <f t="shared" si="27"/>
        <v>1.327339010095</v>
      </c>
      <c r="J276" s="1">
        <f t="shared" si="28"/>
        <v>4778.4204363420004</v>
      </c>
      <c r="K276" s="1" t="str">
        <f t="shared" si="29"/>
        <v>0</v>
      </c>
    </row>
    <row r="277" spans="1:11">
      <c r="A277" s="1" t="s">
        <v>43</v>
      </c>
      <c r="B277" s="2">
        <v>40986</v>
      </c>
      <c r="C277" s="3">
        <v>0.45833333333333331</v>
      </c>
      <c r="D277" s="1">
        <v>36.013929101096302</v>
      </c>
      <c r="E277" s="1">
        <f t="shared" si="24"/>
        <v>1.5778602687417818</v>
      </c>
      <c r="F277" s="1">
        <f t="shared" si="25"/>
        <v>5680.2969674704145</v>
      </c>
      <c r="G277" s="1" t="str">
        <f t="shared" si="26"/>
        <v>0</v>
      </c>
      <c r="H277" s="1">
        <v>29.990246719999998</v>
      </c>
      <c r="I277" s="1">
        <f t="shared" si="27"/>
        <v>1.31394768442</v>
      </c>
      <c r="J277" s="1">
        <f t="shared" si="28"/>
        <v>4730.2116639119995</v>
      </c>
      <c r="K277" s="1" t="str">
        <f t="shared" si="29"/>
        <v>0</v>
      </c>
    </row>
    <row r="278" spans="1:11">
      <c r="A278" s="1" t="s">
        <v>43</v>
      </c>
      <c r="B278" s="2">
        <v>40986</v>
      </c>
      <c r="C278" s="3">
        <v>0.5</v>
      </c>
      <c r="D278" s="1">
        <v>35.870298797819302</v>
      </c>
      <c r="E278" s="1">
        <f t="shared" si="24"/>
        <v>1.5715674660794583</v>
      </c>
      <c r="F278" s="1">
        <f t="shared" si="25"/>
        <v>5657.64287788605</v>
      </c>
      <c r="G278" s="1" t="str">
        <f t="shared" si="26"/>
        <v>0</v>
      </c>
      <c r="H278" s="1">
        <v>29.845666789999999</v>
      </c>
      <c r="I278" s="1">
        <f t="shared" si="27"/>
        <v>1.3076132762368751</v>
      </c>
      <c r="J278" s="1">
        <f t="shared" si="28"/>
        <v>4707.4077944527498</v>
      </c>
      <c r="K278" s="1" t="str">
        <f t="shared" si="29"/>
        <v>0</v>
      </c>
    </row>
    <row r="279" spans="1:11">
      <c r="A279" s="1" t="s">
        <v>43</v>
      </c>
      <c r="B279" s="2">
        <v>40986</v>
      </c>
      <c r="C279" s="3">
        <v>0.54166666666666663</v>
      </c>
      <c r="D279" s="1">
        <v>36.129452043109502</v>
      </c>
      <c r="E279" s="1">
        <f t="shared" si="24"/>
        <v>1.5829216176387353</v>
      </c>
      <c r="F279" s="1">
        <f t="shared" si="25"/>
        <v>5698.5178234994473</v>
      </c>
      <c r="G279" s="1" t="str">
        <f t="shared" si="26"/>
        <v>0</v>
      </c>
      <c r="H279" s="1">
        <v>29.809219859999999</v>
      </c>
      <c r="I279" s="1">
        <f t="shared" si="27"/>
        <v>1.3060164451162499</v>
      </c>
      <c r="J279" s="1">
        <f t="shared" si="28"/>
        <v>4701.6592024185002</v>
      </c>
      <c r="K279" s="1" t="str">
        <f t="shared" si="29"/>
        <v>0</v>
      </c>
    </row>
    <row r="280" spans="1:11">
      <c r="A280" s="1" t="s">
        <v>43</v>
      </c>
      <c r="B280" s="2">
        <v>40986</v>
      </c>
      <c r="C280" s="3">
        <v>0.58333333333333337</v>
      </c>
      <c r="D280" s="1">
        <v>36.377648960749298</v>
      </c>
      <c r="E280" s="1">
        <f t="shared" si="24"/>
        <v>1.5937957450928288</v>
      </c>
      <c r="F280" s="1">
        <f t="shared" si="25"/>
        <v>5737.6646823341835</v>
      </c>
      <c r="G280" s="1" t="str">
        <f t="shared" si="26"/>
        <v>0</v>
      </c>
      <c r="H280" s="1">
        <v>29.856920200000001</v>
      </c>
      <c r="I280" s="1">
        <f t="shared" si="27"/>
        <v>1.3081063162625002</v>
      </c>
      <c r="J280" s="1">
        <f t="shared" si="28"/>
        <v>4709.1827385450006</v>
      </c>
      <c r="K280" s="1" t="str">
        <f t="shared" si="29"/>
        <v>0</v>
      </c>
    </row>
    <row r="281" spans="1:11">
      <c r="A281" s="1" t="s">
        <v>43</v>
      </c>
      <c r="B281" s="2">
        <v>40986</v>
      </c>
      <c r="C281" s="3">
        <v>0.625</v>
      </c>
      <c r="D281" s="1">
        <v>34.567042573293101</v>
      </c>
      <c r="E281" s="1">
        <f t="shared" si="24"/>
        <v>1.514468552742404</v>
      </c>
      <c r="F281" s="1">
        <f t="shared" si="25"/>
        <v>5452.0867898726547</v>
      </c>
      <c r="G281" s="1" t="str">
        <f t="shared" si="26"/>
        <v>0</v>
      </c>
      <c r="H281" s="1">
        <v>30.062360470000002</v>
      </c>
      <c r="I281" s="1">
        <f t="shared" si="27"/>
        <v>1.3171071680918751</v>
      </c>
      <c r="J281" s="1">
        <f t="shared" si="28"/>
        <v>4741.5858051307505</v>
      </c>
      <c r="K281" s="1" t="str">
        <f t="shared" si="29"/>
        <v>0</v>
      </c>
    </row>
    <row r="282" spans="1:11">
      <c r="A282" s="1" t="s">
        <v>43</v>
      </c>
      <c r="B282" s="2">
        <v>40986</v>
      </c>
      <c r="C282" s="3">
        <v>0.66666666666666663</v>
      </c>
      <c r="D282" s="1">
        <v>35.934572097990198</v>
      </c>
      <c r="E282" s="1">
        <f t="shared" si="24"/>
        <v>1.5743834400431957</v>
      </c>
      <c r="F282" s="1">
        <f t="shared" si="25"/>
        <v>5667.7803841555051</v>
      </c>
      <c r="G282" s="1" t="str">
        <f t="shared" si="26"/>
        <v>0</v>
      </c>
      <c r="H282" s="1">
        <v>29.785342360000001</v>
      </c>
      <c r="I282" s="1">
        <f t="shared" si="27"/>
        <v>1.3049703121475</v>
      </c>
      <c r="J282" s="1">
        <f t="shared" si="28"/>
        <v>4697.8931237309998</v>
      </c>
      <c r="K282" s="1" t="str">
        <f t="shared" si="29"/>
        <v>0</v>
      </c>
    </row>
    <row r="283" spans="1:11">
      <c r="A283" s="1" t="s">
        <v>43</v>
      </c>
      <c r="B283" s="2">
        <v>40986</v>
      </c>
      <c r="C283" s="3">
        <v>0.70833333333333337</v>
      </c>
      <c r="D283" s="1">
        <v>34.3681984154383</v>
      </c>
      <c r="E283" s="1">
        <f t="shared" si="24"/>
        <v>1.5057566930763906</v>
      </c>
      <c r="F283" s="1">
        <f t="shared" si="25"/>
        <v>5420.7240950750065</v>
      </c>
      <c r="G283" s="1" t="str">
        <f t="shared" si="26"/>
        <v>0</v>
      </c>
      <c r="H283" s="1">
        <v>30.051106879999999</v>
      </c>
      <c r="I283" s="1">
        <f t="shared" si="27"/>
        <v>1.3166141201800001</v>
      </c>
      <c r="J283" s="1">
        <f t="shared" si="28"/>
        <v>4739.8108326480005</v>
      </c>
      <c r="K283" s="1" t="str">
        <f t="shared" si="29"/>
        <v>0</v>
      </c>
    </row>
    <row r="284" spans="1:11">
      <c r="A284" s="1" t="s">
        <v>43</v>
      </c>
      <c r="B284" s="2">
        <v>40986</v>
      </c>
      <c r="C284" s="3">
        <v>0.75</v>
      </c>
      <c r="D284" s="1">
        <v>38.521426228417297</v>
      </c>
      <c r="E284" s="1">
        <f t="shared" si="24"/>
        <v>1.687719986632533</v>
      </c>
      <c r="F284" s="1">
        <f t="shared" si="25"/>
        <v>6075.7919518771187</v>
      </c>
      <c r="G284" s="1" t="str">
        <f t="shared" si="26"/>
        <v>0</v>
      </c>
      <c r="H284" s="1">
        <v>30.392838019999999</v>
      </c>
      <c r="I284" s="1">
        <f t="shared" si="27"/>
        <v>1.3315862157512499</v>
      </c>
      <c r="J284" s="1">
        <f t="shared" si="28"/>
        <v>4793.7103767045</v>
      </c>
      <c r="K284" s="1" t="str">
        <f t="shared" si="29"/>
        <v>0</v>
      </c>
    </row>
    <row r="285" spans="1:11">
      <c r="A285" s="1" t="s">
        <v>43</v>
      </c>
      <c r="B285" s="2">
        <v>40986</v>
      </c>
      <c r="C285" s="3">
        <v>0.79166666666666663</v>
      </c>
      <c r="D285" s="1">
        <v>37.764535203509901</v>
      </c>
      <c r="E285" s="1">
        <f t="shared" si="24"/>
        <v>1.6545586986037775</v>
      </c>
      <c r="F285" s="1">
        <f t="shared" si="25"/>
        <v>5956.4113149735986</v>
      </c>
      <c r="G285" s="1" t="str">
        <f t="shared" si="26"/>
        <v>0</v>
      </c>
      <c r="H285" s="1">
        <v>30.525370890000001</v>
      </c>
      <c r="I285" s="1">
        <f t="shared" si="27"/>
        <v>1.3373928121181251</v>
      </c>
      <c r="J285" s="1">
        <f t="shared" si="28"/>
        <v>4814.6141236252506</v>
      </c>
      <c r="K285" s="1" t="str">
        <f t="shared" si="29"/>
        <v>0</v>
      </c>
    </row>
    <row r="286" spans="1:11">
      <c r="A286" s="1" t="s">
        <v>43</v>
      </c>
      <c r="B286" s="2">
        <v>40986</v>
      </c>
      <c r="C286" s="3">
        <v>0.83333333333333337</v>
      </c>
      <c r="D286" s="1">
        <v>35.014808377160001</v>
      </c>
      <c r="E286" s="1">
        <f t="shared" si="24"/>
        <v>1.5340862920243228</v>
      </c>
      <c r="F286" s="1">
        <f t="shared" si="25"/>
        <v>5522.7106512875616</v>
      </c>
      <c r="G286" s="1" t="str">
        <f t="shared" si="26"/>
        <v>0</v>
      </c>
      <c r="H286" s="1">
        <v>30.65939607</v>
      </c>
      <c r="I286" s="1">
        <f t="shared" si="27"/>
        <v>1.3432647903168751</v>
      </c>
      <c r="J286" s="1">
        <f t="shared" si="28"/>
        <v>4835.7532451407506</v>
      </c>
      <c r="K286" s="1" t="str">
        <f t="shared" si="29"/>
        <v>0</v>
      </c>
    </row>
    <row r="287" spans="1:11">
      <c r="A287" s="1" t="s">
        <v>43</v>
      </c>
      <c r="B287" s="2">
        <v>40986</v>
      </c>
      <c r="C287" s="3">
        <v>0.875</v>
      </c>
      <c r="D287" s="1">
        <v>35.486163551542496</v>
      </c>
      <c r="E287" s="1">
        <f t="shared" si="24"/>
        <v>1.5547375406019557</v>
      </c>
      <c r="F287" s="1">
        <f t="shared" si="25"/>
        <v>5597.0551461670402</v>
      </c>
      <c r="G287" s="1" t="str">
        <f t="shared" si="26"/>
        <v>0</v>
      </c>
      <c r="H287" s="1">
        <v>30.353284410000001</v>
      </c>
      <c r="I287" s="1">
        <f t="shared" si="27"/>
        <v>1.3298532732131252</v>
      </c>
      <c r="J287" s="1">
        <f t="shared" si="28"/>
        <v>4787.4717835672509</v>
      </c>
      <c r="K287" s="1" t="str">
        <f t="shared" si="29"/>
        <v>0</v>
      </c>
    </row>
    <row r="288" spans="1:11">
      <c r="A288" s="1" t="s">
        <v>43</v>
      </c>
      <c r="B288" s="2">
        <v>40986</v>
      </c>
      <c r="C288" s="3">
        <v>0.91666666666666663</v>
      </c>
      <c r="D288" s="1">
        <v>39.5330580086178</v>
      </c>
      <c r="E288" s="1">
        <f t="shared" si="24"/>
        <v>1.7320421040025673</v>
      </c>
      <c r="F288" s="1">
        <f t="shared" si="25"/>
        <v>6235.3515744092419</v>
      </c>
      <c r="G288" s="1" t="str">
        <f t="shared" si="26"/>
        <v>0</v>
      </c>
      <c r="H288" s="1">
        <v>30.298176460000001</v>
      </c>
      <c r="I288" s="1">
        <f t="shared" si="27"/>
        <v>1.32743885615375</v>
      </c>
      <c r="J288" s="1">
        <f t="shared" si="28"/>
        <v>4778.7798821534998</v>
      </c>
      <c r="K288" s="1" t="str">
        <f t="shared" si="29"/>
        <v>0</v>
      </c>
    </row>
    <row r="289" spans="1:11">
      <c r="A289" s="1" t="s">
        <v>43</v>
      </c>
      <c r="B289" s="2">
        <v>40986</v>
      </c>
      <c r="C289" s="3">
        <v>0.95833333333333337</v>
      </c>
      <c r="D289" s="1">
        <v>37.4182595072852</v>
      </c>
      <c r="E289" s="1">
        <f t="shared" si="24"/>
        <v>1.6393874946629328</v>
      </c>
      <c r="F289" s="1">
        <f t="shared" si="25"/>
        <v>5901.794980786558</v>
      </c>
      <c r="G289" s="1">
        <f t="shared" si="26"/>
        <v>130197.40089160822</v>
      </c>
      <c r="H289" s="1">
        <v>30.490952329999999</v>
      </c>
      <c r="I289" s="1">
        <f t="shared" si="27"/>
        <v>1.335884848958125</v>
      </c>
      <c r="J289" s="1">
        <f t="shared" si="28"/>
        <v>4809.1854562492499</v>
      </c>
      <c r="K289" s="1">
        <f t="shared" si="29"/>
        <v>105145.54156586927</v>
      </c>
    </row>
    <row r="290" spans="1:11">
      <c r="A290" s="1" t="s">
        <v>43</v>
      </c>
      <c r="B290" s="2">
        <v>40987</v>
      </c>
      <c r="C290" s="3">
        <v>0</v>
      </c>
      <c r="D290" s="1">
        <v>36.790436720848099</v>
      </c>
      <c r="E290" s="1">
        <f t="shared" si="24"/>
        <v>1.6118810088321573</v>
      </c>
      <c r="F290" s="1">
        <f t="shared" si="25"/>
        <v>5802.7716317957666</v>
      </c>
      <c r="G290" s="1" t="str">
        <f t="shared" si="26"/>
        <v>0</v>
      </c>
      <c r="H290" s="1">
        <v>30.814510899999998</v>
      </c>
      <c r="I290" s="1">
        <f t="shared" si="27"/>
        <v>1.3500607588062501</v>
      </c>
      <c r="J290" s="1">
        <f t="shared" si="28"/>
        <v>4860.2187317025</v>
      </c>
      <c r="K290" s="1" t="str">
        <f t="shared" si="29"/>
        <v>0</v>
      </c>
    </row>
    <row r="291" spans="1:11">
      <c r="A291" s="1" t="s">
        <v>43</v>
      </c>
      <c r="B291" s="2">
        <v>40987</v>
      </c>
      <c r="C291" s="3">
        <v>4.1666666666666664E-2</v>
      </c>
      <c r="D291" s="1">
        <v>34.618226682345103</v>
      </c>
      <c r="E291" s="1">
        <f t="shared" si="24"/>
        <v>1.5167110565202448</v>
      </c>
      <c r="F291" s="1">
        <f t="shared" si="25"/>
        <v>5460.1598034728813</v>
      </c>
      <c r="G291" s="1" t="str">
        <f t="shared" si="26"/>
        <v>0</v>
      </c>
      <c r="H291" s="1">
        <v>30.345666649999998</v>
      </c>
      <c r="I291" s="1">
        <f t="shared" si="27"/>
        <v>1.3295195201031249</v>
      </c>
      <c r="J291" s="1">
        <f t="shared" si="28"/>
        <v>4786.27027237125</v>
      </c>
      <c r="K291" s="1" t="str">
        <f t="shared" si="29"/>
        <v>0</v>
      </c>
    </row>
    <row r="292" spans="1:11">
      <c r="A292" s="1" t="s">
        <v>43</v>
      </c>
      <c r="B292" s="2">
        <v>40987</v>
      </c>
      <c r="C292" s="3">
        <v>8.3333333333333329E-2</v>
      </c>
      <c r="D292" s="1">
        <v>39.088467082977303</v>
      </c>
      <c r="E292" s="1">
        <f t="shared" si="24"/>
        <v>1.7125634640729432</v>
      </c>
      <c r="F292" s="1">
        <f t="shared" si="25"/>
        <v>6165.228470662596</v>
      </c>
      <c r="G292" s="1" t="str">
        <f t="shared" si="26"/>
        <v>0</v>
      </c>
      <c r="H292" s="1">
        <v>30.295368249999999</v>
      </c>
      <c r="I292" s="1">
        <f t="shared" si="27"/>
        <v>1.3273158214531251</v>
      </c>
      <c r="J292" s="1">
        <f t="shared" si="28"/>
        <v>4778.3369572312504</v>
      </c>
      <c r="K292" s="1" t="str">
        <f t="shared" si="29"/>
        <v>0</v>
      </c>
    </row>
    <row r="293" spans="1:11">
      <c r="A293" s="1" t="s">
        <v>43</v>
      </c>
      <c r="B293" s="2">
        <v>40987</v>
      </c>
      <c r="C293" s="3">
        <v>0.125</v>
      </c>
      <c r="D293" s="1">
        <v>38.044120443132201</v>
      </c>
      <c r="E293" s="1">
        <f t="shared" si="24"/>
        <v>1.6668080269147294</v>
      </c>
      <c r="F293" s="1">
        <f t="shared" si="25"/>
        <v>6000.5088968930258</v>
      </c>
      <c r="G293" s="1" t="str">
        <f t="shared" si="26"/>
        <v>0</v>
      </c>
      <c r="H293" s="1">
        <v>30.43711291</v>
      </c>
      <c r="I293" s="1">
        <f t="shared" si="27"/>
        <v>1.333526009369375</v>
      </c>
      <c r="J293" s="1">
        <f t="shared" si="28"/>
        <v>4800.6936337297502</v>
      </c>
      <c r="K293" s="1" t="str">
        <f t="shared" si="29"/>
        <v>0</v>
      </c>
    </row>
    <row r="294" spans="1:11">
      <c r="A294" s="1" t="s">
        <v>43</v>
      </c>
      <c r="B294" s="2">
        <v>40987</v>
      </c>
      <c r="C294" s="3">
        <v>0.16666666666666666</v>
      </c>
      <c r="D294" s="1">
        <v>35.145569175084397</v>
      </c>
      <c r="E294" s="1">
        <f t="shared" si="24"/>
        <v>1.5398152494833852</v>
      </c>
      <c r="F294" s="1">
        <f t="shared" si="25"/>
        <v>5543.3348981401869</v>
      </c>
      <c r="G294" s="1" t="str">
        <f t="shared" si="26"/>
        <v>0</v>
      </c>
      <c r="H294" s="1">
        <v>30.211031009999999</v>
      </c>
      <c r="I294" s="1">
        <f t="shared" si="27"/>
        <v>1.323620796125625</v>
      </c>
      <c r="J294" s="1">
        <f t="shared" si="28"/>
        <v>4765.0348660522504</v>
      </c>
      <c r="K294" s="1" t="str">
        <f t="shared" si="29"/>
        <v>0</v>
      </c>
    </row>
    <row r="295" spans="1:11">
      <c r="A295" s="1" t="s">
        <v>43</v>
      </c>
      <c r="B295" s="2">
        <v>40987</v>
      </c>
      <c r="C295" s="3">
        <v>0.20833333333333334</v>
      </c>
      <c r="D295" s="1">
        <v>37.015630173683199</v>
      </c>
      <c r="E295" s="1">
        <f t="shared" si="24"/>
        <v>1.6217472969844953</v>
      </c>
      <c r="F295" s="1">
        <f t="shared" si="25"/>
        <v>5838.2902691441832</v>
      </c>
      <c r="G295" s="1" t="str">
        <f t="shared" si="26"/>
        <v>0</v>
      </c>
      <c r="H295" s="1">
        <v>30.388483170000001</v>
      </c>
      <c r="I295" s="1">
        <f t="shared" si="27"/>
        <v>1.331395418885625</v>
      </c>
      <c r="J295" s="1">
        <f t="shared" si="28"/>
        <v>4793.0235079882495</v>
      </c>
      <c r="K295" s="1" t="str">
        <f t="shared" si="29"/>
        <v>0</v>
      </c>
    </row>
    <row r="296" spans="1:11">
      <c r="A296" s="1" t="s">
        <v>43</v>
      </c>
      <c r="B296" s="2">
        <v>40987</v>
      </c>
      <c r="C296" s="3">
        <v>0.25</v>
      </c>
      <c r="D296" s="1">
        <v>36.271772063573202</v>
      </c>
      <c r="E296" s="1">
        <f t="shared" si="24"/>
        <v>1.5891570135353008</v>
      </c>
      <c r="F296" s="1">
        <f t="shared" si="25"/>
        <v>5720.9652487270832</v>
      </c>
      <c r="G296" s="1" t="str">
        <f t="shared" si="26"/>
        <v>0</v>
      </c>
      <c r="H296" s="1">
        <v>30.294309819999999</v>
      </c>
      <c r="I296" s="1">
        <f t="shared" si="27"/>
        <v>1.32726944898875</v>
      </c>
      <c r="J296" s="1">
        <f t="shared" si="28"/>
        <v>4778.1700163594996</v>
      </c>
      <c r="K296" s="1" t="str">
        <f t="shared" si="29"/>
        <v>0</v>
      </c>
    </row>
    <row r="297" spans="1:11">
      <c r="A297" s="1" t="s">
        <v>43</v>
      </c>
      <c r="B297" s="2">
        <v>40987</v>
      </c>
      <c r="C297" s="3">
        <v>0.29166666666666669</v>
      </c>
      <c r="D297" s="1">
        <v>36.243557929992697</v>
      </c>
      <c r="E297" s="1">
        <f t="shared" si="24"/>
        <v>1.5879208818078052</v>
      </c>
      <c r="F297" s="1">
        <f t="shared" si="25"/>
        <v>5716.5151745080984</v>
      </c>
      <c r="G297" s="1" t="str">
        <f t="shared" si="26"/>
        <v>0</v>
      </c>
      <c r="H297" s="1">
        <v>30.385016589999999</v>
      </c>
      <c r="I297" s="1">
        <f t="shared" si="27"/>
        <v>1.3312435393493749</v>
      </c>
      <c r="J297" s="1">
        <f t="shared" si="28"/>
        <v>4792.4767416577497</v>
      </c>
      <c r="K297" s="1" t="str">
        <f t="shared" si="29"/>
        <v>0</v>
      </c>
    </row>
    <row r="298" spans="1:11">
      <c r="A298" s="1" t="s">
        <v>43</v>
      </c>
      <c r="B298" s="2">
        <v>40987</v>
      </c>
      <c r="C298" s="3">
        <v>0.33333333333333331</v>
      </c>
      <c r="D298" s="1">
        <v>39.590322617424903</v>
      </c>
      <c r="E298" s="1">
        <f t="shared" si="24"/>
        <v>1.7345510096759285</v>
      </c>
      <c r="F298" s="1">
        <f t="shared" si="25"/>
        <v>6244.3836348333425</v>
      </c>
      <c r="G298" s="1" t="str">
        <f t="shared" si="26"/>
        <v>0</v>
      </c>
      <c r="H298" s="1">
        <v>30.278192740000001</v>
      </c>
      <c r="I298" s="1">
        <f t="shared" si="27"/>
        <v>1.3265633194212501</v>
      </c>
      <c r="J298" s="1">
        <f t="shared" si="28"/>
        <v>4775.6279499165003</v>
      </c>
      <c r="K298" s="1" t="str">
        <f t="shared" si="29"/>
        <v>0</v>
      </c>
    </row>
    <row r="299" spans="1:11">
      <c r="A299" s="1" t="s">
        <v>43</v>
      </c>
      <c r="B299" s="2">
        <v>40987</v>
      </c>
      <c r="C299" s="3">
        <v>0.375</v>
      </c>
      <c r="D299" s="1">
        <v>36.932187081442898</v>
      </c>
      <c r="E299" s="1">
        <f t="shared" si="24"/>
        <v>1.618091446505717</v>
      </c>
      <c r="F299" s="1">
        <f t="shared" si="25"/>
        <v>5825.1292074205812</v>
      </c>
      <c r="G299" s="1" t="str">
        <f t="shared" si="26"/>
        <v>0</v>
      </c>
      <c r="H299" s="1">
        <v>30.684820049999999</v>
      </c>
      <c r="I299" s="1">
        <f t="shared" si="27"/>
        <v>1.3443786784406251</v>
      </c>
      <c r="J299" s="1">
        <f t="shared" si="28"/>
        <v>4839.7632423862506</v>
      </c>
      <c r="K299" s="1" t="str">
        <f t="shared" si="29"/>
        <v>0</v>
      </c>
    </row>
    <row r="300" spans="1:11">
      <c r="A300" s="1" t="s">
        <v>43</v>
      </c>
      <c r="B300" s="2">
        <v>40987</v>
      </c>
      <c r="C300" s="3">
        <v>0.41666666666666669</v>
      </c>
      <c r="D300" s="1">
        <v>36.056200256877503</v>
      </c>
      <c r="E300" s="1">
        <f t="shared" si="24"/>
        <v>1.5797122737544456</v>
      </c>
      <c r="F300" s="1">
        <f t="shared" si="25"/>
        <v>5686.9641855160044</v>
      </c>
      <c r="G300" s="1" t="str">
        <f t="shared" si="26"/>
        <v>0</v>
      </c>
      <c r="H300" s="1">
        <v>30.49940441</v>
      </c>
      <c r="I300" s="1">
        <f t="shared" si="27"/>
        <v>1.336255155713125</v>
      </c>
      <c r="J300" s="1">
        <f t="shared" si="28"/>
        <v>4810.5185605672505</v>
      </c>
      <c r="K300" s="1" t="str">
        <f t="shared" si="29"/>
        <v>0</v>
      </c>
    </row>
    <row r="301" spans="1:11">
      <c r="A301" s="1" t="s">
        <v>43</v>
      </c>
      <c r="B301" s="2">
        <v>40987</v>
      </c>
      <c r="C301" s="3">
        <v>0.45833333333333331</v>
      </c>
      <c r="D301" s="1">
        <v>35.158805073632102</v>
      </c>
      <c r="E301" s="1">
        <f t="shared" si="24"/>
        <v>1.5403951472885065</v>
      </c>
      <c r="F301" s="1">
        <f t="shared" si="25"/>
        <v>5545.422530238623</v>
      </c>
      <c r="G301" s="1" t="str">
        <f t="shared" si="26"/>
        <v>0</v>
      </c>
      <c r="H301" s="1">
        <v>30.238076079999999</v>
      </c>
      <c r="I301" s="1">
        <f t="shared" si="27"/>
        <v>1.324805708255</v>
      </c>
      <c r="J301" s="1">
        <f t="shared" si="28"/>
        <v>4769.3005497180002</v>
      </c>
      <c r="K301" s="1" t="str">
        <f t="shared" si="29"/>
        <v>0</v>
      </c>
    </row>
    <row r="302" spans="1:11">
      <c r="A302" s="1" t="s">
        <v>43</v>
      </c>
      <c r="B302" s="2">
        <v>40987</v>
      </c>
      <c r="C302" s="3">
        <v>0.5</v>
      </c>
      <c r="D302" s="1">
        <v>36.354116326438103</v>
      </c>
      <c r="E302" s="1">
        <f t="shared" si="24"/>
        <v>1.5927647215520695</v>
      </c>
      <c r="F302" s="1">
        <f t="shared" si="25"/>
        <v>5733.9529975874502</v>
      </c>
      <c r="G302" s="1" t="str">
        <f t="shared" si="26"/>
        <v>0</v>
      </c>
      <c r="H302" s="1">
        <v>29.73819812</v>
      </c>
      <c r="I302" s="1">
        <f t="shared" si="27"/>
        <v>1.3029048051325001</v>
      </c>
      <c r="J302" s="1">
        <f t="shared" si="28"/>
        <v>4690.4572984770002</v>
      </c>
      <c r="K302" s="1" t="str">
        <f t="shared" si="29"/>
        <v>0</v>
      </c>
    </row>
    <row r="303" spans="1:11">
      <c r="A303" s="1" t="s">
        <v>43</v>
      </c>
      <c r="B303" s="2">
        <v>40987</v>
      </c>
      <c r="C303" s="3">
        <v>0.54166666666666663</v>
      </c>
      <c r="D303" s="1">
        <v>37.528776240878599</v>
      </c>
      <c r="E303" s="1">
        <f t="shared" si="24"/>
        <v>1.6442295090534935</v>
      </c>
      <c r="F303" s="1">
        <f t="shared" si="25"/>
        <v>5919.2262325925767</v>
      </c>
      <c r="G303" s="1" t="str">
        <f t="shared" si="26"/>
        <v>0</v>
      </c>
      <c r="H303" s="1">
        <v>29.994031710000002</v>
      </c>
      <c r="I303" s="1">
        <f t="shared" si="27"/>
        <v>1.314113514294375</v>
      </c>
      <c r="J303" s="1">
        <f t="shared" si="28"/>
        <v>4730.8086514597499</v>
      </c>
      <c r="K303" s="1" t="str">
        <f t="shared" si="29"/>
        <v>0</v>
      </c>
    </row>
    <row r="304" spans="1:11">
      <c r="A304" s="1" t="s">
        <v>43</v>
      </c>
      <c r="B304" s="2">
        <v>40987</v>
      </c>
      <c r="C304" s="3">
        <v>0.58333333333333337</v>
      </c>
      <c r="D304" s="1">
        <v>39.747783017688299</v>
      </c>
      <c r="E304" s="1">
        <f t="shared" si="24"/>
        <v>1.7414497434624687</v>
      </c>
      <c r="F304" s="1">
        <f t="shared" si="25"/>
        <v>6269.2190764648876</v>
      </c>
      <c r="G304" s="1" t="str">
        <f t="shared" si="26"/>
        <v>0</v>
      </c>
      <c r="H304" s="1">
        <v>30.190619909999999</v>
      </c>
      <c r="I304" s="1">
        <f t="shared" si="27"/>
        <v>1.3227265348068749</v>
      </c>
      <c r="J304" s="1">
        <f t="shared" si="28"/>
        <v>4761.8155253047498</v>
      </c>
      <c r="K304" s="1" t="str">
        <f t="shared" si="29"/>
        <v>0</v>
      </c>
    </row>
    <row r="305" spans="1:11">
      <c r="A305" s="1" t="s">
        <v>43</v>
      </c>
      <c r="B305" s="2">
        <v>40987</v>
      </c>
      <c r="C305" s="3">
        <v>0.625</v>
      </c>
      <c r="D305" s="1">
        <v>37.624551405376899</v>
      </c>
      <c r="E305" s="1">
        <f t="shared" si="24"/>
        <v>1.6484256584480756</v>
      </c>
      <c r="F305" s="1">
        <f t="shared" si="25"/>
        <v>5934.3323704130726</v>
      </c>
      <c r="G305" s="1" t="str">
        <f t="shared" si="26"/>
        <v>0</v>
      </c>
      <c r="H305" s="1">
        <v>29.841250710000001</v>
      </c>
      <c r="I305" s="1">
        <f t="shared" si="27"/>
        <v>1.307419796731875</v>
      </c>
      <c r="J305" s="1">
        <f t="shared" si="28"/>
        <v>4706.7112682347497</v>
      </c>
      <c r="K305" s="1" t="str">
        <f t="shared" si="29"/>
        <v>0</v>
      </c>
    </row>
    <row r="306" spans="1:11">
      <c r="A306" s="1" t="s">
        <v>43</v>
      </c>
      <c r="B306" s="2">
        <v>40987</v>
      </c>
      <c r="C306" s="3">
        <v>0.66666666666666663</v>
      </c>
      <c r="D306" s="1">
        <v>39.304852688047603</v>
      </c>
      <c r="E306" s="1">
        <f t="shared" si="24"/>
        <v>1.7220438583950859</v>
      </c>
      <c r="F306" s="1">
        <f t="shared" si="25"/>
        <v>6199.3578902223089</v>
      </c>
      <c r="G306" s="1" t="str">
        <f t="shared" si="26"/>
        <v>0</v>
      </c>
      <c r="H306" s="1">
        <v>29.972542059999999</v>
      </c>
      <c r="I306" s="1">
        <f t="shared" si="27"/>
        <v>1.31317199900375</v>
      </c>
      <c r="J306" s="1">
        <f t="shared" si="28"/>
        <v>4727.4191964134998</v>
      </c>
      <c r="K306" s="1" t="str">
        <f t="shared" si="29"/>
        <v>0</v>
      </c>
    </row>
    <row r="307" spans="1:11">
      <c r="A307" s="1" t="s">
        <v>43</v>
      </c>
      <c r="B307" s="2">
        <v>40987</v>
      </c>
      <c r="C307" s="3">
        <v>0.70833333333333337</v>
      </c>
      <c r="D307" s="1">
        <v>39.0583323499892</v>
      </c>
      <c r="E307" s="1">
        <f t="shared" si="24"/>
        <v>1.7112431860839017</v>
      </c>
      <c r="F307" s="1">
        <f t="shared" si="25"/>
        <v>6160.4754699020459</v>
      </c>
      <c r="G307" s="1" t="str">
        <f t="shared" si="26"/>
        <v>0</v>
      </c>
      <c r="H307" s="1">
        <v>30.159389170000001</v>
      </c>
      <c r="I307" s="1">
        <f t="shared" si="27"/>
        <v>1.321358238010625</v>
      </c>
      <c r="J307" s="1">
        <f t="shared" si="28"/>
        <v>4756.8896568382497</v>
      </c>
      <c r="K307" s="1" t="str">
        <f t="shared" si="29"/>
        <v>0</v>
      </c>
    </row>
    <row r="308" spans="1:11">
      <c r="A308" s="1" t="s">
        <v>43</v>
      </c>
      <c r="B308" s="2">
        <v>40987</v>
      </c>
      <c r="C308" s="3">
        <v>0.75</v>
      </c>
      <c r="D308" s="1">
        <v>40.166374575296999</v>
      </c>
      <c r="E308" s="1">
        <f t="shared" si="24"/>
        <v>1.7597892860802</v>
      </c>
      <c r="F308" s="1">
        <f t="shared" si="25"/>
        <v>6335.2414298887197</v>
      </c>
      <c r="G308" s="1" t="str">
        <f t="shared" si="26"/>
        <v>0</v>
      </c>
      <c r="H308" s="1">
        <v>30.490721659999998</v>
      </c>
      <c r="I308" s="1">
        <f t="shared" si="27"/>
        <v>1.3358747427287501</v>
      </c>
      <c r="J308" s="1">
        <f t="shared" si="28"/>
        <v>4809.1490738235007</v>
      </c>
      <c r="K308" s="1" t="str">
        <f t="shared" si="29"/>
        <v>0</v>
      </c>
    </row>
    <row r="309" spans="1:11">
      <c r="A309" s="1" t="s">
        <v>43</v>
      </c>
      <c r="B309" s="2">
        <v>40987</v>
      </c>
      <c r="C309" s="3">
        <v>0.79166666666666663</v>
      </c>
      <c r="D309" s="1">
        <v>37.951267275280401</v>
      </c>
      <c r="E309" s="1">
        <f t="shared" si="24"/>
        <v>1.6627398974982226</v>
      </c>
      <c r="F309" s="1">
        <f t="shared" si="25"/>
        <v>5985.863630993601</v>
      </c>
      <c r="G309" s="1" t="str">
        <f t="shared" si="26"/>
        <v>0</v>
      </c>
      <c r="H309" s="1">
        <v>30.530668609999999</v>
      </c>
      <c r="I309" s="1">
        <f t="shared" si="27"/>
        <v>1.337624918475625</v>
      </c>
      <c r="J309" s="1">
        <f t="shared" si="28"/>
        <v>4815.4497065122505</v>
      </c>
      <c r="K309" s="1" t="str">
        <f t="shared" si="29"/>
        <v>0</v>
      </c>
    </row>
    <row r="310" spans="1:11">
      <c r="A310" s="1" t="s">
        <v>43</v>
      </c>
      <c r="B310" s="2">
        <v>40987</v>
      </c>
      <c r="C310" s="3">
        <v>0.83333333333333337</v>
      </c>
      <c r="D310" s="1">
        <v>39.3613115321265</v>
      </c>
      <c r="E310" s="1">
        <f t="shared" si="24"/>
        <v>1.7245174615012924</v>
      </c>
      <c r="F310" s="1">
        <f t="shared" si="25"/>
        <v>6208.2628614046525</v>
      </c>
      <c r="G310" s="1" t="str">
        <f t="shared" si="26"/>
        <v>0</v>
      </c>
      <c r="H310" s="1">
        <v>30.35803267</v>
      </c>
      <c r="I310" s="1">
        <f t="shared" si="27"/>
        <v>1.3300613063543749</v>
      </c>
      <c r="J310" s="1">
        <f t="shared" si="28"/>
        <v>4788.2207028757493</v>
      </c>
      <c r="K310" s="1" t="str">
        <f t="shared" si="29"/>
        <v>0</v>
      </c>
    </row>
    <row r="311" spans="1:11">
      <c r="A311" s="1" t="s">
        <v>43</v>
      </c>
      <c r="B311" s="2">
        <v>40987</v>
      </c>
      <c r="C311" s="3">
        <v>0.875</v>
      </c>
      <c r="D311" s="1">
        <v>35.141759586863998</v>
      </c>
      <c r="E311" s="1">
        <f t="shared" si="24"/>
        <v>1.5396483418994791</v>
      </c>
      <c r="F311" s="1">
        <f t="shared" si="25"/>
        <v>5542.7340308381245</v>
      </c>
      <c r="G311" s="1" t="str">
        <f t="shared" si="26"/>
        <v>0</v>
      </c>
      <c r="H311" s="1">
        <v>30.643272</v>
      </c>
      <c r="I311" s="1">
        <f t="shared" si="27"/>
        <v>1.3425583545000002</v>
      </c>
      <c r="J311" s="1">
        <f t="shared" si="28"/>
        <v>4833.2100762000009</v>
      </c>
      <c r="K311" s="1" t="str">
        <f t="shared" si="29"/>
        <v>0</v>
      </c>
    </row>
    <row r="312" spans="1:11">
      <c r="A312" s="1" t="s">
        <v>43</v>
      </c>
      <c r="B312" s="2">
        <v>40987</v>
      </c>
      <c r="C312" s="3">
        <v>0.91666666666666663</v>
      </c>
      <c r="D312" s="1">
        <v>35.190859839651303</v>
      </c>
      <c r="E312" s="1">
        <f t="shared" si="24"/>
        <v>1.5417995467247227</v>
      </c>
      <c r="F312" s="1">
        <f t="shared" si="25"/>
        <v>5550.4783682090019</v>
      </c>
      <c r="G312" s="1" t="str">
        <f t="shared" si="26"/>
        <v>0</v>
      </c>
      <c r="H312" s="1">
        <v>30.696188849999999</v>
      </c>
      <c r="I312" s="1">
        <f t="shared" si="27"/>
        <v>1.3448767739906251</v>
      </c>
      <c r="J312" s="1">
        <f t="shared" si="28"/>
        <v>4841.5563863662501</v>
      </c>
      <c r="K312" s="1" t="str">
        <f t="shared" si="29"/>
        <v>0</v>
      </c>
    </row>
    <row r="313" spans="1:11">
      <c r="A313" s="1" t="s">
        <v>43</v>
      </c>
      <c r="B313" s="2">
        <v>40987</v>
      </c>
      <c r="C313" s="3">
        <v>0.95833333333333337</v>
      </c>
      <c r="D313" s="1">
        <v>38.358340829213503</v>
      </c>
      <c r="E313" s="1">
        <f t="shared" si="24"/>
        <v>1.6805748075799167</v>
      </c>
      <c r="F313" s="1">
        <f t="shared" si="25"/>
        <v>6050.0693072877002</v>
      </c>
      <c r="G313" s="1">
        <f t="shared" si="26"/>
        <v>128323.1378261728</v>
      </c>
      <c r="H313" s="1">
        <v>30.634603030000001</v>
      </c>
      <c r="I313" s="1">
        <f t="shared" si="27"/>
        <v>1.3421785452518751</v>
      </c>
      <c r="J313" s="1">
        <f t="shared" si="28"/>
        <v>4831.8427629067501</v>
      </c>
      <c r="K313" s="1">
        <f t="shared" si="29"/>
        <v>106889.84397285299</v>
      </c>
    </row>
    <row r="314" spans="1:11">
      <c r="A314" s="1" t="s">
        <v>43</v>
      </c>
      <c r="B314" s="2">
        <v>40988</v>
      </c>
      <c r="C314" s="3">
        <v>0</v>
      </c>
      <c r="D314" s="1">
        <v>35.694645225736799</v>
      </c>
      <c r="E314" s="1">
        <f t="shared" si="24"/>
        <v>1.5638716439525935</v>
      </c>
      <c r="F314" s="1">
        <f t="shared" si="25"/>
        <v>5629.9379182293369</v>
      </c>
      <c r="G314" s="1" t="str">
        <f t="shared" si="26"/>
        <v>0</v>
      </c>
      <c r="H314" s="1">
        <v>30.457625589999999</v>
      </c>
      <c r="I314" s="1">
        <f t="shared" si="27"/>
        <v>1.3344247211618749</v>
      </c>
      <c r="J314" s="1">
        <f t="shared" si="28"/>
        <v>4803.9289961827499</v>
      </c>
      <c r="K314" s="1" t="str">
        <f t="shared" si="29"/>
        <v>0</v>
      </c>
    </row>
    <row r="315" spans="1:11">
      <c r="A315" s="1" t="s">
        <v>43</v>
      </c>
      <c r="B315" s="2">
        <v>40988</v>
      </c>
      <c r="C315" s="3">
        <v>4.1666666666666664E-2</v>
      </c>
      <c r="D315" s="1">
        <v>36.908035728666498</v>
      </c>
      <c r="E315" s="1">
        <f t="shared" si="24"/>
        <v>1.617033315362201</v>
      </c>
      <c r="F315" s="1">
        <f t="shared" si="25"/>
        <v>5821.3199353039236</v>
      </c>
      <c r="G315" s="1" t="str">
        <f t="shared" si="26"/>
        <v>0</v>
      </c>
      <c r="H315" s="1">
        <v>30.499689310000001</v>
      </c>
      <c r="I315" s="1">
        <f t="shared" si="27"/>
        <v>1.336267637894375</v>
      </c>
      <c r="J315" s="1">
        <f t="shared" si="28"/>
        <v>4810.5634964197498</v>
      </c>
      <c r="K315" s="1" t="str">
        <f t="shared" si="29"/>
        <v>0</v>
      </c>
    </row>
    <row r="316" spans="1:11">
      <c r="A316" s="1" t="s">
        <v>43</v>
      </c>
      <c r="B316" s="2">
        <v>40988</v>
      </c>
      <c r="C316" s="3">
        <v>8.3333333333333329E-2</v>
      </c>
      <c r="D316" s="1">
        <v>37.348768223656599</v>
      </c>
      <c r="E316" s="1">
        <f t="shared" si="24"/>
        <v>1.6363429077989549</v>
      </c>
      <c r="F316" s="1">
        <f t="shared" si="25"/>
        <v>5890.8344680762375</v>
      </c>
      <c r="G316" s="1" t="str">
        <f t="shared" si="26"/>
        <v>0</v>
      </c>
      <c r="H316" s="1">
        <v>30.728043400000001</v>
      </c>
      <c r="I316" s="1">
        <f t="shared" si="27"/>
        <v>1.3462724014625</v>
      </c>
      <c r="J316" s="1">
        <f t="shared" si="28"/>
        <v>4846.5806452650004</v>
      </c>
      <c r="K316" s="1" t="str">
        <f t="shared" si="29"/>
        <v>0</v>
      </c>
    </row>
    <row r="317" spans="1:11">
      <c r="A317" s="1" t="s">
        <v>43</v>
      </c>
      <c r="B317" s="2">
        <v>40988</v>
      </c>
      <c r="C317" s="3">
        <v>0.125</v>
      </c>
      <c r="D317" s="1">
        <v>38.913114823235396</v>
      </c>
      <c r="E317" s="1">
        <f t="shared" si="24"/>
        <v>1.7048808431930009</v>
      </c>
      <c r="F317" s="1">
        <f t="shared" si="25"/>
        <v>6137.5710354948033</v>
      </c>
      <c r="G317" s="1" t="str">
        <f t="shared" si="26"/>
        <v>0</v>
      </c>
      <c r="H317" s="1">
        <v>30.377358399999999</v>
      </c>
      <c r="I317" s="1">
        <f t="shared" si="27"/>
        <v>1.3309080149000001</v>
      </c>
      <c r="J317" s="1">
        <f t="shared" si="28"/>
        <v>4791.2688536400001</v>
      </c>
      <c r="K317" s="1" t="str">
        <f t="shared" si="29"/>
        <v>0</v>
      </c>
    </row>
    <row r="318" spans="1:11">
      <c r="A318" s="1" t="s">
        <v>43</v>
      </c>
      <c r="B318" s="2">
        <v>40988</v>
      </c>
      <c r="C318" s="3">
        <v>0.16666666666666666</v>
      </c>
      <c r="D318" s="1">
        <v>37.062996944851299</v>
      </c>
      <c r="E318" s="1">
        <f t="shared" si="24"/>
        <v>1.6238225536462978</v>
      </c>
      <c r="F318" s="1">
        <f t="shared" si="25"/>
        <v>5845.761193126672</v>
      </c>
      <c r="G318" s="1" t="str">
        <f t="shared" si="26"/>
        <v>0</v>
      </c>
      <c r="H318" s="1">
        <v>30.2345556</v>
      </c>
      <c r="I318" s="1">
        <f t="shared" si="27"/>
        <v>1.324651467225</v>
      </c>
      <c r="J318" s="1">
        <f t="shared" si="28"/>
        <v>4768.7452820099998</v>
      </c>
      <c r="K318" s="1" t="str">
        <f t="shared" si="29"/>
        <v>0</v>
      </c>
    </row>
    <row r="319" spans="1:11">
      <c r="A319" s="1" t="s">
        <v>43</v>
      </c>
      <c r="B319" s="2">
        <v>40988</v>
      </c>
      <c r="C319" s="3">
        <v>0.20833333333333334</v>
      </c>
      <c r="D319" s="1">
        <v>37.027343905236997</v>
      </c>
      <c r="E319" s="1">
        <f t="shared" si="24"/>
        <v>1.6222605048481959</v>
      </c>
      <c r="F319" s="1">
        <f t="shared" si="25"/>
        <v>5840.1378174535057</v>
      </c>
      <c r="G319" s="1" t="str">
        <f t="shared" si="26"/>
        <v>0</v>
      </c>
      <c r="H319" s="1">
        <v>30.44925512</v>
      </c>
      <c r="I319" s="1">
        <f t="shared" si="27"/>
        <v>1.334057989945</v>
      </c>
      <c r="J319" s="1">
        <f t="shared" si="28"/>
        <v>4802.6087638019999</v>
      </c>
      <c r="K319" s="1" t="str">
        <f t="shared" si="29"/>
        <v>0</v>
      </c>
    </row>
    <row r="320" spans="1:11">
      <c r="A320" s="1" t="s">
        <v>43</v>
      </c>
      <c r="B320" s="2">
        <v>40988</v>
      </c>
      <c r="C320" s="3">
        <v>0.25</v>
      </c>
      <c r="D320" s="1">
        <v>36.780180631213703</v>
      </c>
      <c r="E320" s="1">
        <f t="shared" si="24"/>
        <v>1.6114316639050503</v>
      </c>
      <c r="F320" s="1">
        <f t="shared" si="25"/>
        <v>5801.1539900581811</v>
      </c>
      <c r="G320" s="1" t="str">
        <f t="shared" si="26"/>
        <v>0</v>
      </c>
      <c r="H320" s="1">
        <v>30.313981649999999</v>
      </c>
      <c r="I320" s="1">
        <f t="shared" si="27"/>
        <v>1.3281313210406249</v>
      </c>
      <c r="J320" s="1">
        <f t="shared" si="28"/>
        <v>4781.2727557462495</v>
      </c>
      <c r="K320" s="1" t="str">
        <f t="shared" si="29"/>
        <v>0</v>
      </c>
    </row>
    <row r="321" spans="1:11">
      <c r="A321" s="1" t="s">
        <v>43</v>
      </c>
      <c r="B321" s="2">
        <v>40988</v>
      </c>
      <c r="C321" s="3">
        <v>0.29166666666666669</v>
      </c>
      <c r="D321" s="1">
        <v>31.735149695078501</v>
      </c>
      <c r="E321" s="1">
        <f t="shared" si="24"/>
        <v>1.3903962460156269</v>
      </c>
      <c r="F321" s="1">
        <f t="shared" si="25"/>
        <v>5005.4264856562568</v>
      </c>
      <c r="G321" s="1" t="str">
        <f t="shared" si="26"/>
        <v>0</v>
      </c>
      <c r="H321" s="1">
        <v>30.121558740000001</v>
      </c>
      <c r="I321" s="1">
        <f t="shared" si="27"/>
        <v>1.31970079229625</v>
      </c>
      <c r="J321" s="1">
        <f t="shared" si="28"/>
        <v>4750.9228522664998</v>
      </c>
      <c r="K321" s="1" t="str">
        <f t="shared" si="29"/>
        <v>0</v>
      </c>
    </row>
    <row r="322" spans="1:11">
      <c r="A322" s="1" t="s">
        <v>43</v>
      </c>
      <c r="B322" s="2">
        <v>40988</v>
      </c>
      <c r="C322" s="3">
        <v>0.33333333333333331</v>
      </c>
      <c r="D322" s="1">
        <v>41.161042577955499</v>
      </c>
      <c r="E322" s="1">
        <f t="shared" ref="E322:E385" si="30">(D322*3785.4)/86400</f>
        <v>1.8033681779466753</v>
      </c>
      <c r="F322" s="1">
        <f t="shared" ref="F322:F385" si="31">E322*3600</f>
        <v>6492.1254406080307</v>
      </c>
      <c r="G322" s="1" t="str">
        <f t="shared" ref="G322:G385" si="32">IF(C322=$C$25,SUM(F322:F343),"0")</f>
        <v>0</v>
      </c>
      <c r="H322" s="1">
        <v>30.376367980000001</v>
      </c>
      <c r="I322" s="1">
        <f t="shared" ref="I322:I385" si="33">(H322*3785.4)/86400</f>
        <v>1.3308646221237501</v>
      </c>
      <c r="J322" s="1">
        <f t="shared" ref="J322:J385" si="34">I322*3600</f>
        <v>4791.1126396455002</v>
      </c>
      <c r="K322" s="1" t="str">
        <f t="shared" ref="K322:K385" si="35">IF(C322=$C$25,SUM(J322:J343),"0")</f>
        <v>0</v>
      </c>
    </row>
    <row r="323" spans="1:11">
      <c r="A323" s="1" t="s">
        <v>43</v>
      </c>
      <c r="B323" s="2">
        <v>40988</v>
      </c>
      <c r="C323" s="3">
        <v>0.375</v>
      </c>
      <c r="D323" s="1">
        <v>37.6299730406867</v>
      </c>
      <c r="E323" s="1">
        <f t="shared" si="30"/>
        <v>1.6486631938450862</v>
      </c>
      <c r="F323" s="1">
        <f t="shared" si="31"/>
        <v>5935.1874978423102</v>
      </c>
      <c r="G323" s="1" t="str">
        <f t="shared" si="32"/>
        <v>0</v>
      </c>
      <c r="H323" s="1">
        <v>30.633388960000001</v>
      </c>
      <c r="I323" s="1">
        <f t="shared" si="33"/>
        <v>1.3421253538100002</v>
      </c>
      <c r="J323" s="1">
        <f t="shared" si="34"/>
        <v>4831.651273716001</v>
      </c>
      <c r="K323" s="1" t="str">
        <f t="shared" si="35"/>
        <v>0</v>
      </c>
    </row>
    <row r="324" spans="1:11">
      <c r="A324" s="1" t="s">
        <v>43</v>
      </c>
      <c r="B324" s="2">
        <v>40988</v>
      </c>
      <c r="C324" s="3">
        <v>0.41666666666666669</v>
      </c>
      <c r="D324" s="1">
        <v>35.849159167607603</v>
      </c>
      <c r="E324" s="1">
        <f t="shared" si="30"/>
        <v>1.5706412860308079</v>
      </c>
      <c r="F324" s="1">
        <f t="shared" si="31"/>
        <v>5654.3086297109085</v>
      </c>
      <c r="G324" s="1" t="str">
        <f t="shared" si="32"/>
        <v>0</v>
      </c>
      <c r="H324" s="1">
        <v>30.61850596</v>
      </c>
      <c r="I324" s="1">
        <f t="shared" si="33"/>
        <v>1.3414732923724999</v>
      </c>
      <c r="J324" s="1">
        <f t="shared" si="34"/>
        <v>4829.3038525409993</v>
      </c>
      <c r="K324" s="1" t="str">
        <f t="shared" si="35"/>
        <v>0</v>
      </c>
    </row>
    <row r="325" spans="1:11">
      <c r="A325" s="1" t="s">
        <v>43</v>
      </c>
      <c r="B325" s="2">
        <v>40988</v>
      </c>
      <c r="C325" s="3">
        <v>0.45833333333333331</v>
      </c>
      <c r="D325" s="1">
        <v>36.031584865782001</v>
      </c>
      <c r="E325" s="1">
        <f t="shared" si="30"/>
        <v>1.5786338119320742</v>
      </c>
      <c r="F325" s="1">
        <f t="shared" si="31"/>
        <v>5683.0817229554668</v>
      </c>
      <c r="G325" s="1" t="str">
        <f t="shared" si="32"/>
        <v>0</v>
      </c>
      <c r="H325" s="1">
        <v>30.897281119999999</v>
      </c>
      <c r="I325" s="1">
        <f t="shared" si="33"/>
        <v>1.3536871290700001</v>
      </c>
      <c r="J325" s="1">
        <f t="shared" si="34"/>
        <v>4873.2736646520007</v>
      </c>
      <c r="K325" s="1" t="str">
        <f t="shared" si="35"/>
        <v>0</v>
      </c>
    </row>
    <row r="326" spans="1:11">
      <c r="A326" s="1" t="s">
        <v>43</v>
      </c>
      <c r="B326" s="2">
        <v>40988</v>
      </c>
      <c r="C326" s="3">
        <v>0.5</v>
      </c>
      <c r="D326" s="1">
        <v>38.615141935348497</v>
      </c>
      <c r="E326" s="1">
        <f t="shared" si="30"/>
        <v>1.6918259060424561</v>
      </c>
      <c r="F326" s="1">
        <f t="shared" si="31"/>
        <v>6090.573261752842</v>
      </c>
      <c r="G326" s="1" t="str">
        <f t="shared" si="32"/>
        <v>0</v>
      </c>
      <c r="H326" s="1">
        <v>30.807720629999999</v>
      </c>
      <c r="I326" s="1">
        <f t="shared" si="33"/>
        <v>1.349763260101875</v>
      </c>
      <c r="J326" s="1">
        <f t="shared" si="34"/>
        <v>4859.14773636675</v>
      </c>
      <c r="K326" s="1" t="str">
        <f t="shared" si="35"/>
        <v>0</v>
      </c>
    </row>
    <row r="327" spans="1:11">
      <c r="A327" s="1" t="s">
        <v>43</v>
      </c>
      <c r="B327" s="2">
        <v>40988</v>
      </c>
      <c r="C327" s="3">
        <v>0.54166666666666663</v>
      </c>
      <c r="D327" s="1">
        <v>34.977380657196001</v>
      </c>
      <c r="E327" s="1">
        <f t="shared" si="30"/>
        <v>1.5324464900433998</v>
      </c>
      <c r="F327" s="1">
        <f t="shared" si="31"/>
        <v>5516.8073641562396</v>
      </c>
      <c r="G327" s="1" t="str">
        <f t="shared" si="32"/>
        <v>0</v>
      </c>
      <c r="H327" s="1">
        <v>31.257564599999998</v>
      </c>
      <c r="I327" s="1">
        <f t="shared" si="33"/>
        <v>1.3694720490375001</v>
      </c>
      <c r="J327" s="1">
        <f t="shared" si="34"/>
        <v>4930.0993765350004</v>
      </c>
      <c r="K327" s="1" t="str">
        <f t="shared" si="35"/>
        <v>0</v>
      </c>
    </row>
    <row r="328" spans="1:11">
      <c r="A328" s="1" t="s">
        <v>43</v>
      </c>
      <c r="B328" s="2">
        <v>40988</v>
      </c>
      <c r="C328" s="3">
        <v>0.58333333333333337</v>
      </c>
      <c r="D328" s="1">
        <v>36.964567738638998</v>
      </c>
      <c r="E328" s="1">
        <f t="shared" si="30"/>
        <v>1.619510124049121</v>
      </c>
      <c r="F328" s="1">
        <f t="shared" si="31"/>
        <v>5830.2364465768351</v>
      </c>
      <c r="G328" s="1" t="str">
        <f t="shared" si="32"/>
        <v>0</v>
      </c>
      <c r="H328" s="1">
        <v>31.220039060000001</v>
      </c>
      <c r="I328" s="1">
        <f t="shared" si="33"/>
        <v>1.3678279613162501</v>
      </c>
      <c r="J328" s="1">
        <f t="shared" si="34"/>
        <v>4924.1806607385006</v>
      </c>
      <c r="K328" s="1" t="str">
        <f t="shared" si="35"/>
        <v>0</v>
      </c>
    </row>
    <row r="329" spans="1:11">
      <c r="A329" s="1" t="s">
        <v>43</v>
      </c>
      <c r="B329" s="2">
        <v>40988</v>
      </c>
      <c r="C329" s="3">
        <v>0.625</v>
      </c>
      <c r="D329" s="1">
        <v>37.8068552621206</v>
      </c>
      <c r="E329" s="1">
        <f t="shared" si="30"/>
        <v>1.656412846171659</v>
      </c>
      <c r="F329" s="1">
        <f t="shared" si="31"/>
        <v>5963.0862462179721</v>
      </c>
      <c r="G329" s="1" t="str">
        <f t="shared" si="32"/>
        <v>0</v>
      </c>
      <c r="H329" s="1">
        <v>31.5729085</v>
      </c>
      <c r="I329" s="1">
        <f t="shared" si="33"/>
        <v>1.38328805365625</v>
      </c>
      <c r="J329" s="1">
        <f t="shared" si="34"/>
        <v>4979.8369931625002</v>
      </c>
      <c r="K329" s="1" t="str">
        <f t="shared" si="35"/>
        <v>0</v>
      </c>
    </row>
    <row r="330" spans="1:11">
      <c r="A330" s="1" t="s">
        <v>43</v>
      </c>
      <c r="B330" s="2">
        <v>40988</v>
      </c>
      <c r="C330" s="3">
        <v>0.66666666666666663</v>
      </c>
      <c r="D330" s="1">
        <v>35.4368106868532</v>
      </c>
      <c r="E330" s="1">
        <f t="shared" si="30"/>
        <v>1.5525752682177558</v>
      </c>
      <c r="F330" s="1">
        <f t="shared" si="31"/>
        <v>5589.2709655839208</v>
      </c>
      <c r="G330" s="1" t="str">
        <f t="shared" si="32"/>
        <v>0</v>
      </c>
      <c r="H330" s="1">
        <v>31.499472180000001</v>
      </c>
      <c r="I330" s="1">
        <f t="shared" si="33"/>
        <v>1.3800706248862502</v>
      </c>
      <c r="J330" s="1">
        <f t="shared" si="34"/>
        <v>4968.2542495905009</v>
      </c>
      <c r="K330" s="1" t="str">
        <f t="shared" si="35"/>
        <v>0</v>
      </c>
    </row>
    <row r="331" spans="1:11">
      <c r="A331" s="1" t="s">
        <v>43</v>
      </c>
      <c r="B331" s="2">
        <v>40988</v>
      </c>
      <c r="C331" s="3">
        <v>0.70833333333333337</v>
      </c>
      <c r="D331" s="1">
        <v>37.2301274553935</v>
      </c>
      <c r="E331" s="1">
        <f t="shared" si="30"/>
        <v>1.6311449591394278</v>
      </c>
      <c r="F331" s="1">
        <f t="shared" si="31"/>
        <v>5872.1218529019397</v>
      </c>
      <c r="G331" s="1" t="str">
        <f t="shared" si="32"/>
        <v>0</v>
      </c>
      <c r="H331" s="1">
        <v>31.322236920000002</v>
      </c>
      <c r="I331" s="1">
        <f t="shared" si="33"/>
        <v>1.3723055050575002</v>
      </c>
      <c r="J331" s="1">
        <f t="shared" si="34"/>
        <v>4940.2998182070005</v>
      </c>
      <c r="K331" s="1" t="str">
        <f t="shared" si="35"/>
        <v>0</v>
      </c>
    </row>
    <row r="332" spans="1:11">
      <c r="A332" s="1" t="s">
        <v>43</v>
      </c>
      <c r="B332" s="2">
        <v>40988</v>
      </c>
      <c r="C332" s="3">
        <v>0.75</v>
      </c>
      <c r="D332" s="1">
        <v>38.801002502441399</v>
      </c>
      <c r="E332" s="1">
        <f t="shared" si="30"/>
        <v>1.6999689221382137</v>
      </c>
      <c r="F332" s="1">
        <f t="shared" si="31"/>
        <v>6119.888119697569</v>
      </c>
      <c r="G332" s="1" t="str">
        <f t="shared" si="32"/>
        <v>0</v>
      </c>
      <c r="H332" s="1">
        <v>31.43150979</v>
      </c>
      <c r="I332" s="1">
        <f t="shared" si="33"/>
        <v>1.3770930226743749</v>
      </c>
      <c r="J332" s="1">
        <f t="shared" si="34"/>
        <v>4957.5348816277501</v>
      </c>
      <c r="K332" s="1" t="str">
        <f t="shared" si="35"/>
        <v>0</v>
      </c>
    </row>
    <row r="333" spans="1:11">
      <c r="A333" s="1" t="s">
        <v>43</v>
      </c>
      <c r="B333" s="2">
        <v>40988</v>
      </c>
      <c r="C333" s="3">
        <v>0.79166666666666663</v>
      </c>
      <c r="D333" s="1">
        <v>35.388019790649402</v>
      </c>
      <c r="E333" s="1">
        <f t="shared" si="30"/>
        <v>1.5504376170778269</v>
      </c>
      <c r="F333" s="1">
        <f t="shared" si="31"/>
        <v>5581.5754214801773</v>
      </c>
      <c r="G333" s="1" t="str">
        <f t="shared" si="32"/>
        <v>0</v>
      </c>
      <c r="H333" s="1">
        <v>31.110820610000001</v>
      </c>
      <c r="I333" s="1">
        <f t="shared" si="33"/>
        <v>1.363042827975625</v>
      </c>
      <c r="J333" s="1">
        <f t="shared" si="34"/>
        <v>4906.9541807122505</v>
      </c>
      <c r="K333" s="1" t="str">
        <f t="shared" si="35"/>
        <v>0</v>
      </c>
    </row>
    <row r="334" spans="1:11">
      <c r="A334" s="1" t="s">
        <v>43</v>
      </c>
      <c r="B334" s="2">
        <v>40988</v>
      </c>
      <c r="C334" s="3">
        <v>0.83333333333333337</v>
      </c>
      <c r="D334" s="1">
        <v>37.867571443981603</v>
      </c>
      <c r="E334" s="1">
        <f t="shared" si="30"/>
        <v>1.6590729738894441</v>
      </c>
      <c r="F334" s="1">
        <f t="shared" si="31"/>
        <v>5972.6627060019991</v>
      </c>
      <c r="G334" s="1" t="str">
        <f t="shared" si="32"/>
        <v>0</v>
      </c>
      <c r="H334" s="1">
        <v>31.133049530000001</v>
      </c>
      <c r="I334" s="1">
        <f t="shared" si="33"/>
        <v>1.3640167325331252</v>
      </c>
      <c r="J334" s="1">
        <f t="shared" si="34"/>
        <v>4910.4602371192505</v>
      </c>
      <c r="K334" s="1" t="str">
        <f t="shared" si="35"/>
        <v>0</v>
      </c>
    </row>
    <row r="335" spans="1:11">
      <c r="A335" s="1" t="s">
        <v>43</v>
      </c>
      <c r="B335" s="2">
        <v>40988</v>
      </c>
      <c r="C335" s="3">
        <v>0.875</v>
      </c>
      <c r="D335" s="1">
        <v>34.471022575166501</v>
      </c>
      <c r="E335" s="1">
        <f t="shared" si="30"/>
        <v>1.5102616765744825</v>
      </c>
      <c r="F335" s="1">
        <f t="shared" si="31"/>
        <v>5436.9420356681367</v>
      </c>
      <c r="G335" s="1" t="str">
        <f t="shared" si="32"/>
        <v>0</v>
      </c>
      <c r="H335" s="1">
        <v>30.990904820000001</v>
      </c>
      <c r="I335" s="1">
        <f t="shared" si="33"/>
        <v>1.3577890174262501</v>
      </c>
      <c r="J335" s="1">
        <f t="shared" si="34"/>
        <v>4888.0404627345006</v>
      </c>
      <c r="K335" s="1" t="str">
        <f t="shared" si="35"/>
        <v>0</v>
      </c>
    </row>
    <row r="336" spans="1:11">
      <c r="A336" s="1" t="s">
        <v>43</v>
      </c>
      <c r="B336" s="2">
        <v>40988</v>
      </c>
      <c r="C336" s="3">
        <v>0.91666666666666663</v>
      </c>
      <c r="D336" s="1">
        <v>34.1349057435989</v>
      </c>
      <c r="E336" s="1">
        <f t="shared" si="30"/>
        <v>1.4955355578914267</v>
      </c>
      <c r="F336" s="1">
        <f t="shared" si="31"/>
        <v>5383.9280084091361</v>
      </c>
      <c r="G336" s="1" t="str">
        <f t="shared" si="32"/>
        <v>0</v>
      </c>
      <c r="H336" s="1">
        <v>31.554234109999999</v>
      </c>
      <c r="I336" s="1">
        <f t="shared" si="33"/>
        <v>1.382469881944375</v>
      </c>
      <c r="J336" s="1">
        <f t="shared" si="34"/>
        <v>4976.8915749997504</v>
      </c>
      <c r="K336" s="1" t="str">
        <f t="shared" si="35"/>
        <v>0</v>
      </c>
    </row>
    <row r="337" spans="1:11">
      <c r="A337" s="1" t="s">
        <v>43</v>
      </c>
      <c r="B337" s="2">
        <v>40988</v>
      </c>
      <c r="C337" s="3">
        <v>0.95833333333333337</v>
      </c>
      <c r="D337" s="1">
        <v>33.573098928663498</v>
      </c>
      <c r="E337" s="1">
        <f t="shared" si="30"/>
        <v>1.4709213968120696</v>
      </c>
      <c r="F337" s="1">
        <f t="shared" si="31"/>
        <v>5295.3170285234501</v>
      </c>
      <c r="G337" s="1">
        <f t="shared" si="32"/>
        <v>118180.420525939</v>
      </c>
      <c r="H337" s="1">
        <v>30.99269554</v>
      </c>
      <c r="I337" s="1">
        <f t="shared" si="33"/>
        <v>1.3578674733462499</v>
      </c>
      <c r="J337" s="1">
        <f t="shared" si="34"/>
        <v>4888.3229040464994</v>
      </c>
      <c r="K337" s="1">
        <f t="shared" si="35"/>
        <v>106540.4030397975</v>
      </c>
    </row>
    <row r="338" spans="1:11">
      <c r="A338" s="1" t="s">
        <v>43</v>
      </c>
      <c r="B338" s="2">
        <v>40989</v>
      </c>
      <c r="C338" s="3">
        <v>0</v>
      </c>
      <c r="D338" s="1">
        <v>32.754612512588501</v>
      </c>
      <c r="E338" s="1">
        <f t="shared" si="30"/>
        <v>1.4350614607077838</v>
      </c>
      <c r="F338" s="1">
        <f t="shared" si="31"/>
        <v>5166.221258548022</v>
      </c>
      <c r="G338" s="1" t="str">
        <f t="shared" si="32"/>
        <v>0</v>
      </c>
      <c r="H338" s="1">
        <v>31.05521761</v>
      </c>
      <c r="I338" s="1">
        <f t="shared" si="33"/>
        <v>1.360606721538125</v>
      </c>
      <c r="J338" s="1">
        <f t="shared" si="34"/>
        <v>4898.1841975372499</v>
      </c>
      <c r="K338" s="1" t="str">
        <f t="shared" si="35"/>
        <v>0</v>
      </c>
    </row>
    <row r="339" spans="1:11">
      <c r="A339" s="1" t="s">
        <v>43</v>
      </c>
      <c r="B339" s="2">
        <v>40989</v>
      </c>
      <c r="C339" s="3">
        <v>4.1666666666666664E-2</v>
      </c>
      <c r="D339" s="1">
        <v>32.091975365744702</v>
      </c>
      <c r="E339" s="1">
        <f t="shared" si="30"/>
        <v>1.4060296707116897</v>
      </c>
      <c r="F339" s="1">
        <f t="shared" si="31"/>
        <v>5061.7068145620833</v>
      </c>
      <c r="G339" s="1" t="str">
        <f t="shared" si="32"/>
        <v>0</v>
      </c>
      <c r="H339" s="1">
        <v>30.668146669999999</v>
      </c>
      <c r="I339" s="1">
        <f t="shared" si="33"/>
        <v>1.343648175979375</v>
      </c>
      <c r="J339" s="1">
        <f t="shared" si="34"/>
        <v>4837.1334335257498</v>
      </c>
      <c r="K339" s="1" t="str">
        <f t="shared" si="35"/>
        <v>0</v>
      </c>
    </row>
    <row r="340" spans="1:11">
      <c r="A340" s="1" t="s">
        <v>43</v>
      </c>
      <c r="B340" s="2">
        <v>40989</v>
      </c>
      <c r="C340" s="3">
        <v>8.3333333333333329E-2</v>
      </c>
      <c r="D340" s="1">
        <v>34.723225033018302</v>
      </c>
      <c r="E340" s="1">
        <f t="shared" si="30"/>
        <v>1.5213112967591143</v>
      </c>
      <c r="F340" s="1">
        <f t="shared" si="31"/>
        <v>5476.7206683328113</v>
      </c>
      <c r="G340" s="1" t="str">
        <f t="shared" si="32"/>
        <v>0</v>
      </c>
      <c r="H340" s="1">
        <v>31.13004449</v>
      </c>
      <c r="I340" s="1">
        <f t="shared" si="33"/>
        <v>1.363885074218125</v>
      </c>
      <c r="J340" s="1">
        <f t="shared" si="34"/>
        <v>4909.9862671852497</v>
      </c>
      <c r="K340" s="1" t="str">
        <f t="shared" si="35"/>
        <v>0</v>
      </c>
    </row>
    <row r="341" spans="1:11">
      <c r="A341" s="1" t="s">
        <v>43</v>
      </c>
      <c r="B341" s="2">
        <v>40989</v>
      </c>
      <c r="C341" s="3">
        <v>0.125</v>
      </c>
      <c r="D341" s="1">
        <v>34.1604574113422</v>
      </c>
      <c r="E341" s="1">
        <f t="shared" si="30"/>
        <v>1.4966550403344301</v>
      </c>
      <c r="F341" s="1">
        <f t="shared" si="31"/>
        <v>5387.9581452039483</v>
      </c>
      <c r="G341" s="1" t="str">
        <f t="shared" si="32"/>
        <v>0</v>
      </c>
      <c r="H341" s="1">
        <v>30.748223899999999</v>
      </c>
      <c r="I341" s="1">
        <f t="shared" si="33"/>
        <v>1.34715655961875</v>
      </c>
      <c r="J341" s="1">
        <f t="shared" si="34"/>
        <v>4849.7636146274999</v>
      </c>
      <c r="K341" s="1" t="str">
        <f t="shared" si="35"/>
        <v>0</v>
      </c>
    </row>
    <row r="342" spans="1:11">
      <c r="A342" s="1" t="s">
        <v>43</v>
      </c>
      <c r="B342" s="2">
        <v>40989</v>
      </c>
      <c r="C342" s="3">
        <v>0.16666666666666666</v>
      </c>
      <c r="D342" s="1">
        <v>33.793391701910203</v>
      </c>
      <c r="E342" s="1">
        <f t="shared" si="30"/>
        <v>1.4805729739399409</v>
      </c>
      <c r="F342" s="1">
        <f t="shared" si="31"/>
        <v>5330.0627061837877</v>
      </c>
      <c r="G342" s="1" t="str">
        <f t="shared" si="32"/>
        <v>0</v>
      </c>
      <c r="H342" s="1">
        <v>30.82025625</v>
      </c>
      <c r="I342" s="1">
        <f t="shared" si="33"/>
        <v>1.350312476953125</v>
      </c>
      <c r="J342" s="1">
        <f t="shared" si="34"/>
        <v>4861.1249170312494</v>
      </c>
      <c r="K342" s="1" t="str">
        <f t="shared" si="35"/>
        <v>0</v>
      </c>
    </row>
    <row r="343" spans="1:11">
      <c r="A343" s="1" t="s">
        <v>43</v>
      </c>
      <c r="B343" s="2">
        <v>40989</v>
      </c>
      <c r="C343" s="3">
        <v>0.20833333333333334</v>
      </c>
      <c r="D343" s="1">
        <v>32.180025588141604</v>
      </c>
      <c r="E343" s="1">
        <f t="shared" si="30"/>
        <v>1.409887371080454</v>
      </c>
      <c r="F343" s="1">
        <f t="shared" si="31"/>
        <v>5075.5945358896342</v>
      </c>
      <c r="G343" s="1" t="str">
        <f t="shared" si="32"/>
        <v>0</v>
      </c>
      <c r="H343" s="1">
        <v>30.676157679999999</v>
      </c>
      <c r="I343" s="1">
        <f t="shared" si="33"/>
        <v>1.3439991583549999</v>
      </c>
      <c r="J343" s="1">
        <f t="shared" si="34"/>
        <v>4838.3969700779999</v>
      </c>
      <c r="K343" s="1" t="str">
        <f t="shared" si="35"/>
        <v>0</v>
      </c>
    </row>
    <row r="344" spans="1:11">
      <c r="A344" s="1" t="s">
        <v>43</v>
      </c>
      <c r="B344" s="2">
        <v>40989</v>
      </c>
      <c r="C344" s="3">
        <v>0.25</v>
      </c>
      <c r="D344" s="1">
        <v>34.803322563171399</v>
      </c>
      <c r="E344" s="1">
        <f t="shared" si="30"/>
        <v>1.5248205697989472</v>
      </c>
      <c r="F344" s="1">
        <f t="shared" si="31"/>
        <v>5489.3540512762102</v>
      </c>
      <c r="G344" s="1" t="str">
        <f t="shared" si="32"/>
        <v>0</v>
      </c>
      <c r="H344" s="1">
        <v>30.57542518</v>
      </c>
      <c r="I344" s="1">
        <f t="shared" si="33"/>
        <v>1.3395858156987499</v>
      </c>
      <c r="J344" s="1">
        <f t="shared" si="34"/>
        <v>4822.5089365155</v>
      </c>
      <c r="K344" s="1" t="str">
        <f t="shared" si="35"/>
        <v>0</v>
      </c>
    </row>
    <row r="345" spans="1:11">
      <c r="A345" s="1" t="s">
        <v>43</v>
      </c>
      <c r="B345" s="2">
        <v>40989</v>
      </c>
      <c r="C345" s="3">
        <v>0.29166666666666669</v>
      </c>
      <c r="D345" s="1">
        <v>31.794034529262099</v>
      </c>
      <c r="E345" s="1">
        <f t="shared" si="30"/>
        <v>1.3929761378132959</v>
      </c>
      <c r="F345" s="1">
        <f t="shared" si="31"/>
        <v>5014.7140961278656</v>
      </c>
      <c r="G345" s="1" t="str">
        <f t="shared" si="32"/>
        <v>0</v>
      </c>
      <c r="H345" s="1">
        <v>29.919340569999999</v>
      </c>
      <c r="I345" s="1">
        <f t="shared" si="33"/>
        <v>1.3108411087231251</v>
      </c>
      <c r="J345" s="1">
        <f t="shared" si="34"/>
        <v>4719.0279914032508</v>
      </c>
      <c r="K345" s="1" t="str">
        <f t="shared" si="35"/>
        <v>0</v>
      </c>
    </row>
    <row r="346" spans="1:11">
      <c r="A346" s="1" t="s">
        <v>43</v>
      </c>
      <c r="B346" s="2">
        <v>40989</v>
      </c>
      <c r="C346" s="3">
        <v>0.33333333333333331</v>
      </c>
      <c r="D346" s="1">
        <v>35.613750089009599</v>
      </c>
      <c r="E346" s="1">
        <f t="shared" si="30"/>
        <v>1.560327425774733</v>
      </c>
      <c r="F346" s="1">
        <f t="shared" si="31"/>
        <v>5617.1787327890388</v>
      </c>
      <c r="G346" s="1" t="str">
        <f t="shared" si="32"/>
        <v>0</v>
      </c>
      <c r="H346" s="1">
        <v>29.963106539999998</v>
      </c>
      <c r="I346" s="1">
        <f t="shared" si="33"/>
        <v>1.3127586052837499</v>
      </c>
      <c r="J346" s="1">
        <f t="shared" si="34"/>
        <v>4725.9309790214993</v>
      </c>
      <c r="K346" s="1" t="str">
        <f t="shared" si="35"/>
        <v>0</v>
      </c>
    </row>
    <row r="347" spans="1:11">
      <c r="A347" s="1" t="s">
        <v>43</v>
      </c>
      <c r="B347" s="2">
        <v>40989</v>
      </c>
      <c r="C347" s="3">
        <v>0.375</v>
      </c>
      <c r="D347" s="1">
        <v>32.739000408384499</v>
      </c>
      <c r="E347" s="1">
        <f t="shared" si="30"/>
        <v>1.4343774553923458</v>
      </c>
      <c r="F347" s="1">
        <f t="shared" si="31"/>
        <v>5163.758839412445</v>
      </c>
      <c r="G347" s="1" t="str">
        <f t="shared" si="32"/>
        <v>0</v>
      </c>
      <c r="H347" s="1">
        <v>30.28008526</v>
      </c>
      <c r="I347" s="1">
        <f t="shared" si="33"/>
        <v>1.32664623545375</v>
      </c>
      <c r="J347" s="1">
        <f t="shared" si="34"/>
        <v>4775.9264476335002</v>
      </c>
      <c r="K347" s="1" t="str">
        <f t="shared" si="35"/>
        <v>0</v>
      </c>
    </row>
    <row r="348" spans="1:11">
      <c r="A348" s="1" t="s">
        <v>43</v>
      </c>
      <c r="B348" s="2">
        <v>40989</v>
      </c>
      <c r="C348" s="3">
        <v>0.41666666666666669</v>
      </c>
      <c r="D348" s="1">
        <v>33.319610980351797</v>
      </c>
      <c r="E348" s="1">
        <f t="shared" si="30"/>
        <v>1.4598154560766632</v>
      </c>
      <c r="F348" s="1">
        <f t="shared" si="31"/>
        <v>5255.3356418759877</v>
      </c>
      <c r="G348" s="1" t="str">
        <f t="shared" si="32"/>
        <v>0</v>
      </c>
      <c r="H348" s="1">
        <v>30.663113240000001</v>
      </c>
      <c r="I348" s="1">
        <f t="shared" si="33"/>
        <v>1.3434276488275001</v>
      </c>
      <c r="J348" s="1">
        <f t="shared" si="34"/>
        <v>4836.3395357790005</v>
      </c>
      <c r="K348" s="1" t="str">
        <f t="shared" si="35"/>
        <v>0</v>
      </c>
    </row>
    <row r="349" spans="1:11">
      <c r="A349" s="1" t="s">
        <v>43</v>
      </c>
      <c r="B349" s="2">
        <v>40989</v>
      </c>
      <c r="C349" s="3">
        <v>0.45833333333333331</v>
      </c>
      <c r="D349" s="1">
        <v>32.530697646670902</v>
      </c>
      <c r="E349" s="1">
        <f t="shared" si="30"/>
        <v>1.4252511906447689</v>
      </c>
      <c r="F349" s="1">
        <f t="shared" si="31"/>
        <v>5130.904286321168</v>
      </c>
      <c r="G349" s="1" t="str">
        <f t="shared" si="32"/>
        <v>0</v>
      </c>
      <c r="H349" s="1">
        <v>30.064096800000002</v>
      </c>
      <c r="I349" s="1">
        <f t="shared" si="33"/>
        <v>1.3171832410500002</v>
      </c>
      <c r="J349" s="1">
        <f t="shared" si="34"/>
        <v>4741.8596677800006</v>
      </c>
      <c r="K349" s="1" t="str">
        <f t="shared" si="35"/>
        <v>0</v>
      </c>
    </row>
    <row r="350" spans="1:11">
      <c r="A350" s="1" t="s">
        <v>43</v>
      </c>
      <c r="B350" s="2">
        <v>40989</v>
      </c>
      <c r="C350" s="3">
        <v>0.5</v>
      </c>
      <c r="D350" s="1">
        <v>35.710323220359001</v>
      </c>
      <c r="E350" s="1">
        <f t="shared" si="30"/>
        <v>1.5645585360919789</v>
      </c>
      <c r="F350" s="1">
        <f t="shared" si="31"/>
        <v>5632.4107299311245</v>
      </c>
      <c r="G350" s="1" t="str">
        <f t="shared" si="32"/>
        <v>0</v>
      </c>
      <c r="H350" s="1">
        <v>30.46339824</v>
      </c>
      <c r="I350" s="1">
        <f t="shared" si="33"/>
        <v>1.3346776353900001</v>
      </c>
      <c r="J350" s="1">
        <f t="shared" si="34"/>
        <v>4804.8394874040005</v>
      </c>
      <c r="K350" s="1" t="str">
        <f t="shared" si="35"/>
        <v>0</v>
      </c>
    </row>
    <row r="351" spans="1:11">
      <c r="A351" s="1" t="s">
        <v>43</v>
      </c>
      <c r="B351" s="2">
        <v>40989</v>
      </c>
      <c r="C351" s="3">
        <v>0.54166666666666663</v>
      </c>
      <c r="D351" s="1">
        <v>35.486025655534498</v>
      </c>
      <c r="E351" s="1">
        <f t="shared" si="30"/>
        <v>1.5547314990331051</v>
      </c>
      <c r="F351" s="1">
        <f t="shared" si="31"/>
        <v>5597.0333965191785</v>
      </c>
      <c r="G351" s="1" t="str">
        <f t="shared" si="32"/>
        <v>0</v>
      </c>
      <c r="H351" s="1">
        <v>30.473505500000002</v>
      </c>
      <c r="I351" s="1">
        <f t="shared" si="33"/>
        <v>1.3351204597187503</v>
      </c>
      <c r="J351" s="1">
        <f t="shared" si="34"/>
        <v>4806.4336549875006</v>
      </c>
      <c r="K351" s="1" t="str">
        <f t="shared" si="35"/>
        <v>0</v>
      </c>
    </row>
    <row r="352" spans="1:11">
      <c r="A352" s="1" t="s">
        <v>43</v>
      </c>
      <c r="B352" s="2">
        <v>40989</v>
      </c>
      <c r="C352" s="3">
        <v>0.58333333333333337</v>
      </c>
      <c r="D352" s="1">
        <v>34.5391958491007</v>
      </c>
      <c r="E352" s="1">
        <f t="shared" si="30"/>
        <v>1.5132485181387245</v>
      </c>
      <c r="F352" s="1">
        <f t="shared" si="31"/>
        <v>5447.6946652994084</v>
      </c>
      <c r="G352" s="1" t="str">
        <f t="shared" si="32"/>
        <v>0</v>
      </c>
      <c r="H352" s="1">
        <v>30.471796000000001</v>
      </c>
      <c r="I352" s="1">
        <f t="shared" si="33"/>
        <v>1.3350455622500002</v>
      </c>
      <c r="J352" s="1">
        <f t="shared" si="34"/>
        <v>4806.1640241000005</v>
      </c>
      <c r="K352" s="1" t="str">
        <f t="shared" si="35"/>
        <v>0</v>
      </c>
    </row>
    <row r="353" spans="1:11">
      <c r="A353" s="1" t="s">
        <v>43</v>
      </c>
      <c r="B353" s="2">
        <v>40989</v>
      </c>
      <c r="C353" s="3">
        <v>0.625</v>
      </c>
      <c r="D353" s="1">
        <v>33.485732020272103</v>
      </c>
      <c r="E353" s="1">
        <f t="shared" si="30"/>
        <v>1.4670936341381715</v>
      </c>
      <c r="F353" s="1">
        <f t="shared" si="31"/>
        <v>5281.5370828974173</v>
      </c>
      <c r="G353" s="1" t="str">
        <f t="shared" si="32"/>
        <v>0</v>
      </c>
      <c r="H353" s="1">
        <v>30.758792499999998</v>
      </c>
      <c r="I353" s="1">
        <f t="shared" si="33"/>
        <v>1.3476195964062498</v>
      </c>
      <c r="J353" s="1">
        <f t="shared" si="34"/>
        <v>4851.4305470624995</v>
      </c>
      <c r="K353" s="1" t="str">
        <f t="shared" si="35"/>
        <v>0</v>
      </c>
    </row>
    <row r="354" spans="1:11">
      <c r="A354" s="1" t="s">
        <v>43</v>
      </c>
      <c r="B354" s="2">
        <v>40989</v>
      </c>
      <c r="C354" s="3">
        <v>0.66666666666666663</v>
      </c>
      <c r="D354" s="1">
        <v>35.671047645674797</v>
      </c>
      <c r="E354" s="1">
        <f t="shared" si="30"/>
        <v>1.5628377749761269</v>
      </c>
      <c r="F354" s="1">
        <f t="shared" si="31"/>
        <v>5626.215989914057</v>
      </c>
      <c r="G354" s="1" t="str">
        <f t="shared" si="32"/>
        <v>0</v>
      </c>
      <c r="H354" s="1">
        <v>30.516444</v>
      </c>
      <c r="I354" s="1">
        <f t="shared" si="33"/>
        <v>1.3370017027500001</v>
      </c>
      <c r="J354" s="1">
        <f t="shared" si="34"/>
        <v>4813.2061299000006</v>
      </c>
      <c r="K354" s="1" t="str">
        <f t="shared" si="35"/>
        <v>0</v>
      </c>
    </row>
    <row r="355" spans="1:11">
      <c r="A355" s="1" t="s">
        <v>43</v>
      </c>
      <c r="B355" s="2">
        <v>40989</v>
      </c>
      <c r="C355" s="3">
        <v>0.70833333333333337</v>
      </c>
      <c r="D355" s="1">
        <v>33.870371622509403</v>
      </c>
      <c r="E355" s="1">
        <f t="shared" si="30"/>
        <v>1.4839456567111933</v>
      </c>
      <c r="F355" s="1">
        <f t="shared" si="31"/>
        <v>5342.2043641602959</v>
      </c>
      <c r="G355" s="1" t="str">
        <f t="shared" si="32"/>
        <v>0</v>
      </c>
      <c r="H355" s="1">
        <v>31.370825969999999</v>
      </c>
      <c r="I355" s="1">
        <f t="shared" si="33"/>
        <v>1.3744343128106249</v>
      </c>
      <c r="J355" s="1">
        <f t="shared" si="34"/>
        <v>4947.9635261182493</v>
      </c>
      <c r="K355" s="1" t="str">
        <f t="shared" si="35"/>
        <v>0</v>
      </c>
    </row>
    <row r="356" spans="1:11">
      <c r="A356" s="1" t="s">
        <v>43</v>
      </c>
      <c r="B356" s="2">
        <v>40989</v>
      </c>
      <c r="C356" s="3">
        <v>0.75</v>
      </c>
      <c r="D356" s="1">
        <v>36.692374237908297</v>
      </c>
      <c r="E356" s="1">
        <f t="shared" si="30"/>
        <v>1.6075846462983572</v>
      </c>
      <c r="F356" s="1">
        <f t="shared" si="31"/>
        <v>5787.3047266740859</v>
      </c>
      <c r="G356" s="1" t="str">
        <f t="shared" si="32"/>
        <v>0</v>
      </c>
      <c r="H356" s="1">
        <v>30.974699309999998</v>
      </c>
      <c r="I356" s="1">
        <f t="shared" si="33"/>
        <v>1.3570790135193749</v>
      </c>
      <c r="J356" s="1">
        <f t="shared" si="34"/>
        <v>4885.4844486697493</v>
      </c>
      <c r="K356" s="1" t="str">
        <f t="shared" si="35"/>
        <v>0</v>
      </c>
    </row>
    <row r="357" spans="1:11">
      <c r="A357" s="1" t="s">
        <v>43</v>
      </c>
      <c r="B357" s="2">
        <v>40989</v>
      </c>
      <c r="C357" s="3">
        <v>0.79166666666666663</v>
      </c>
      <c r="D357" s="1">
        <v>36.181955256991898</v>
      </c>
      <c r="E357" s="1">
        <f t="shared" si="30"/>
        <v>1.5852219146969575</v>
      </c>
      <c r="F357" s="1">
        <f t="shared" si="31"/>
        <v>5706.798892909047</v>
      </c>
      <c r="G357" s="1" t="str">
        <f t="shared" si="32"/>
        <v>0</v>
      </c>
      <c r="H357" s="1">
        <v>31.601947930000001</v>
      </c>
      <c r="I357" s="1">
        <f t="shared" si="33"/>
        <v>1.3845603436831251</v>
      </c>
      <c r="J357" s="1">
        <f t="shared" si="34"/>
        <v>4984.4172372592502</v>
      </c>
      <c r="K357" s="1" t="str">
        <f t="shared" si="35"/>
        <v>0</v>
      </c>
    </row>
    <row r="358" spans="1:11">
      <c r="A358" s="1" t="s">
        <v>43</v>
      </c>
      <c r="B358" s="2">
        <v>40989</v>
      </c>
      <c r="C358" s="3">
        <v>0.83333333333333337</v>
      </c>
      <c r="D358" s="1">
        <v>33.567245982487997</v>
      </c>
      <c r="E358" s="1">
        <f t="shared" si="30"/>
        <v>1.4706649646077554</v>
      </c>
      <c r="F358" s="1">
        <f t="shared" si="31"/>
        <v>5294.3938725879198</v>
      </c>
      <c r="G358" s="1" t="str">
        <f t="shared" si="32"/>
        <v>0</v>
      </c>
      <c r="H358" s="1">
        <v>31.294709919999999</v>
      </c>
      <c r="I358" s="1">
        <f t="shared" si="33"/>
        <v>1.3710994783699999</v>
      </c>
      <c r="J358" s="1">
        <f t="shared" si="34"/>
        <v>4935.9581221319995</v>
      </c>
      <c r="K358" s="1" t="str">
        <f t="shared" si="35"/>
        <v>0</v>
      </c>
    </row>
    <row r="359" spans="1:11">
      <c r="A359" s="1" t="s">
        <v>43</v>
      </c>
      <c r="B359" s="2">
        <v>40989</v>
      </c>
      <c r="C359" s="3">
        <v>0.875</v>
      </c>
      <c r="D359" s="1">
        <v>34.269167218208302</v>
      </c>
      <c r="E359" s="1">
        <f t="shared" si="30"/>
        <v>1.5014178887477514</v>
      </c>
      <c r="F359" s="1">
        <f t="shared" si="31"/>
        <v>5405.1043994919046</v>
      </c>
      <c r="G359" s="1" t="str">
        <f t="shared" si="32"/>
        <v>0</v>
      </c>
      <c r="H359" s="1">
        <v>31.128477459999999</v>
      </c>
      <c r="I359" s="1">
        <f t="shared" si="33"/>
        <v>1.36381641871625</v>
      </c>
      <c r="J359" s="1">
        <f t="shared" si="34"/>
        <v>4909.7391073785002</v>
      </c>
      <c r="K359" s="1" t="str">
        <f t="shared" si="35"/>
        <v>0</v>
      </c>
    </row>
    <row r="360" spans="1:11">
      <c r="A360" s="1" t="s">
        <v>43</v>
      </c>
      <c r="B360" s="2">
        <v>40989</v>
      </c>
      <c r="C360" s="3">
        <v>0.91666666666666663</v>
      </c>
      <c r="D360" s="1">
        <v>41.452528724670401</v>
      </c>
      <c r="E360" s="1">
        <f t="shared" si="30"/>
        <v>1.8161389147496219</v>
      </c>
      <c r="F360" s="1">
        <f t="shared" si="31"/>
        <v>6538.1000930986384</v>
      </c>
      <c r="G360" s="1" t="str">
        <f t="shared" si="32"/>
        <v>0</v>
      </c>
      <c r="H360" s="1">
        <v>31.325045320000001</v>
      </c>
      <c r="I360" s="1">
        <f t="shared" si="33"/>
        <v>1.3724285480825</v>
      </c>
      <c r="J360" s="1">
        <f t="shared" si="34"/>
        <v>4940.7427730970003</v>
      </c>
      <c r="K360" s="1" t="str">
        <f t="shared" si="35"/>
        <v>0</v>
      </c>
    </row>
    <row r="361" spans="1:11">
      <c r="A361" s="1" t="s">
        <v>43</v>
      </c>
      <c r="B361" s="2">
        <v>40989</v>
      </c>
      <c r="C361" s="3">
        <v>0.95833333333333337</v>
      </c>
      <c r="D361" s="1">
        <v>31.667986462910999</v>
      </c>
      <c r="E361" s="1">
        <f t="shared" si="30"/>
        <v>1.3874536569062881</v>
      </c>
      <c r="F361" s="1">
        <f t="shared" si="31"/>
        <v>4994.8331648626372</v>
      </c>
      <c r="G361" s="1">
        <f t="shared" si="32"/>
        <v>134293.23471234553</v>
      </c>
      <c r="H361" s="1">
        <v>31.377107550000002</v>
      </c>
      <c r="I361" s="1">
        <f t="shared" si="33"/>
        <v>1.3747095245343752</v>
      </c>
      <c r="J361" s="1">
        <f t="shared" si="34"/>
        <v>4948.9542883237509</v>
      </c>
      <c r="K361" s="1">
        <f t="shared" si="35"/>
        <v>109602.26663163074</v>
      </c>
    </row>
    <row r="362" spans="1:11">
      <c r="A362" s="1" t="s">
        <v>43</v>
      </c>
      <c r="B362" s="2">
        <v>40990</v>
      </c>
      <c r="C362" s="3">
        <v>0</v>
      </c>
      <c r="D362" s="1">
        <v>38.148051780064897</v>
      </c>
      <c r="E362" s="1">
        <f t="shared" si="30"/>
        <v>1.6713615186140935</v>
      </c>
      <c r="F362" s="1">
        <f t="shared" si="31"/>
        <v>6016.9014670107372</v>
      </c>
      <c r="G362" s="1" t="str">
        <f t="shared" si="32"/>
        <v>0</v>
      </c>
      <c r="H362" s="1">
        <v>31.358927980000001</v>
      </c>
      <c r="I362" s="1">
        <f t="shared" si="33"/>
        <v>1.37391303212375</v>
      </c>
      <c r="J362" s="1">
        <f t="shared" si="34"/>
        <v>4946.0869156455001</v>
      </c>
      <c r="K362" s="1" t="str">
        <f t="shared" si="35"/>
        <v>0</v>
      </c>
    </row>
    <row r="363" spans="1:11">
      <c r="A363" s="1" t="s">
        <v>43</v>
      </c>
      <c r="B363" s="2">
        <v>40990</v>
      </c>
      <c r="C363" s="3">
        <v>4.1666666666666664E-2</v>
      </c>
      <c r="D363" s="1">
        <v>35.109354773627402</v>
      </c>
      <c r="E363" s="1">
        <f t="shared" si="30"/>
        <v>1.5382286060195505</v>
      </c>
      <c r="F363" s="1">
        <f t="shared" si="31"/>
        <v>5537.6229816703817</v>
      </c>
      <c r="G363" s="1" t="str">
        <f t="shared" si="32"/>
        <v>0</v>
      </c>
      <c r="H363" s="1">
        <v>31.19439788</v>
      </c>
      <c r="I363" s="1">
        <f t="shared" si="33"/>
        <v>1.3667045571175001</v>
      </c>
      <c r="J363" s="1">
        <f t="shared" si="34"/>
        <v>4920.1364056230004</v>
      </c>
      <c r="K363" s="1" t="str">
        <f t="shared" si="35"/>
        <v>0</v>
      </c>
    </row>
    <row r="364" spans="1:11">
      <c r="A364" s="1" t="s">
        <v>43</v>
      </c>
      <c r="B364" s="2">
        <v>40990</v>
      </c>
      <c r="C364" s="3">
        <v>8.3333333333333329E-2</v>
      </c>
      <c r="D364" s="1">
        <v>38.546586701075199</v>
      </c>
      <c r="E364" s="1">
        <f t="shared" si="30"/>
        <v>1.6888223298408573</v>
      </c>
      <c r="F364" s="1">
        <f t="shared" si="31"/>
        <v>6079.7603874270862</v>
      </c>
      <c r="G364" s="1" t="str">
        <f t="shared" si="32"/>
        <v>0</v>
      </c>
      <c r="H364" s="1">
        <v>30.852388779999998</v>
      </c>
      <c r="I364" s="1">
        <f t="shared" si="33"/>
        <v>1.3517202834237498</v>
      </c>
      <c r="J364" s="1">
        <f t="shared" si="34"/>
        <v>4866.1930203254997</v>
      </c>
      <c r="K364" s="1" t="str">
        <f t="shared" si="35"/>
        <v>0</v>
      </c>
    </row>
    <row r="365" spans="1:11">
      <c r="A365" s="1" t="s">
        <v>43</v>
      </c>
      <c r="B365" s="2">
        <v>40990</v>
      </c>
      <c r="C365" s="3">
        <v>0.125</v>
      </c>
      <c r="D365" s="1">
        <v>38.775589232974603</v>
      </c>
      <c r="E365" s="1">
        <f t="shared" si="30"/>
        <v>1.6988555032696999</v>
      </c>
      <c r="F365" s="1">
        <f t="shared" si="31"/>
        <v>6115.8798117709193</v>
      </c>
      <c r="G365" s="1" t="str">
        <f t="shared" si="32"/>
        <v>0</v>
      </c>
      <c r="H365" s="1">
        <v>31.523362840000001</v>
      </c>
      <c r="I365" s="1">
        <f t="shared" si="33"/>
        <v>1.3811173344275001</v>
      </c>
      <c r="J365" s="1">
        <f t="shared" si="34"/>
        <v>4972.0224039390005</v>
      </c>
      <c r="K365" s="1" t="str">
        <f t="shared" si="35"/>
        <v>0</v>
      </c>
    </row>
    <row r="366" spans="1:11">
      <c r="A366" s="1" t="s">
        <v>43</v>
      </c>
      <c r="B366" s="2">
        <v>40990</v>
      </c>
      <c r="C366" s="3">
        <v>0.16666666666666666</v>
      </c>
      <c r="D366" s="1">
        <v>33.094815974765403</v>
      </c>
      <c r="E366" s="1">
        <f t="shared" si="30"/>
        <v>1.4499666248944094</v>
      </c>
      <c r="F366" s="1">
        <f t="shared" si="31"/>
        <v>5219.8798496198742</v>
      </c>
      <c r="G366" s="1" t="str">
        <f t="shared" si="32"/>
        <v>0</v>
      </c>
      <c r="H366" s="1">
        <v>31.140592649999999</v>
      </c>
      <c r="I366" s="1">
        <f t="shared" si="33"/>
        <v>1.3643472154781251</v>
      </c>
      <c r="J366" s="1">
        <f t="shared" si="34"/>
        <v>4911.6499757212505</v>
      </c>
      <c r="K366" s="1" t="str">
        <f t="shared" si="35"/>
        <v>0</v>
      </c>
    </row>
    <row r="367" spans="1:11">
      <c r="A367" s="1" t="s">
        <v>43</v>
      </c>
      <c r="B367" s="2">
        <v>40990</v>
      </c>
      <c r="C367" s="3">
        <v>0.20833333333333334</v>
      </c>
      <c r="D367" s="1">
        <v>37.894824591742598</v>
      </c>
      <c r="E367" s="1">
        <f t="shared" si="30"/>
        <v>1.6602670024257224</v>
      </c>
      <c r="F367" s="1">
        <f t="shared" si="31"/>
        <v>5976.9612087326004</v>
      </c>
      <c r="G367" s="1" t="str">
        <f t="shared" si="32"/>
        <v>0</v>
      </c>
      <c r="H367" s="1">
        <v>31.24617533</v>
      </c>
      <c r="I367" s="1">
        <f t="shared" si="33"/>
        <v>1.3689730566456251</v>
      </c>
      <c r="J367" s="1">
        <f t="shared" si="34"/>
        <v>4928.3030039242503</v>
      </c>
      <c r="K367" s="1" t="str">
        <f t="shared" si="35"/>
        <v>0</v>
      </c>
    </row>
    <row r="368" spans="1:11">
      <c r="A368" s="1" t="s">
        <v>43</v>
      </c>
      <c r="B368" s="2">
        <v>40990</v>
      </c>
      <c r="C368" s="3">
        <v>0.25</v>
      </c>
      <c r="D368" s="1">
        <v>35.326220449341697</v>
      </c>
      <c r="E368" s="1">
        <f t="shared" si="30"/>
        <v>1.5477300334367832</v>
      </c>
      <c r="F368" s="1">
        <f t="shared" si="31"/>
        <v>5571.8281203724191</v>
      </c>
      <c r="G368" s="1" t="str">
        <f t="shared" si="32"/>
        <v>0</v>
      </c>
      <c r="H368" s="1">
        <v>31.42469925</v>
      </c>
      <c r="I368" s="1">
        <f t="shared" si="33"/>
        <v>1.3767946358906249</v>
      </c>
      <c r="J368" s="1">
        <f t="shared" si="34"/>
        <v>4956.4606892062493</v>
      </c>
      <c r="K368" s="1" t="str">
        <f t="shared" si="35"/>
        <v>0</v>
      </c>
    </row>
    <row r="369" spans="1:11">
      <c r="A369" s="1" t="s">
        <v>43</v>
      </c>
      <c r="B369" s="2">
        <v>40990</v>
      </c>
      <c r="C369" s="3">
        <v>0.29166666666666669</v>
      </c>
      <c r="D369" s="1">
        <v>36.556037293010299</v>
      </c>
      <c r="E369" s="1">
        <f t="shared" si="30"/>
        <v>1.6016113839000139</v>
      </c>
      <c r="F369" s="1">
        <f t="shared" si="31"/>
        <v>5765.8009820400503</v>
      </c>
      <c r="G369" s="1" t="str">
        <f t="shared" si="32"/>
        <v>0</v>
      </c>
      <c r="H369" s="1">
        <v>30.96230611</v>
      </c>
      <c r="I369" s="1">
        <f t="shared" si="33"/>
        <v>1.356536036444375</v>
      </c>
      <c r="J369" s="1">
        <f t="shared" si="34"/>
        <v>4883.5297311997501</v>
      </c>
      <c r="K369" s="1" t="str">
        <f t="shared" si="35"/>
        <v>0</v>
      </c>
    </row>
    <row r="370" spans="1:11">
      <c r="A370" s="1" t="s">
        <v>43</v>
      </c>
      <c r="B370" s="2">
        <v>40990</v>
      </c>
      <c r="C370" s="3">
        <v>0.33333333333333331</v>
      </c>
      <c r="D370" s="1">
        <v>37.196403319040897</v>
      </c>
      <c r="E370" s="1">
        <f t="shared" si="30"/>
        <v>1.6296674204154793</v>
      </c>
      <c r="F370" s="1">
        <f t="shared" si="31"/>
        <v>5866.8027134957256</v>
      </c>
      <c r="G370" s="1" t="str">
        <f t="shared" si="32"/>
        <v>0</v>
      </c>
      <c r="H370" s="1">
        <v>30.95037421</v>
      </c>
      <c r="I370" s="1">
        <f t="shared" si="33"/>
        <v>1.3560132700756251</v>
      </c>
      <c r="J370" s="1">
        <f t="shared" si="34"/>
        <v>4881.6477722722502</v>
      </c>
      <c r="K370" s="1" t="str">
        <f t="shared" si="35"/>
        <v>0</v>
      </c>
    </row>
    <row r="371" spans="1:11">
      <c r="A371" s="1" t="s">
        <v>43</v>
      </c>
      <c r="B371" s="2">
        <v>40990</v>
      </c>
      <c r="C371" s="3">
        <v>0.375</v>
      </c>
      <c r="D371" s="1">
        <v>38.920619949764699</v>
      </c>
      <c r="E371" s="1">
        <f t="shared" si="30"/>
        <v>1.7052096615490659</v>
      </c>
      <c r="F371" s="1">
        <f t="shared" si="31"/>
        <v>6138.7547815766375</v>
      </c>
      <c r="G371" s="1" t="str">
        <f t="shared" si="32"/>
        <v>0</v>
      </c>
      <c r="H371" s="1">
        <v>31.715249910000001</v>
      </c>
      <c r="I371" s="1">
        <f t="shared" si="33"/>
        <v>1.3895243866818749</v>
      </c>
      <c r="J371" s="1">
        <f t="shared" si="34"/>
        <v>5002.2877920547498</v>
      </c>
      <c r="K371" s="1" t="str">
        <f t="shared" si="35"/>
        <v>0</v>
      </c>
    </row>
    <row r="372" spans="1:11">
      <c r="A372" s="1" t="s">
        <v>43</v>
      </c>
      <c r="B372" s="2">
        <v>40990</v>
      </c>
      <c r="C372" s="3">
        <v>0.41666666666666669</v>
      </c>
      <c r="D372" s="1">
        <v>38.102622406217797</v>
      </c>
      <c r="E372" s="1">
        <f t="shared" si="30"/>
        <v>1.6693711441724173</v>
      </c>
      <c r="F372" s="1">
        <f t="shared" si="31"/>
        <v>6009.7361190207021</v>
      </c>
      <c r="G372" s="1" t="str">
        <f t="shared" si="32"/>
        <v>0</v>
      </c>
      <c r="H372" s="1">
        <v>31.943115769999999</v>
      </c>
      <c r="I372" s="1">
        <f t="shared" si="33"/>
        <v>1.3995077596731249</v>
      </c>
      <c r="J372" s="1">
        <f t="shared" si="34"/>
        <v>5038.2279348232496</v>
      </c>
      <c r="K372" s="1" t="str">
        <f t="shared" si="35"/>
        <v>0</v>
      </c>
    </row>
    <row r="373" spans="1:11">
      <c r="A373" s="1" t="s">
        <v>43</v>
      </c>
      <c r="B373" s="2">
        <v>40990</v>
      </c>
      <c r="C373" s="3">
        <v>0.45833333333333331</v>
      </c>
      <c r="D373" s="1">
        <v>46.054807324939297</v>
      </c>
      <c r="E373" s="1">
        <f t="shared" si="30"/>
        <v>2.017776245923903</v>
      </c>
      <c r="F373" s="1">
        <f t="shared" si="31"/>
        <v>7263.9944853260513</v>
      </c>
      <c r="G373" s="1" t="str">
        <f t="shared" si="32"/>
        <v>0</v>
      </c>
      <c r="H373" s="1">
        <v>31.610990109999999</v>
      </c>
      <c r="I373" s="1">
        <f t="shared" si="33"/>
        <v>1.384956504194375</v>
      </c>
      <c r="J373" s="1">
        <f t="shared" si="34"/>
        <v>4985.84341509975</v>
      </c>
      <c r="K373" s="1" t="str">
        <f t="shared" si="35"/>
        <v>0</v>
      </c>
    </row>
    <row r="374" spans="1:11">
      <c r="A374" s="1" t="s">
        <v>43</v>
      </c>
      <c r="B374" s="2">
        <v>40990</v>
      </c>
      <c r="C374" s="3">
        <v>0.5</v>
      </c>
      <c r="D374" s="1">
        <v>47.953040897581303</v>
      </c>
      <c r="E374" s="1">
        <f t="shared" si="30"/>
        <v>2.1009426043252808</v>
      </c>
      <c r="F374" s="1">
        <f t="shared" si="31"/>
        <v>7563.3933755710104</v>
      </c>
      <c r="G374" s="1" t="str">
        <f t="shared" si="32"/>
        <v>0</v>
      </c>
      <c r="H374" s="1">
        <v>31.49882762</v>
      </c>
      <c r="I374" s="1">
        <f t="shared" si="33"/>
        <v>1.38004238510125</v>
      </c>
      <c r="J374" s="1">
        <f t="shared" si="34"/>
        <v>4968.1525863645002</v>
      </c>
      <c r="K374" s="1" t="str">
        <f t="shared" si="35"/>
        <v>0</v>
      </c>
    </row>
    <row r="375" spans="1:11">
      <c r="A375" s="1" t="s">
        <v>43</v>
      </c>
      <c r="B375" s="2">
        <v>40990</v>
      </c>
      <c r="C375" s="3">
        <v>0.54166666666666663</v>
      </c>
      <c r="D375" s="1">
        <v>49.005130348259399</v>
      </c>
      <c r="E375" s="1">
        <f t="shared" si="30"/>
        <v>2.1470372733831149</v>
      </c>
      <c r="F375" s="1">
        <f t="shared" si="31"/>
        <v>7729.3341841792135</v>
      </c>
      <c r="G375" s="1" t="str">
        <f t="shared" si="32"/>
        <v>0</v>
      </c>
      <c r="H375" s="1">
        <v>31.887718079999999</v>
      </c>
      <c r="I375" s="1">
        <f t="shared" si="33"/>
        <v>1.39708064838</v>
      </c>
      <c r="J375" s="1">
        <f t="shared" si="34"/>
        <v>5029.4903341680001</v>
      </c>
      <c r="K375" s="1" t="str">
        <f t="shared" si="35"/>
        <v>0</v>
      </c>
    </row>
    <row r="376" spans="1:11">
      <c r="A376" s="1" t="s">
        <v>43</v>
      </c>
      <c r="B376" s="2">
        <v>40990</v>
      </c>
      <c r="C376" s="3">
        <v>0.58333333333333337</v>
      </c>
      <c r="D376" s="1">
        <v>42.732121441099402</v>
      </c>
      <c r="E376" s="1">
        <f t="shared" si="30"/>
        <v>1.8722010706381675</v>
      </c>
      <c r="F376" s="1">
        <f t="shared" si="31"/>
        <v>6739.9238542974035</v>
      </c>
      <c r="G376" s="1" t="str">
        <f t="shared" si="32"/>
        <v>0</v>
      </c>
      <c r="H376" s="1">
        <v>31.975838629999998</v>
      </c>
      <c r="I376" s="1">
        <f t="shared" si="33"/>
        <v>1.400941429976875</v>
      </c>
      <c r="J376" s="1">
        <f t="shared" si="34"/>
        <v>5043.3891479167496</v>
      </c>
      <c r="K376" s="1" t="str">
        <f t="shared" si="35"/>
        <v>0</v>
      </c>
    </row>
    <row r="377" spans="1:11">
      <c r="A377" s="1" t="s">
        <v>43</v>
      </c>
      <c r="B377" s="2">
        <v>40990</v>
      </c>
      <c r="C377" s="3">
        <v>0.625</v>
      </c>
      <c r="D377" s="1">
        <v>40.400481426450902</v>
      </c>
      <c r="E377" s="1">
        <f t="shared" si="30"/>
        <v>1.7700460924963803</v>
      </c>
      <c r="F377" s="1">
        <f t="shared" si="31"/>
        <v>6372.165932986969</v>
      </c>
      <c r="G377" s="1" t="str">
        <f t="shared" si="32"/>
        <v>0</v>
      </c>
      <c r="H377" s="1">
        <v>31.96455126</v>
      </c>
      <c r="I377" s="1">
        <f t="shared" si="33"/>
        <v>1.40044690207875</v>
      </c>
      <c r="J377" s="1">
        <f t="shared" si="34"/>
        <v>5041.6088474834996</v>
      </c>
      <c r="K377" s="1" t="str">
        <f t="shared" si="35"/>
        <v>0</v>
      </c>
    </row>
    <row r="378" spans="1:11">
      <c r="A378" s="1" t="s">
        <v>43</v>
      </c>
      <c r="B378" s="2">
        <v>40990</v>
      </c>
      <c r="C378" s="3">
        <v>0.66666666666666663</v>
      </c>
      <c r="D378" s="1">
        <v>41.5943031787872</v>
      </c>
      <c r="E378" s="1">
        <f t="shared" si="30"/>
        <v>1.8223504080206143</v>
      </c>
      <c r="F378" s="1">
        <f t="shared" si="31"/>
        <v>6560.4614688742113</v>
      </c>
      <c r="G378" s="1" t="str">
        <f t="shared" si="32"/>
        <v>0</v>
      </c>
      <c r="H378" s="1">
        <v>31.786543170000002</v>
      </c>
      <c r="I378" s="1">
        <f t="shared" si="33"/>
        <v>1.3926479226356252</v>
      </c>
      <c r="J378" s="1">
        <f t="shared" si="34"/>
        <v>5013.5325214882505</v>
      </c>
      <c r="K378" s="1" t="str">
        <f t="shared" si="35"/>
        <v>0</v>
      </c>
    </row>
    <row r="379" spans="1:11">
      <c r="A379" s="1" t="s">
        <v>43</v>
      </c>
      <c r="B379" s="2">
        <v>40990</v>
      </c>
      <c r="C379" s="3">
        <v>0.70833333333333337</v>
      </c>
      <c r="D379" s="1">
        <v>37.628263471391499</v>
      </c>
      <c r="E379" s="1">
        <f t="shared" si="30"/>
        <v>1.6485882933403402</v>
      </c>
      <c r="F379" s="1">
        <f t="shared" si="31"/>
        <v>5934.9178560252249</v>
      </c>
      <c r="G379" s="1" t="str">
        <f t="shared" si="32"/>
        <v>0</v>
      </c>
      <c r="H379" s="1">
        <v>32.055122419999996</v>
      </c>
      <c r="I379" s="1">
        <f t="shared" si="33"/>
        <v>1.4044150510262499</v>
      </c>
      <c r="J379" s="1">
        <f t="shared" si="34"/>
        <v>5055.8941836944996</v>
      </c>
      <c r="K379" s="1" t="str">
        <f t="shared" si="35"/>
        <v>0</v>
      </c>
    </row>
    <row r="380" spans="1:11">
      <c r="A380" s="1" t="s">
        <v>43</v>
      </c>
      <c r="B380" s="2">
        <v>40990</v>
      </c>
      <c r="C380" s="3">
        <v>0.75</v>
      </c>
      <c r="D380" s="1">
        <v>35.9521706067191</v>
      </c>
      <c r="E380" s="1">
        <f t="shared" si="30"/>
        <v>1.5751544747068806</v>
      </c>
      <c r="F380" s="1">
        <f t="shared" si="31"/>
        <v>5670.5561089447701</v>
      </c>
      <c r="G380" s="1" t="str">
        <f t="shared" si="32"/>
        <v>0</v>
      </c>
      <c r="H380" s="1">
        <v>32.268004169999998</v>
      </c>
      <c r="I380" s="1">
        <f t="shared" si="33"/>
        <v>1.4137419326981249</v>
      </c>
      <c r="J380" s="1">
        <f t="shared" si="34"/>
        <v>5089.4709577132498</v>
      </c>
      <c r="K380" s="1" t="str">
        <f t="shared" si="35"/>
        <v>0</v>
      </c>
    </row>
    <row r="381" spans="1:11">
      <c r="A381" s="1" t="s">
        <v>43</v>
      </c>
      <c r="B381" s="2">
        <v>40990</v>
      </c>
      <c r="C381" s="3">
        <v>0.79166666666666663</v>
      </c>
      <c r="D381" s="1">
        <v>34.146399726337897</v>
      </c>
      <c r="E381" s="1">
        <f t="shared" si="30"/>
        <v>1.4960391380101792</v>
      </c>
      <c r="F381" s="1">
        <f t="shared" si="31"/>
        <v>5385.7408968366453</v>
      </c>
      <c r="G381" s="1" t="str">
        <f t="shared" si="32"/>
        <v>0</v>
      </c>
      <c r="H381" s="1">
        <v>32.19625662</v>
      </c>
      <c r="I381" s="1">
        <f t="shared" si="33"/>
        <v>1.4105984931637501</v>
      </c>
      <c r="J381" s="1">
        <f t="shared" si="34"/>
        <v>5078.1545753895007</v>
      </c>
      <c r="K381" s="1" t="str">
        <f t="shared" si="35"/>
        <v>0</v>
      </c>
    </row>
    <row r="382" spans="1:11">
      <c r="A382" s="1" t="s">
        <v>43</v>
      </c>
      <c r="B382" s="2">
        <v>40990</v>
      </c>
      <c r="C382" s="3">
        <v>0.83333333333333337</v>
      </c>
      <c r="D382" s="1">
        <v>36.633285539415098</v>
      </c>
      <c r="E382" s="1">
        <f t="shared" si="30"/>
        <v>1.604995822695624</v>
      </c>
      <c r="F382" s="1">
        <f t="shared" si="31"/>
        <v>5777.9849617042464</v>
      </c>
      <c r="G382" s="1" t="str">
        <f t="shared" si="32"/>
        <v>0</v>
      </c>
      <c r="H382" s="1">
        <v>31.962150130000001</v>
      </c>
      <c r="I382" s="1">
        <f t="shared" si="33"/>
        <v>1.4003417025706251</v>
      </c>
      <c r="J382" s="1">
        <f t="shared" si="34"/>
        <v>5041.2301292542506</v>
      </c>
      <c r="K382" s="1" t="str">
        <f t="shared" si="35"/>
        <v>0</v>
      </c>
    </row>
    <row r="383" spans="1:11">
      <c r="A383" s="1" t="s">
        <v>43</v>
      </c>
      <c r="B383" s="2">
        <v>40990</v>
      </c>
      <c r="C383" s="3">
        <v>0.875</v>
      </c>
      <c r="D383" s="1">
        <v>37.575703262752903</v>
      </c>
      <c r="E383" s="1">
        <f t="shared" si="30"/>
        <v>1.6462854991993616</v>
      </c>
      <c r="F383" s="1">
        <f t="shared" si="31"/>
        <v>5926.6277971177014</v>
      </c>
      <c r="G383" s="1" t="str">
        <f t="shared" si="32"/>
        <v>0</v>
      </c>
      <c r="H383" s="1">
        <v>32.269571040000002</v>
      </c>
      <c r="I383" s="1">
        <f t="shared" si="33"/>
        <v>1.4138105811900001</v>
      </c>
      <c r="J383" s="1">
        <f t="shared" si="34"/>
        <v>5089.7180922840007</v>
      </c>
      <c r="K383" s="1" t="str">
        <f t="shared" si="35"/>
        <v>0</v>
      </c>
    </row>
    <row r="384" spans="1:11">
      <c r="A384" s="1" t="s">
        <v>43</v>
      </c>
      <c r="B384" s="2">
        <v>40990</v>
      </c>
      <c r="C384" s="3">
        <v>0.91666666666666663</v>
      </c>
      <c r="D384" s="1">
        <v>34.986326773961402</v>
      </c>
      <c r="E384" s="1">
        <f t="shared" si="30"/>
        <v>1.532838441784184</v>
      </c>
      <c r="F384" s="1">
        <f t="shared" si="31"/>
        <v>5518.2183904230624</v>
      </c>
      <c r="G384" s="1" t="str">
        <f t="shared" si="32"/>
        <v>0</v>
      </c>
      <c r="H384" s="1">
        <v>32.036793889999998</v>
      </c>
      <c r="I384" s="1">
        <f t="shared" si="33"/>
        <v>1.4036120323056249</v>
      </c>
      <c r="J384" s="1">
        <f t="shared" si="34"/>
        <v>5053.0033163002499</v>
      </c>
      <c r="K384" s="1" t="str">
        <f t="shared" si="35"/>
        <v>0</v>
      </c>
    </row>
    <row r="385" spans="1:11">
      <c r="A385" s="1" t="s">
        <v>43</v>
      </c>
      <c r="B385" s="2">
        <v>40990</v>
      </c>
      <c r="C385" s="3">
        <v>0.95833333333333337</v>
      </c>
      <c r="D385" s="1">
        <v>37.400400490231</v>
      </c>
      <c r="E385" s="1">
        <f t="shared" si="30"/>
        <v>1.6386050464782458</v>
      </c>
      <c r="F385" s="1">
        <f t="shared" si="31"/>
        <v>5898.9781673216849</v>
      </c>
      <c r="G385" s="1">
        <f t="shared" si="32"/>
        <v>128340.99847615615</v>
      </c>
      <c r="H385" s="1">
        <v>31.918288799999999</v>
      </c>
      <c r="I385" s="1">
        <f t="shared" si="33"/>
        <v>1.3984200280499999</v>
      </c>
      <c r="J385" s="1">
        <f t="shared" si="34"/>
        <v>5034.3121009799997</v>
      </c>
      <c r="K385" s="1">
        <f t="shared" si="35"/>
        <v>111011.91590787975</v>
      </c>
    </row>
    <row r="386" spans="1:11">
      <c r="A386" s="1" t="s">
        <v>43</v>
      </c>
      <c r="B386" s="2">
        <v>40991</v>
      </c>
      <c r="C386" s="3">
        <v>0</v>
      </c>
      <c r="D386" s="1">
        <v>40.159903829362698</v>
      </c>
      <c r="E386" s="1">
        <f t="shared" ref="E386:E449" si="36">(D386*3785.4)/86400</f>
        <v>1.7595057865239532</v>
      </c>
      <c r="F386" s="1">
        <f t="shared" ref="F386:F449" si="37">E386*3600</f>
        <v>6334.2208314862319</v>
      </c>
      <c r="G386" s="1" t="str">
        <f t="shared" ref="G386:G449" si="38">IF(C386=$C$25,SUM(F386:F407),"0")</f>
        <v>0</v>
      </c>
      <c r="H386" s="1">
        <v>31.78013275</v>
      </c>
      <c r="I386" s="1">
        <f t="shared" ref="I386:I449" si="39">(H386*3785.4)/86400</f>
        <v>1.392367066109375</v>
      </c>
      <c r="J386" s="1">
        <f t="shared" ref="J386:J449" si="40">I386*3600</f>
        <v>5012.5214379937497</v>
      </c>
      <c r="K386" s="1" t="str">
        <f t="shared" ref="K386:K449" si="41">IF(C386=$C$25,SUM(J386:J407),"0")</f>
        <v>0</v>
      </c>
    </row>
    <row r="387" spans="1:11">
      <c r="A387" s="1" t="s">
        <v>43</v>
      </c>
      <c r="B387" s="2">
        <v>40991</v>
      </c>
      <c r="C387" s="3">
        <v>4.1666666666666664E-2</v>
      </c>
      <c r="D387" s="1">
        <v>39.992968275282102</v>
      </c>
      <c r="E387" s="1">
        <f t="shared" si="36"/>
        <v>1.7521919225607971</v>
      </c>
      <c r="F387" s="1">
        <f t="shared" si="37"/>
        <v>6307.8909212188701</v>
      </c>
      <c r="G387" s="1" t="str">
        <f t="shared" si="38"/>
        <v>0</v>
      </c>
      <c r="H387" s="1">
        <v>31.922189119999999</v>
      </c>
      <c r="I387" s="1">
        <f t="shared" si="39"/>
        <v>1.3985909108200001</v>
      </c>
      <c r="J387" s="1">
        <f t="shared" si="40"/>
        <v>5034.9272789520001</v>
      </c>
      <c r="K387" s="1" t="str">
        <f t="shared" si="41"/>
        <v>0</v>
      </c>
    </row>
    <row r="388" spans="1:11">
      <c r="A388" s="1" t="s">
        <v>43</v>
      </c>
      <c r="B388" s="2">
        <v>40991</v>
      </c>
      <c r="C388" s="3">
        <v>8.3333333333333329E-2</v>
      </c>
      <c r="D388" s="1">
        <v>39.048629414240501</v>
      </c>
      <c r="E388" s="1">
        <f t="shared" si="36"/>
        <v>1.710818076211412</v>
      </c>
      <c r="F388" s="1">
        <f t="shared" si="37"/>
        <v>6158.9450743610832</v>
      </c>
      <c r="G388" s="1" t="str">
        <f t="shared" si="38"/>
        <v>0</v>
      </c>
      <c r="H388" s="1">
        <v>31.883212289999999</v>
      </c>
      <c r="I388" s="1">
        <f t="shared" si="39"/>
        <v>1.3968832384556251</v>
      </c>
      <c r="J388" s="1">
        <f t="shared" si="40"/>
        <v>5028.7796584402504</v>
      </c>
      <c r="K388" s="1" t="str">
        <f t="shared" si="41"/>
        <v>0</v>
      </c>
    </row>
    <row r="389" spans="1:11">
      <c r="A389" s="1" t="s">
        <v>43</v>
      </c>
      <c r="B389" s="2">
        <v>40991</v>
      </c>
      <c r="C389" s="3">
        <v>0.125</v>
      </c>
      <c r="D389" s="1">
        <v>39.187693387667302</v>
      </c>
      <c r="E389" s="1">
        <f t="shared" si="36"/>
        <v>1.7169108165471738</v>
      </c>
      <c r="F389" s="1">
        <f t="shared" si="37"/>
        <v>6180.8789395698259</v>
      </c>
      <c r="G389" s="1" t="str">
        <f t="shared" si="38"/>
        <v>0</v>
      </c>
      <c r="H389" s="1">
        <v>31.825411540000001</v>
      </c>
      <c r="I389" s="1">
        <f t="shared" si="39"/>
        <v>1.3943508430962501</v>
      </c>
      <c r="J389" s="1">
        <f t="shared" si="40"/>
        <v>5019.6630351465001</v>
      </c>
      <c r="K389" s="1" t="str">
        <f t="shared" si="41"/>
        <v>0</v>
      </c>
    </row>
    <row r="390" spans="1:11">
      <c r="A390" s="1" t="s">
        <v>43</v>
      </c>
      <c r="B390" s="2">
        <v>40991</v>
      </c>
      <c r="C390" s="3">
        <v>0.16666666666666666</v>
      </c>
      <c r="D390" s="1">
        <v>39.090981941223099</v>
      </c>
      <c r="E390" s="1">
        <f t="shared" si="36"/>
        <v>1.7126736462998371</v>
      </c>
      <c r="F390" s="1">
        <f t="shared" si="37"/>
        <v>6165.6251266794134</v>
      </c>
      <c r="G390" s="1" t="str">
        <f t="shared" si="38"/>
        <v>0</v>
      </c>
      <c r="H390" s="1">
        <v>32.059110930000003</v>
      </c>
      <c r="I390" s="1">
        <f t="shared" si="39"/>
        <v>1.4045897976206252</v>
      </c>
      <c r="J390" s="1">
        <f t="shared" si="40"/>
        <v>5056.523271434251</v>
      </c>
      <c r="K390" s="1" t="str">
        <f t="shared" si="41"/>
        <v>0</v>
      </c>
    </row>
    <row r="391" spans="1:11">
      <c r="A391" s="1" t="s">
        <v>43</v>
      </c>
      <c r="B391" s="2">
        <v>40991</v>
      </c>
      <c r="C391" s="3">
        <v>0.20833333333333334</v>
      </c>
      <c r="D391" s="1">
        <v>38.768019446266997</v>
      </c>
      <c r="E391" s="1">
        <f t="shared" si="36"/>
        <v>1.6985238519895729</v>
      </c>
      <c r="F391" s="1">
        <f t="shared" si="37"/>
        <v>6114.6858671624623</v>
      </c>
      <c r="G391" s="1" t="str">
        <f t="shared" si="38"/>
        <v>0</v>
      </c>
      <c r="H391" s="1">
        <v>31.788903569999999</v>
      </c>
      <c r="I391" s="1">
        <f t="shared" si="39"/>
        <v>1.3927513376606251</v>
      </c>
      <c r="J391" s="1">
        <f t="shared" si="40"/>
        <v>5013.9048155782502</v>
      </c>
      <c r="K391" s="1" t="str">
        <f t="shared" si="41"/>
        <v>0</v>
      </c>
    </row>
    <row r="392" spans="1:11">
      <c r="A392" s="1" t="s">
        <v>43</v>
      </c>
      <c r="B392" s="2">
        <v>40991</v>
      </c>
      <c r="C392" s="3">
        <v>0.25</v>
      </c>
      <c r="D392" s="1">
        <v>37.366432191001003</v>
      </c>
      <c r="E392" s="1">
        <f t="shared" si="36"/>
        <v>1.6371168103682316</v>
      </c>
      <c r="F392" s="1">
        <f t="shared" si="37"/>
        <v>5893.620517325634</v>
      </c>
      <c r="G392" s="1" t="str">
        <f t="shared" si="38"/>
        <v>0</v>
      </c>
      <c r="H392" s="1">
        <v>31.655142730000001</v>
      </c>
      <c r="I392" s="1">
        <f t="shared" si="39"/>
        <v>1.3868909408581249</v>
      </c>
      <c r="J392" s="1">
        <f t="shared" si="40"/>
        <v>4992.8073870892495</v>
      </c>
      <c r="K392" s="1" t="str">
        <f t="shared" si="41"/>
        <v>0</v>
      </c>
    </row>
    <row r="393" spans="1:11">
      <c r="A393" s="1" t="s">
        <v>43</v>
      </c>
      <c r="B393" s="2">
        <v>40991</v>
      </c>
      <c r="C393" s="3">
        <v>0.29166666666666669</v>
      </c>
      <c r="D393" s="1">
        <v>37.575809316635102</v>
      </c>
      <c r="E393" s="1">
        <f t="shared" si="36"/>
        <v>1.6462901456850756</v>
      </c>
      <c r="F393" s="1">
        <f t="shared" si="37"/>
        <v>5926.6445244662718</v>
      </c>
      <c r="G393" s="1" t="str">
        <f t="shared" si="38"/>
        <v>0</v>
      </c>
      <c r="H393" s="1">
        <v>31.45067942</v>
      </c>
      <c r="I393" s="1">
        <f t="shared" si="39"/>
        <v>1.3779328920887501</v>
      </c>
      <c r="J393" s="1">
        <f t="shared" si="40"/>
        <v>4960.5584115195006</v>
      </c>
      <c r="K393" s="1" t="str">
        <f t="shared" si="41"/>
        <v>0</v>
      </c>
    </row>
    <row r="394" spans="1:11">
      <c r="A394" s="1" t="s">
        <v>43</v>
      </c>
      <c r="B394" s="2">
        <v>40991</v>
      </c>
      <c r="C394" s="3">
        <v>0.33333333333333331</v>
      </c>
      <c r="D394" s="1">
        <v>40.9270749897427</v>
      </c>
      <c r="E394" s="1">
        <f t="shared" si="36"/>
        <v>1.7931174729881021</v>
      </c>
      <c r="F394" s="1">
        <f t="shared" si="37"/>
        <v>6455.2229027571675</v>
      </c>
      <c r="G394" s="1" t="str">
        <f t="shared" si="38"/>
        <v>0</v>
      </c>
      <c r="H394" s="1">
        <v>31.623661420000001</v>
      </c>
      <c r="I394" s="1">
        <f t="shared" si="39"/>
        <v>1.3855116659637501</v>
      </c>
      <c r="J394" s="1">
        <f t="shared" si="40"/>
        <v>4987.8419974695007</v>
      </c>
      <c r="K394" s="1" t="str">
        <f t="shared" si="41"/>
        <v>0</v>
      </c>
    </row>
    <row r="395" spans="1:11">
      <c r="A395" s="1" t="s">
        <v>43</v>
      </c>
      <c r="B395" s="2">
        <v>40991</v>
      </c>
      <c r="C395" s="3">
        <v>0.375</v>
      </c>
      <c r="D395" s="1">
        <v>33.837234177766</v>
      </c>
      <c r="E395" s="1">
        <f t="shared" si="36"/>
        <v>1.4824938224133728</v>
      </c>
      <c r="F395" s="1">
        <f t="shared" si="37"/>
        <v>5336.9777606881416</v>
      </c>
      <c r="G395" s="1" t="str">
        <f t="shared" si="38"/>
        <v>0</v>
      </c>
      <c r="H395" s="1">
        <v>30.942641349999999</v>
      </c>
      <c r="I395" s="1">
        <f t="shared" si="39"/>
        <v>1.3556744741468749</v>
      </c>
      <c r="J395" s="1">
        <f t="shared" si="40"/>
        <v>4880.4281069287499</v>
      </c>
      <c r="K395" s="1" t="str">
        <f t="shared" si="41"/>
        <v>0</v>
      </c>
    </row>
    <row r="396" spans="1:11">
      <c r="A396" s="1" t="s">
        <v>43</v>
      </c>
      <c r="B396" s="2">
        <v>40991</v>
      </c>
      <c r="C396" s="3">
        <v>0.41666666666666669</v>
      </c>
      <c r="D396" s="1">
        <v>19.4106336066952</v>
      </c>
      <c r="E396" s="1">
        <f t="shared" si="36"/>
        <v>0.8504283848933335</v>
      </c>
      <c r="F396" s="1">
        <f t="shared" si="37"/>
        <v>3061.5421856160006</v>
      </c>
      <c r="G396" s="1" t="str">
        <f t="shared" si="38"/>
        <v>0</v>
      </c>
      <c r="H396" s="1">
        <v>31.984024470000001</v>
      </c>
      <c r="I396" s="1">
        <f t="shared" si="39"/>
        <v>1.4013000720918751</v>
      </c>
      <c r="J396" s="1">
        <f t="shared" si="40"/>
        <v>5044.6802595307508</v>
      </c>
      <c r="K396" s="1" t="str">
        <f t="shared" si="41"/>
        <v>0</v>
      </c>
    </row>
    <row r="397" spans="1:11">
      <c r="A397" s="1" t="s">
        <v>43</v>
      </c>
      <c r="B397" s="2">
        <v>40991</v>
      </c>
      <c r="C397" s="3">
        <v>0.45833333333333331</v>
      </c>
      <c r="D397" s="1">
        <v>21.335279685523801</v>
      </c>
      <c r="E397" s="1">
        <f t="shared" si="36"/>
        <v>0.93475194122201155</v>
      </c>
      <c r="F397" s="1">
        <f t="shared" si="37"/>
        <v>3365.1069883992418</v>
      </c>
      <c r="G397" s="1" t="str">
        <f t="shared" si="38"/>
        <v>0</v>
      </c>
      <c r="H397" s="1">
        <v>31.647226750000002</v>
      </c>
      <c r="I397" s="1">
        <f t="shared" si="39"/>
        <v>1.386544121984375</v>
      </c>
      <c r="J397" s="1">
        <f t="shared" si="40"/>
        <v>4991.5588391437504</v>
      </c>
      <c r="K397" s="1" t="str">
        <f t="shared" si="41"/>
        <v>0</v>
      </c>
    </row>
    <row r="398" spans="1:11">
      <c r="A398" s="1" t="s">
        <v>43</v>
      </c>
      <c r="B398" s="2">
        <v>40991</v>
      </c>
      <c r="C398" s="3">
        <v>0.5</v>
      </c>
      <c r="D398" s="1">
        <v>36.691617212295498</v>
      </c>
      <c r="E398" s="1">
        <f t="shared" si="36"/>
        <v>1.6075514791136967</v>
      </c>
      <c r="F398" s="1">
        <f t="shared" si="37"/>
        <v>5787.1853248093084</v>
      </c>
      <c r="G398" s="1" t="str">
        <f t="shared" si="38"/>
        <v>0</v>
      </c>
      <c r="H398" s="1">
        <v>31.86596239</v>
      </c>
      <c r="I398" s="1">
        <f t="shared" si="39"/>
        <v>1.396127477211875</v>
      </c>
      <c r="J398" s="1">
        <f t="shared" si="40"/>
        <v>5026.0589179627505</v>
      </c>
      <c r="K398" s="1" t="str">
        <f t="shared" si="41"/>
        <v>0</v>
      </c>
    </row>
    <row r="399" spans="1:11">
      <c r="A399" s="1" t="s">
        <v>43</v>
      </c>
      <c r="B399" s="2">
        <v>40991</v>
      </c>
      <c r="C399" s="3">
        <v>0.54166666666666663</v>
      </c>
      <c r="D399" s="1">
        <v>40.235629901886</v>
      </c>
      <c r="E399" s="1">
        <f t="shared" si="36"/>
        <v>1.7628235350763803</v>
      </c>
      <c r="F399" s="1">
        <f t="shared" si="37"/>
        <v>6346.1647262749693</v>
      </c>
      <c r="G399" s="1" t="str">
        <f t="shared" si="38"/>
        <v>0</v>
      </c>
      <c r="H399" s="1">
        <v>32.523308499999999</v>
      </c>
      <c r="I399" s="1">
        <f t="shared" si="39"/>
        <v>1.42492745365625</v>
      </c>
      <c r="J399" s="1">
        <f t="shared" si="40"/>
        <v>5129.7388331624998</v>
      </c>
      <c r="K399" s="1" t="str">
        <f t="shared" si="41"/>
        <v>0</v>
      </c>
    </row>
    <row r="400" spans="1:11">
      <c r="A400" s="1" t="s">
        <v>43</v>
      </c>
      <c r="B400" s="2">
        <v>40991</v>
      </c>
      <c r="C400" s="3">
        <v>0.58333333333333337</v>
      </c>
      <c r="D400" s="1">
        <v>40.326138653225399</v>
      </c>
      <c r="E400" s="1">
        <f t="shared" si="36"/>
        <v>1.7667889497444378</v>
      </c>
      <c r="F400" s="1">
        <f t="shared" si="37"/>
        <v>6360.4402190799756</v>
      </c>
      <c r="G400" s="1" t="str">
        <f t="shared" si="38"/>
        <v>0</v>
      </c>
      <c r="H400" s="1">
        <v>32.70831072</v>
      </c>
      <c r="I400" s="1">
        <f t="shared" si="39"/>
        <v>1.43303286342</v>
      </c>
      <c r="J400" s="1">
        <f t="shared" si="40"/>
        <v>5158.9183083119997</v>
      </c>
      <c r="K400" s="1" t="str">
        <f t="shared" si="41"/>
        <v>0</v>
      </c>
    </row>
    <row r="401" spans="1:11">
      <c r="A401" s="1" t="s">
        <v>43</v>
      </c>
      <c r="B401" s="2">
        <v>40991</v>
      </c>
      <c r="C401" s="3">
        <v>0.625</v>
      </c>
      <c r="D401" s="1">
        <v>38.6793584590488</v>
      </c>
      <c r="E401" s="1">
        <f t="shared" si="36"/>
        <v>1.6946393924870757</v>
      </c>
      <c r="F401" s="1">
        <f t="shared" si="37"/>
        <v>6100.7018129534727</v>
      </c>
      <c r="G401" s="1" t="str">
        <f t="shared" si="38"/>
        <v>0</v>
      </c>
      <c r="H401" s="1">
        <v>32.351981719999998</v>
      </c>
      <c r="I401" s="1">
        <f t="shared" si="39"/>
        <v>1.4174211991074999</v>
      </c>
      <c r="J401" s="1">
        <f t="shared" si="40"/>
        <v>5102.7163167869994</v>
      </c>
      <c r="K401" s="1" t="str">
        <f t="shared" si="41"/>
        <v>0</v>
      </c>
    </row>
    <row r="402" spans="1:11">
      <c r="A402" s="1" t="s">
        <v>43</v>
      </c>
      <c r="B402" s="2">
        <v>40991</v>
      </c>
      <c r="C402" s="3">
        <v>0.66666666666666663</v>
      </c>
      <c r="D402" s="1">
        <v>36.633554703394601</v>
      </c>
      <c r="E402" s="1">
        <f t="shared" si="36"/>
        <v>1.6050076154424759</v>
      </c>
      <c r="F402" s="1">
        <f t="shared" si="37"/>
        <v>5778.0274155929137</v>
      </c>
      <c r="G402" s="1" t="str">
        <f t="shared" si="38"/>
        <v>0</v>
      </c>
      <c r="H402" s="1">
        <v>32.693007389999998</v>
      </c>
      <c r="I402" s="1">
        <f t="shared" si="39"/>
        <v>1.4323623862743751</v>
      </c>
      <c r="J402" s="1">
        <f t="shared" si="40"/>
        <v>5156.5045905877505</v>
      </c>
      <c r="K402" s="1" t="str">
        <f t="shared" si="41"/>
        <v>0</v>
      </c>
    </row>
    <row r="403" spans="1:11">
      <c r="A403" s="1" t="s">
        <v>43</v>
      </c>
      <c r="B403" s="2">
        <v>40991</v>
      </c>
      <c r="C403" s="3">
        <v>0.70833333333333337</v>
      </c>
      <c r="D403" s="1">
        <v>43.5126264063517</v>
      </c>
      <c r="E403" s="1">
        <f t="shared" si="36"/>
        <v>1.906396944428284</v>
      </c>
      <c r="F403" s="1">
        <f t="shared" si="37"/>
        <v>6863.0289999418228</v>
      </c>
      <c r="G403" s="1" t="str">
        <f t="shared" si="38"/>
        <v>0</v>
      </c>
      <c r="H403" s="1">
        <v>32.181896399999999</v>
      </c>
      <c r="I403" s="1">
        <f t="shared" si="39"/>
        <v>1.4099693360250001</v>
      </c>
      <c r="J403" s="1">
        <f t="shared" si="40"/>
        <v>5075.8896096900007</v>
      </c>
      <c r="K403" s="1" t="str">
        <f t="shared" si="41"/>
        <v>0</v>
      </c>
    </row>
    <row r="404" spans="1:11">
      <c r="A404" s="1" t="s">
        <v>43</v>
      </c>
      <c r="B404" s="2">
        <v>40991</v>
      </c>
      <c r="C404" s="3">
        <v>0.75</v>
      </c>
      <c r="D404" s="1">
        <v>35.323583090570203</v>
      </c>
      <c r="E404" s="1">
        <f t="shared" si="36"/>
        <v>1.547614484155607</v>
      </c>
      <c r="F404" s="1">
        <f t="shared" si="37"/>
        <v>5571.4121429601855</v>
      </c>
      <c r="G404" s="1" t="str">
        <f t="shared" si="38"/>
        <v>0</v>
      </c>
      <c r="H404" s="1">
        <v>32.332106779999997</v>
      </c>
      <c r="I404" s="1">
        <f t="shared" si="39"/>
        <v>1.41655042829875</v>
      </c>
      <c r="J404" s="1">
        <f t="shared" si="40"/>
        <v>5099.5815418755001</v>
      </c>
      <c r="K404" s="1" t="str">
        <f t="shared" si="41"/>
        <v>0</v>
      </c>
    </row>
    <row r="405" spans="1:11">
      <c r="A405" s="1" t="s">
        <v>43</v>
      </c>
      <c r="B405" s="2">
        <v>40991</v>
      </c>
      <c r="C405" s="3">
        <v>0.79166666666666663</v>
      </c>
      <c r="D405" s="1">
        <v>37.483688628408601</v>
      </c>
      <c r="E405" s="1">
        <f t="shared" si="36"/>
        <v>1.6422541080321518</v>
      </c>
      <c r="F405" s="1">
        <f t="shared" si="37"/>
        <v>5912.1147889157464</v>
      </c>
      <c r="G405" s="1" t="str">
        <f t="shared" si="38"/>
        <v>0</v>
      </c>
      <c r="H405" s="1">
        <v>32.274414290000003</v>
      </c>
      <c r="I405" s="1">
        <f t="shared" si="39"/>
        <v>1.4140227760806252</v>
      </c>
      <c r="J405" s="1">
        <f t="shared" si="40"/>
        <v>5090.481993890251</v>
      </c>
      <c r="K405" s="1" t="str">
        <f t="shared" si="41"/>
        <v>0</v>
      </c>
    </row>
    <row r="406" spans="1:11">
      <c r="A406" s="1" t="s">
        <v>43</v>
      </c>
      <c r="B406" s="2">
        <v>40991</v>
      </c>
      <c r="C406" s="3">
        <v>0.83333333333333337</v>
      </c>
      <c r="D406" s="1">
        <v>40.713794506741102</v>
      </c>
      <c r="E406" s="1">
        <f t="shared" si="36"/>
        <v>1.7837731218265946</v>
      </c>
      <c r="F406" s="1">
        <f t="shared" si="37"/>
        <v>6421.5832385757403</v>
      </c>
      <c r="G406" s="1" t="str">
        <f t="shared" si="38"/>
        <v>0</v>
      </c>
      <c r="H406" s="1">
        <v>32.420473579999999</v>
      </c>
      <c r="I406" s="1">
        <f t="shared" si="39"/>
        <v>1.4204219987237501</v>
      </c>
      <c r="J406" s="1">
        <f t="shared" si="40"/>
        <v>5113.5191954054999</v>
      </c>
      <c r="K406" s="1" t="str">
        <f t="shared" si="41"/>
        <v>0</v>
      </c>
    </row>
    <row r="407" spans="1:11">
      <c r="A407" s="1" t="s">
        <v>43</v>
      </c>
      <c r="B407" s="2">
        <v>40991</v>
      </c>
      <c r="C407" s="3">
        <v>0.875</v>
      </c>
      <c r="D407" s="1">
        <v>38.061743110020998</v>
      </c>
      <c r="E407" s="1">
        <f t="shared" si="36"/>
        <v>1.6675801200077951</v>
      </c>
      <c r="F407" s="1">
        <f t="shared" si="37"/>
        <v>6003.2884320280627</v>
      </c>
      <c r="G407" s="1" t="str">
        <f t="shared" si="38"/>
        <v>0</v>
      </c>
      <c r="H407" s="1">
        <v>32.441535330000001</v>
      </c>
      <c r="I407" s="1">
        <f t="shared" si="39"/>
        <v>1.4213447666456249</v>
      </c>
      <c r="J407" s="1">
        <f t="shared" si="40"/>
        <v>5116.84115992425</v>
      </c>
      <c r="K407" s="1" t="str">
        <f t="shared" si="41"/>
        <v>0</v>
      </c>
    </row>
    <row r="408" spans="1:11">
      <c r="A408" s="1" t="s">
        <v>43</v>
      </c>
      <c r="B408" s="2">
        <v>40991</v>
      </c>
      <c r="C408" s="3">
        <v>0.91666666666666663</v>
      </c>
      <c r="D408" s="1">
        <v>41.339146459367498</v>
      </c>
      <c r="E408" s="1">
        <f t="shared" si="36"/>
        <v>1.8111713542510386</v>
      </c>
      <c r="F408" s="1">
        <f t="shared" si="37"/>
        <v>6520.2168753037386</v>
      </c>
      <c r="G408" s="1" t="str">
        <f t="shared" si="38"/>
        <v>0</v>
      </c>
      <c r="H408" s="1">
        <v>32.32271171</v>
      </c>
      <c r="I408" s="1">
        <f t="shared" si="39"/>
        <v>1.4161388067943752</v>
      </c>
      <c r="J408" s="1">
        <f t="shared" si="40"/>
        <v>5098.0997044597507</v>
      </c>
      <c r="K408" s="1" t="str">
        <f t="shared" si="41"/>
        <v>0</v>
      </c>
    </row>
    <row r="409" spans="1:11">
      <c r="A409" s="1" t="s">
        <v>43</v>
      </c>
      <c r="B409" s="2">
        <v>40991</v>
      </c>
      <c r="C409" s="3">
        <v>0.95833333333333337</v>
      </c>
      <c r="D409" s="1">
        <v>39.191494932174699</v>
      </c>
      <c r="E409" s="1">
        <f t="shared" si="36"/>
        <v>1.7170773717159042</v>
      </c>
      <c r="F409" s="1">
        <f t="shared" si="37"/>
        <v>6181.4785381772554</v>
      </c>
      <c r="G409" s="1">
        <f t="shared" si="38"/>
        <v>134853.80924601664</v>
      </c>
      <c r="H409" s="1">
        <v>32.198834580000003</v>
      </c>
      <c r="I409" s="1">
        <f t="shared" si="39"/>
        <v>1.4107114400362502</v>
      </c>
      <c r="J409" s="1">
        <f t="shared" si="40"/>
        <v>5078.5611841305008</v>
      </c>
      <c r="K409" s="1">
        <f t="shared" si="41"/>
        <v>112189.32180285978</v>
      </c>
    </row>
    <row r="410" spans="1:11">
      <c r="A410" s="1" t="s">
        <v>43</v>
      </c>
      <c r="B410" s="2">
        <v>40992</v>
      </c>
      <c r="C410" s="3">
        <v>0</v>
      </c>
      <c r="D410" s="1">
        <v>40.050982268651303</v>
      </c>
      <c r="E410" s="1">
        <f t="shared" si="36"/>
        <v>1.7547336606452852</v>
      </c>
      <c r="F410" s="1">
        <f t="shared" si="37"/>
        <v>6317.0411783230265</v>
      </c>
      <c r="G410" s="1" t="str">
        <f t="shared" si="38"/>
        <v>0</v>
      </c>
      <c r="H410" s="1">
        <v>32.309653740000002</v>
      </c>
      <c r="I410" s="1">
        <f t="shared" si="39"/>
        <v>1.4155667044837501</v>
      </c>
      <c r="J410" s="1">
        <f t="shared" si="40"/>
        <v>5096.0401361415006</v>
      </c>
      <c r="K410" s="1" t="str">
        <f t="shared" si="41"/>
        <v>0</v>
      </c>
    </row>
    <row r="411" spans="1:11">
      <c r="A411" s="1" t="s">
        <v>43</v>
      </c>
      <c r="B411" s="2">
        <v>40992</v>
      </c>
      <c r="C411" s="3">
        <v>4.1666666666666664E-2</v>
      </c>
      <c r="D411" s="1">
        <v>37.4770795038011</v>
      </c>
      <c r="E411" s="1">
        <f t="shared" si="36"/>
        <v>1.6419645457602858</v>
      </c>
      <c r="F411" s="1">
        <f t="shared" si="37"/>
        <v>5911.0723647370287</v>
      </c>
      <c r="G411" s="1" t="str">
        <f t="shared" si="38"/>
        <v>0</v>
      </c>
      <c r="H411" s="1">
        <v>32.190585769999998</v>
      </c>
      <c r="I411" s="1">
        <f t="shared" si="39"/>
        <v>1.4103500390481249</v>
      </c>
      <c r="J411" s="1">
        <f t="shared" si="40"/>
        <v>5077.2601405732494</v>
      </c>
      <c r="K411" s="1" t="str">
        <f t="shared" si="41"/>
        <v>0</v>
      </c>
    </row>
    <row r="412" spans="1:11">
      <c r="A412" s="1" t="s">
        <v>43</v>
      </c>
      <c r="B412" s="2">
        <v>40992</v>
      </c>
      <c r="C412" s="3">
        <v>8.3333333333333329E-2</v>
      </c>
      <c r="D412" s="1">
        <v>38.3121544265747</v>
      </c>
      <c r="E412" s="1">
        <f t="shared" si="36"/>
        <v>1.678551265814304</v>
      </c>
      <c r="F412" s="1">
        <f t="shared" si="37"/>
        <v>6042.7845569314941</v>
      </c>
      <c r="G412" s="1" t="str">
        <f t="shared" si="38"/>
        <v>0</v>
      </c>
      <c r="H412" s="1">
        <v>32.173579879999998</v>
      </c>
      <c r="I412" s="1">
        <f t="shared" si="39"/>
        <v>1.4096049684924998</v>
      </c>
      <c r="J412" s="1">
        <f t="shared" si="40"/>
        <v>5074.577886572999</v>
      </c>
      <c r="K412" s="1" t="str">
        <f t="shared" si="41"/>
        <v>0</v>
      </c>
    </row>
    <row r="413" spans="1:11">
      <c r="A413" s="1" t="s">
        <v>43</v>
      </c>
      <c r="B413" s="2">
        <v>40992</v>
      </c>
      <c r="C413" s="3">
        <v>0.125</v>
      </c>
      <c r="D413" s="1">
        <v>40.304217744403402</v>
      </c>
      <c r="E413" s="1">
        <f t="shared" si="36"/>
        <v>1.765828539926674</v>
      </c>
      <c r="F413" s="1">
        <f t="shared" si="37"/>
        <v>6356.9827437360264</v>
      </c>
      <c r="G413" s="1" t="str">
        <f t="shared" si="38"/>
        <v>0</v>
      </c>
      <c r="H413" s="1">
        <v>31.971680660000001</v>
      </c>
      <c r="I413" s="1">
        <f t="shared" si="39"/>
        <v>1.4007592589162501</v>
      </c>
      <c r="J413" s="1">
        <f t="shared" si="40"/>
        <v>5042.7333320984999</v>
      </c>
      <c r="K413" s="1" t="str">
        <f t="shared" si="41"/>
        <v>0</v>
      </c>
    </row>
    <row r="414" spans="1:11">
      <c r="A414" s="1" t="s">
        <v>43</v>
      </c>
      <c r="B414" s="2">
        <v>40992</v>
      </c>
      <c r="C414" s="3">
        <v>0.16666666666666666</v>
      </c>
      <c r="D414" s="1">
        <v>39.134254892137299</v>
      </c>
      <c r="E414" s="1">
        <f t="shared" si="36"/>
        <v>1.7145695424617655</v>
      </c>
      <c r="F414" s="1">
        <f t="shared" si="37"/>
        <v>6172.4503528623554</v>
      </c>
      <c r="G414" s="1" t="str">
        <f t="shared" si="38"/>
        <v>0</v>
      </c>
      <c r="H414" s="1">
        <v>31.947409820000001</v>
      </c>
      <c r="I414" s="1">
        <f t="shared" si="39"/>
        <v>1.3996958927387502</v>
      </c>
      <c r="J414" s="1">
        <f t="shared" si="40"/>
        <v>5038.9052138595007</v>
      </c>
      <c r="K414" s="1" t="str">
        <f t="shared" si="41"/>
        <v>0</v>
      </c>
    </row>
    <row r="415" spans="1:11">
      <c r="A415" s="1" t="s">
        <v>43</v>
      </c>
      <c r="B415" s="2">
        <v>40992</v>
      </c>
      <c r="C415" s="3">
        <v>0.20833333333333334</v>
      </c>
      <c r="D415" s="1">
        <v>37.815988472832601</v>
      </c>
      <c r="E415" s="1">
        <f t="shared" si="36"/>
        <v>1.6568129949659784</v>
      </c>
      <c r="F415" s="1">
        <f t="shared" si="37"/>
        <v>5964.5267818775228</v>
      </c>
      <c r="G415" s="1" t="str">
        <f t="shared" si="38"/>
        <v>0</v>
      </c>
      <c r="H415" s="1">
        <v>31.84361771</v>
      </c>
      <c r="I415" s="1">
        <f t="shared" si="39"/>
        <v>1.3951485009193751</v>
      </c>
      <c r="J415" s="1">
        <f t="shared" si="40"/>
        <v>5022.5346033097503</v>
      </c>
      <c r="K415" s="1" t="str">
        <f t="shared" si="41"/>
        <v>0</v>
      </c>
    </row>
    <row r="416" spans="1:11">
      <c r="A416" s="1" t="s">
        <v>43</v>
      </c>
      <c r="B416" s="2">
        <v>40992</v>
      </c>
      <c r="C416" s="3">
        <v>0.25</v>
      </c>
      <c r="D416" s="1">
        <v>39.143876308505803</v>
      </c>
      <c r="E416" s="1">
        <f t="shared" si="36"/>
        <v>1.7149910807664104</v>
      </c>
      <c r="F416" s="1">
        <f t="shared" si="37"/>
        <v>6173.9678907590778</v>
      </c>
      <c r="G416" s="1" t="str">
        <f t="shared" si="38"/>
        <v>0</v>
      </c>
      <c r="H416" s="1">
        <v>31.781731449999999</v>
      </c>
      <c r="I416" s="1">
        <f t="shared" si="39"/>
        <v>1.3924371091531249</v>
      </c>
      <c r="J416" s="1">
        <f t="shared" si="40"/>
        <v>5012.7735929512501</v>
      </c>
      <c r="K416" s="1" t="str">
        <f t="shared" si="41"/>
        <v>0</v>
      </c>
    </row>
    <row r="417" spans="1:11">
      <c r="A417" s="1" t="s">
        <v>43</v>
      </c>
      <c r="B417" s="2">
        <v>40992</v>
      </c>
      <c r="C417" s="3">
        <v>0.29166666666666669</v>
      </c>
      <c r="D417" s="1">
        <v>40.240115022659303</v>
      </c>
      <c r="E417" s="1">
        <f t="shared" si="36"/>
        <v>1.7630200394302606</v>
      </c>
      <c r="F417" s="1">
        <f t="shared" si="37"/>
        <v>6346.8721419489384</v>
      </c>
      <c r="G417" s="1" t="str">
        <f t="shared" si="38"/>
        <v>0</v>
      </c>
      <c r="H417" s="1">
        <v>31.720228989999999</v>
      </c>
      <c r="I417" s="1">
        <f t="shared" si="39"/>
        <v>1.3897425326243751</v>
      </c>
      <c r="J417" s="1">
        <f t="shared" si="40"/>
        <v>5003.0731174477505</v>
      </c>
      <c r="K417" s="1" t="str">
        <f t="shared" si="41"/>
        <v>0</v>
      </c>
    </row>
    <row r="418" spans="1:11">
      <c r="A418" s="1" t="s">
        <v>43</v>
      </c>
      <c r="B418" s="2">
        <v>40992</v>
      </c>
      <c r="C418" s="3">
        <v>0.33333333333333331</v>
      </c>
      <c r="D418" s="1">
        <v>38.8874088117811</v>
      </c>
      <c r="E418" s="1">
        <f t="shared" si="36"/>
        <v>1.7037545985661593</v>
      </c>
      <c r="F418" s="1">
        <f t="shared" si="37"/>
        <v>6133.5165548381738</v>
      </c>
      <c r="G418" s="1" t="str">
        <f t="shared" si="38"/>
        <v>0</v>
      </c>
      <c r="H418" s="1">
        <v>31.69513761</v>
      </c>
      <c r="I418" s="1">
        <f t="shared" si="39"/>
        <v>1.3886432165381251</v>
      </c>
      <c r="J418" s="1">
        <f t="shared" si="40"/>
        <v>4999.1155795372506</v>
      </c>
      <c r="K418" s="1" t="str">
        <f t="shared" si="41"/>
        <v>0</v>
      </c>
    </row>
    <row r="419" spans="1:11">
      <c r="A419" s="1" t="s">
        <v>43</v>
      </c>
      <c r="B419" s="2">
        <v>40992</v>
      </c>
      <c r="C419" s="3">
        <v>0.375</v>
      </c>
      <c r="D419" s="1">
        <v>38.334547772937299</v>
      </c>
      <c r="E419" s="1">
        <f t="shared" si="36"/>
        <v>1.6795323743018156</v>
      </c>
      <c r="F419" s="1">
        <f t="shared" si="37"/>
        <v>6046.3165474865364</v>
      </c>
      <c r="G419" s="1" t="str">
        <f t="shared" si="38"/>
        <v>0</v>
      </c>
      <c r="H419" s="1">
        <v>31.88718725</v>
      </c>
      <c r="I419" s="1">
        <f t="shared" si="39"/>
        <v>1.397057391390625</v>
      </c>
      <c r="J419" s="1">
        <f t="shared" si="40"/>
        <v>5029.4066090062497</v>
      </c>
      <c r="K419" s="1" t="str">
        <f t="shared" si="41"/>
        <v>0</v>
      </c>
    </row>
    <row r="420" spans="1:11">
      <c r="A420" s="1" t="s">
        <v>43</v>
      </c>
      <c r="B420" s="2">
        <v>40992</v>
      </c>
      <c r="C420" s="3">
        <v>0.41666666666666669</v>
      </c>
      <c r="D420" s="1">
        <v>38.731763863033699</v>
      </c>
      <c r="E420" s="1">
        <f t="shared" si="36"/>
        <v>1.696935404249164</v>
      </c>
      <c r="F420" s="1">
        <f t="shared" si="37"/>
        <v>6108.96745529699</v>
      </c>
      <c r="G420" s="1" t="str">
        <f t="shared" si="38"/>
        <v>0</v>
      </c>
      <c r="H420" s="1">
        <v>32.132981549999997</v>
      </c>
      <c r="I420" s="1">
        <f t="shared" si="39"/>
        <v>1.4078262541593749</v>
      </c>
      <c r="J420" s="1">
        <f t="shared" si="40"/>
        <v>5068.1745149737499</v>
      </c>
      <c r="K420" s="1" t="str">
        <f t="shared" si="41"/>
        <v>0</v>
      </c>
    </row>
    <row r="421" spans="1:11">
      <c r="A421" s="1" t="s">
        <v>43</v>
      </c>
      <c r="B421" s="2">
        <v>40992</v>
      </c>
      <c r="C421" s="3">
        <v>0.45833333333333331</v>
      </c>
      <c r="D421" s="1">
        <v>35.847889436086</v>
      </c>
      <c r="E421" s="1">
        <f t="shared" si="36"/>
        <v>1.5705856559185178</v>
      </c>
      <c r="F421" s="1">
        <f t="shared" si="37"/>
        <v>5654.1083613066639</v>
      </c>
      <c r="G421" s="1" t="str">
        <f t="shared" si="38"/>
        <v>0</v>
      </c>
      <c r="H421" s="1">
        <v>32.519028249999998</v>
      </c>
      <c r="I421" s="1">
        <f t="shared" si="39"/>
        <v>1.424739925203125</v>
      </c>
      <c r="J421" s="1">
        <f t="shared" si="40"/>
        <v>5129.06373073125</v>
      </c>
      <c r="K421" s="1" t="str">
        <f t="shared" si="41"/>
        <v>0</v>
      </c>
    </row>
    <row r="422" spans="1:11">
      <c r="A422" s="1" t="s">
        <v>43</v>
      </c>
      <c r="B422" s="2">
        <v>40992</v>
      </c>
      <c r="C422" s="3">
        <v>0.5</v>
      </c>
      <c r="D422" s="1">
        <v>38.611259029176502</v>
      </c>
      <c r="E422" s="1">
        <f t="shared" si="36"/>
        <v>1.6916557862157957</v>
      </c>
      <c r="F422" s="1">
        <f t="shared" si="37"/>
        <v>6089.9608303768646</v>
      </c>
      <c r="G422" s="1" t="str">
        <f t="shared" si="38"/>
        <v>0</v>
      </c>
      <c r="H422" s="1">
        <v>32.783015460000001</v>
      </c>
      <c r="I422" s="1">
        <f t="shared" si="39"/>
        <v>1.4363058648412501</v>
      </c>
      <c r="J422" s="1">
        <f t="shared" si="40"/>
        <v>5170.7011134285003</v>
      </c>
      <c r="K422" s="1" t="str">
        <f t="shared" si="41"/>
        <v>0</v>
      </c>
    </row>
    <row r="423" spans="1:11">
      <c r="A423" s="1" t="s">
        <v>43</v>
      </c>
      <c r="B423" s="2">
        <v>40992</v>
      </c>
      <c r="C423" s="3">
        <v>0.54166666666666663</v>
      </c>
      <c r="D423" s="1">
        <v>39.473310415479901</v>
      </c>
      <c r="E423" s="1">
        <f t="shared" si="36"/>
        <v>1.729424412578213</v>
      </c>
      <c r="F423" s="1">
        <f t="shared" si="37"/>
        <v>6225.9278852815669</v>
      </c>
      <c r="G423" s="1" t="str">
        <f t="shared" si="38"/>
        <v>0</v>
      </c>
      <c r="H423" s="1">
        <v>33.095293239999997</v>
      </c>
      <c r="I423" s="1">
        <f t="shared" si="39"/>
        <v>1.4499875350775</v>
      </c>
      <c r="J423" s="1">
        <f t="shared" si="40"/>
        <v>5219.9551262790001</v>
      </c>
      <c r="K423" s="1" t="str">
        <f t="shared" si="41"/>
        <v>0</v>
      </c>
    </row>
    <row r="424" spans="1:11">
      <c r="A424" s="1" t="s">
        <v>43</v>
      </c>
      <c r="B424" s="2">
        <v>40992</v>
      </c>
      <c r="C424" s="3">
        <v>0.58333333333333337</v>
      </c>
      <c r="D424" s="1">
        <v>38.401368748346997</v>
      </c>
      <c r="E424" s="1">
        <f t="shared" si="36"/>
        <v>1.6824599682869528</v>
      </c>
      <c r="F424" s="1">
        <f t="shared" si="37"/>
        <v>6056.8558858330298</v>
      </c>
      <c r="G424" s="1" t="str">
        <f t="shared" si="38"/>
        <v>0</v>
      </c>
      <c r="H424" s="1">
        <v>32.307055599999998</v>
      </c>
      <c r="I424" s="1">
        <f t="shared" si="39"/>
        <v>1.4154528734749998</v>
      </c>
      <c r="J424" s="1">
        <f t="shared" si="40"/>
        <v>5095.6303445099993</v>
      </c>
      <c r="K424" s="1" t="str">
        <f t="shared" si="41"/>
        <v>0</v>
      </c>
    </row>
    <row r="425" spans="1:11">
      <c r="A425" s="1" t="s">
        <v>43</v>
      </c>
      <c r="B425" s="2">
        <v>40992</v>
      </c>
      <c r="C425" s="3">
        <v>0.625</v>
      </c>
      <c r="D425" s="1">
        <v>36.492626743316698</v>
      </c>
      <c r="E425" s="1">
        <f t="shared" si="36"/>
        <v>1.5988332091915627</v>
      </c>
      <c r="F425" s="1">
        <f t="shared" si="37"/>
        <v>5755.799553089626</v>
      </c>
      <c r="G425" s="1" t="str">
        <f t="shared" si="38"/>
        <v>0</v>
      </c>
      <c r="H425" s="1">
        <v>32.588143600000002</v>
      </c>
      <c r="I425" s="1">
        <f t="shared" si="39"/>
        <v>1.4277680414750002</v>
      </c>
      <c r="J425" s="1">
        <f t="shared" si="40"/>
        <v>5139.9649493100005</v>
      </c>
      <c r="K425" s="1" t="str">
        <f t="shared" si="41"/>
        <v>0</v>
      </c>
    </row>
    <row r="426" spans="1:11">
      <c r="A426" s="1" t="s">
        <v>43</v>
      </c>
      <c r="B426" s="2">
        <v>40992</v>
      </c>
      <c r="C426" s="3">
        <v>0.66666666666666663</v>
      </c>
      <c r="D426" s="1">
        <v>35.781727775746198</v>
      </c>
      <c r="E426" s="1">
        <f t="shared" si="36"/>
        <v>1.5676869481748805</v>
      </c>
      <c r="F426" s="1">
        <f t="shared" si="37"/>
        <v>5643.6730134295694</v>
      </c>
      <c r="G426" s="1" t="str">
        <f t="shared" si="38"/>
        <v>0</v>
      </c>
      <c r="H426" s="1">
        <v>32.703732530000003</v>
      </c>
      <c r="I426" s="1">
        <f t="shared" si="39"/>
        <v>1.4328322814706251</v>
      </c>
      <c r="J426" s="1">
        <f t="shared" si="40"/>
        <v>5158.1962132942508</v>
      </c>
      <c r="K426" s="1" t="str">
        <f t="shared" si="41"/>
        <v>0</v>
      </c>
    </row>
    <row r="427" spans="1:11">
      <c r="A427" s="1" t="s">
        <v>43</v>
      </c>
      <c r="B427" s="2">
        <v>40992</v>
      </c>
      <c r="C427" s="3">
        <v>0.70833333333333337</v>
      </c>
      <c r="D427" s="1">
        <v>36.821368829409302</v>
      </c>
      <c r="E427" s="1">
        <f t="shared" si="36"/>
        <v>1.6132362218384948</v>
      </c>
      <c r="F427" s="1">
        <f t="shared" si="37"/>
        <v>5807.6503986185817</v>
      </c>
      <c r="G427" s="1" t="str">
        <f t="shared" si="38"/>
        <v>0</v>
      </c>
      <c r="H427" s="1">
        <v>32.66098993</v>
      </c>
      <c r="I427" s="1">
        <f t="shared" si="39"/>
        <v>1.430959621308125</v>
      </c>
      <c r="J427" s="1">
        <f t="shared" si="40"/>
        <v>5151.4546367092498</v>
      </c>
      <c r="K427" s="1" t="str">
        <f t="shared" si="41"/>
        <v>0</v>
      </c>
    </row>
    <row r="428" spans="1:11">
      <c r="A428" s="1" t="s">
        <v>43</v>
      </c>
      <c r="B428" s="2">
        <v>40992</v>
      </c>
      <c r="C428" s="3">
        <v>0.75</v>
      </c>
      <c r="D428" s="1">
        <v>45.923924243715099</v>
      </c>
      <c r="E428" s="1">
        <f t="shared" si="36"/>
        <v>2.0120419309277677</v>
      </c>
      <c r="F428" s="1">
        <f t="shared" si="37"/>
        <v>7243.350951339964</v>
      </c>
      <c r="G428" s="1" t="str">
        <f t="shared" si="38"/>
        <v>0</v>
      </c>
      <c r="H428" s="1">
        <v>32.857265959999999</v>
      </c>
      <c r="I428" s="1">
        <f t="shared" si="39"/>
        <v>1.4395589648725</v>
      </c>
      <c r="J428" s="1">
        <f t="shared" si="40"/>
        <v>5182.4122735410001</v>
      </c>
      <c r="K428" s="1" t="str">
        <f t="shared" si="41"/>
        <v>0</v>
      </c>
    </row>
    <row r="429" spans="1:11">
      <c r="A429" s="1" t="s">
        <v>43</v>
      </c>
      <c r="B429" s="2">
        <v>40992</v>
      </c>
      <c r="C429" s="3">
        <v>0.79166666666666663</v>
      </c>
      <c r="D429" s="1">
        <v>41.234115717146103</v>
      </c>
      <c r="E429" s="1">
        <f t="shared" si="36"/>
        <v>1.8065696948574637</v>
      </c>
      <c r="F429" s="1">
        <f t="shared" si="37"/>
        <v>6503.6509014868689</v>
      </c>
      <c r="G429" s="1" t="str">
        <f t="shared" si="38"/>
        <v>0</v>
      </c>
      <c r="H429" s="1">
        <v>33.195930930000003</v>
      </c>
      <c r="I429" s="1">
        <f t="shared" si="39"/>
        <v>1.454396723870625</v>
      </c>
      <c r="J429" s="1">
        <f t="shared" si="40"/>
        <v>5235.82820593425</v>
      </c>
      <c r="K429" s="1" t="str">
        <f t="shared" si="41"/>
        <v>0</v>
      </c>
    </row>
    <row r="430" spans="1:11">
      <c r="A430" s="1" t="s">
        <v>43</v>
      </c>
      <c r="B430" s="2">
        <v>40992</v>
      </c>
      <c r="C430" s="3">
        <v>0.83333333333333337</v>
      </c>
      <c r="D430" s="1">
        <v>38.7817680030399</v>
      </c>
      <c r="E430" s="1">
        <f t="shared" si="36"/>
        <v>1.6991262106331857</v>
      </c>
      <c r="F430" s="1">
        <f t="shared" si="37"/>
        <v>6116.8543582794682</v>
      </c>
      <c r="G430" s="1" t="str">
        <f t="shared" si="38"/>
        <v>0</v>
      </c>
      <c r="H430" s="1">
        <v>32.733931200000001</v>
      </c>
      <c r="I430" s="1">
        <f t="shared" si="39"/>
        <v>1.4341553607000002</v>
      </c>
      <c r="J430" s="1">
        <f t="shared" si="40"/>
        <v>5162.9592985200006</v>
      </c>
      <c r="K430" s="1" t="str">
        <f t="shared" si="41"/>
        <v>0</v>
      </c>
    </row>
    <row r="431" spans="1:11">
      <c r="A431" s="1" t="s">
        <v>43</v>
      </c>
      <c r="B431" s="2">
        <v>40992</v>
      </c>
      <c r="C431" s="3">
        <v>0.875</v>
      </c>
      <c r="D431" s="1">
        <v>35.472325445811002</v>
      </c>
      <c r="E431" s="1">
        <f t="shared" si="36"/>
        <v>1.5541312585945946</v>
      </c>
      <c r="F431" s="1">
        <f t="shared" si="37"/>
        <v>5594.8725309405399</v>
      </c>
      <c r="G431" s="1" t="str">
        <f t="shared" si="38"/>
        <v>0</v>
      </c>
      <c r="H431" s="1">
        <v>32.853107970000003</v>
      </c>
      <c r="I431" s="1">
        <f t="shared" si="39"/>
        <v>1.4393767929356251</v>
      </c>
      <c r="J431" s="1">
        <f t="shared" si="40"/>
        <v>5181.7564545682508</v>
      </c>
      <c r="K431" s="1" t="str">
        <f t="shared" si="41"/>
        <v>0</v>
      </c>
    </row>
    <row r="432" spans="1:11">
      <c r="A432" s="1" t="s">
        <v>43</v>
      </c>
      <c r="B432" s="2">
        <v>40992</v>
      </c>
      <c r="C432" s="3">
        <v>0.91666666666666663</v>
      </c>
      <c r="D432" s="1">
        <v>40.259659631517202</v>
      </c>
      <c r="E432" s="1">
        <f t="shared" si="36"/>
        <v>1.7638763376058475</v>
      </c>
      <c r="F432" s="1">
        <f t="shared" si="37"/>
        <v>6349.954815381051</v>
      </c>
      <c r="G432" s="1" t="str">
        <f t="shared" si="38"/>
        <v>0</v>
      </c>
      <c r="H432" s="1">
        <v>32.657781479999997</v>
      </c>
      <c r="I432" s="1">
        <f t="shared" si="39"/>
        <v>1.4308190510924998</v>
      </c>
      <c r="J432" s="1">
        <f t="shared" si="40"/>
        <v>5150.9485839329991</v>
      </c>
      <c r="K432" s="1" t="str">
        <f t="shared" si="41"/>
        <v>0</v>
      </c>
    </row>
    <row r="433" spans="1:11">
      <c r="A433" s="1" t="s">
        <v>43</v>
      </c>
      <c r="B433" s="2">
        <v>40992</v>
      </c>
      <c r="C433" s="3">
        <v>0.95833333333333337</v>
      </c>
      <c r="D433" s="1">
        <v>38.525634161631302</v>
      </c>
      <c r="E433" s="1">
        <f t="shared" si="36"/>
        <v>1.6879043467064714</v>
      </c>
      <c r="F433" s="1">
        <f t="shared" si="37"/>
        <v>6076.4556481432974</v>
      </c>
      <c r="G433" s="1">
        <f t="shared" si="38"/>
        <v>136227.40562412349</v>
      </c>
      <c r="H433" s="1">
        <v>32.111118910000002</v>
      </c>
      <c r="I433" s="1">
        <f t="shared" si="39"/>
        <v>1.406868397244375</v>
      </c>
      <c r="J433" s="1">
        <f t="shared" si="40"/>
        <v>5064.7262300797502</v>
      </c>
      <c r="K433" s="1">
        <f t="shared" si="41"/>
        <v>112881.73392038252</v>
      </c>
    </row>
    <row r="434" spans="1:11">
      <c r="A434" s="1" t="s">
        <v>43</v>
      </c>
      <c r="B434" s="2">
        <v>40993</v>
      </c>
      <c r="C434" s="3">
        <v>0</v>
      </c>
      <c r="D434" s="1">
        <v>40.655141553878799</v>
      </c>
      <c r="E434" s="1">
        <f t="shared" si="36"/>
        <v>1.7812033893293149</v>
      </c>
      <c r="F434" s="1">
        <f t="shared" si="37"/>
        <v>6412.3322015855338</v>
      </c>
      <c r="G434" s="1" t="str">
        <f t="shared" si="38"/>
        <v>0</v>
      </c>
      <c r="H434" s="1">
        <v>32.570310159999998</v>
      </c>
      <c r="I434" s="1">
        <f t="shared" si="39"/>
        <v>1.4269867138849999</v>
      </c>
      <c r="J434" s="1">
        <f t="shared" si="40"/>
        <v>5137.1521699859995</v>
      </c>
      <c r="K434" s="1" t="str">
        <f t="shared" si="41"/>
        <v>0</v>
      </c>
    </row>
    <row r="435" spans="1:11">
      <c r="A435" s="1" t="s">
        <v>43</v>
      </c>
      <c r="B435" s="2">
        <v>40993</v>
      </c>
      <c r="C435" s="3">
        <v>4.1666666666666664E-2</v>
      </c>
      <c r="D435" s="1">
        <v>40.967115795347397</v>
      </c>
      <c r="E435" s="1">
        <f t="shared" si="36"/>
        <v>1.7948717607836577</v>
      </c>
      <c r="F435" s="1">
        <f t="shared" si="37"/>
        <v>6461.5383388211676</v>
      </c>
      <c r="G435" s="1" t="str">
        <f t="shared" si="38"/>
        <v>0</v>
      </c>
      <c r="H435" s="1">
        <v>32.486325620000002</v>
      </c>
      <c r="I435" s="1">
        <f t="shared" si="39"/>
        <v>1.4233071412262501</v>
      </c>
      <c r="J435" s="1">
        <f t="shared" si="40"/>
        <v>5123.9057084145006</v>
      </c>
      <c r="K435" s="1" t="str">
        <f t="shared" si="41"/>
        <v>0</v>
      </c>
    </row>
    <row r="436" spans="1:11">
      <c r="A436" s="1" t="s">
        <v>43</v>
      </c>
      <c r="B436" s="2">
        <v>40993</v>
      </c>
      <c r="C436" s="3">
        <v>8.3333333333333329E-2</v>
      </c>
      <c r="D436" s="1">
        <v>38.4900054857466</v>
      </c>
      <c r="E436" s="1">
        <f t="shared" si="36"/>
        <v>1.6863433653442728</v>
      </c>
      <c r="F436" s="1">
        <f t="shared" si="37"/>
        <v>6070.8361152393818</v>
      </c>
      <c r="G436" s="1" t="str">
        <f t="shared" si="38"/>
        <v>0</v>
      </c>
      <c r="H436" s="1">
        <v>32.386902630000002</v>
      </c>
      <c r="I436" s="1">
        <f t="shared" si="39"/>
        <v>1.4189511714768752</v>
      </c>
      <c r="J436" s="1">
        <f t="shared" si="40"/>
        <v>5108.2242173167506</v>
      </c>
      <c r="K436" s="1" t="str">
        <f t="shared" si="41"/>
        <v>0</v>
      </c>
    </row>
    <row r="437" spans="1:11">
      <c r="A437" s="1" t="s">
        <v>43</v>
      </c>
      <c r="B437" s="2">
        <v>40993</v>
      </c>
      <c r="C437" s="3">
        <v>0.125</v>
      </c>
      <c r="D437" s="1">
        <v>37.6733430555132</v>
      </c>
      <c r="E437" s="1">
        <f t="shared" si="36"/>
        <v>1.6505633426196722</v>
      </c>
      <c r="F437" s="1">
        <f t="shared" si="37"/>
        <v>5942.02803343082</v>
      </c>
      <c r="G437" s="1" t="str">
        <f t="shared" si="38"/>
        <v>0</v>
      </c>
      <c r="H437" s="1">
        <v>32.197525089999999</v>
      </c>
      <c r="I437" s="1">
        <f t="shared" si="39"/>
        <v>1.410654068005625</v>
      </c>
      <c r="J437" s="1">
        <f t="shared" si="40"/>
        <v>5078.3546448202496</v>
      </c>
      <c r="K437" s="1" t="str">
        <f t="shared" si="41"/>
        <v>0</v>
      </c>
    </row>
    <row r="438" spans="1:11">
      <c r="A438" s="1" t="s">
        <v>43</v>
      </c>
      <c r="B438" s="2">
        <v>40993</v>
      </c>
      <c r="C438" s="3">
        <v>0.16666666666666666</v>
      </c>
      <c r="D438" s="1">
        <v>40.385439097086604</v>
      </c>
      <c r="E438" s="1">
        <f t="shared" si="36"/>
        <v>1.7693870504411067</v>
      </c>
      <c r="F438" s="1">
        <f t="shared" si="37"/>
        <v>6369.7933815879842</v>
      </c>
      <c r="G438" s="1" t="str">
        <f t="shared" si="38"/>
        <v>0</v>
      </c>
      <c r="H438" s="1">
        <v>32.343529680000003</v>
      </c>
      <c r="I438" s="1">
        <f t="shared" si="39"/>
        <v>1.4170508941050002</v>
      </c>
      <c r="J438" s="1">
        <f t="shared" si="40"/>
        <v>5101.3832187780008</v>
      </c>
      <c r="K438" s="1" t="str">
        <f t="shared" si="41"/>
        <v>0</v>
      </c>
    </row>
    <row r="439" spans="1:11">
      <c r="A439" s="1" t="s">
        <v>43</v>
      </c>
      <c r="B439" s="2">
        <v>40993</v>
      </c>
      <c r="C439" s="3">
        <v>0.20833333333333334</v>
      </c>
      <c r="D439" s="1">
        <v>40.015996517605302</v>
      </c>
      <c r="E439" s="1">
        <f t="shared" si="36"/>
        <v>1.7532008474275824</v>
      </c>
      <c r="F439" s="1">
        <f t="shared" si="37"/>
        <v>6311.5230507392971</v>
      </c>
      <c r="G439" s="1" t="str">
        <f t="shared" si="38"/>
        <v>0</v>
      </c>
      <c r="H439" s="1">
        <v>32.191542249999998</v>
      </c>
      <c r="I439" s="1">
        <f t="shared" si="39"/>
        <v>1.4103919448281248</v>
      </c>
      <c r="J439" s="1">
        <f t="shared" si="40"/>
        <v>5077.4110013812497</v>
      </c>
      <c r="K439" s="1" t="str">
        <f t="shared" si="41"/>
        <v>0</v>
      </c>
    </row>
    <row r="440" spans="1:11">
      <c r="A440" s="1" t="s">
        <v>43</v>
      </c>
      <c r="B440" s="2">
        <v>40993</v>
      </c>
      <c r="C440" s="3">
        <v>0.25</v>
      </c>
      <c r="D440" s="1">
        <v>36.535321063995397</v>
      </c>
      <c r="E440" s="1">
        <f t="shared" si="36"/>
        <v>1.6007037541162983</v>
      </c>
      <c r="F440" s="1">
        <f t="shared" si="37"/>
        <v>5762.5335148186741</v>
      </c>
      <c r="G440" s="1" t="str">
        <f t="shared" si="38"/>
        <v>0</v>
      </c>
      <c r="H440" s="1">
        <v>32.11284869</v>
      </c>
      <c r="I440" s="1">
        <f t="shared" si="39"/>
        <v>1.4069441832306249</v>
      </c>
      <c r="J440" s="1">
        <f t="shared" si="40"/>
        <v>5064.9990596302496</v>
      </c>
      <c r="K440" s="1" t="str">
        <f t="shared" si="41"/>
        <v>0</v>
      </c>
    </row>
    <row r="441" spans="1:11">
      <c r="A441" s="1" t="s">
        <v>43</v>
      </c>
      <c r="B441" s="2">
        <v>40993</v>
      </c>
      <c r="C441" s="3">
        <v>0.29166666666666669</v>
      </c>
      <c r="D441" s="1">
        <v>39.247595682144201</v>
      </c>
      <c r="E441" s="1">
        <f t="shared" si="36"/>
        <v>1.719535285823943</v>
      </c>
      <c r="F441" s="1">
        <f t="shared" si="37"/>
        <v>6190.327028966195</v>
      </c>
      <c r="G441" s="1" t="str">
        <f t="shared" si="38"/>
        <v>0</v>
      </c>
      <c r="H441" s="1">
        <v>31.9811978</v>
      </c>
      <c r="I441" s="1">
        <f t="shared" si="39"/>
        <v>1.4011762286125</v>
      </c>
      <c r="J441" s="1">
        <f t="shared" si="40"/>
        <v>5044.2344230050003</v>
      </c>
      <c r="K441" s="1" t="str">
        <f t="shared" si="41"/>
        <v>0</v>
      </c>
    </row>
    <row r="442" spans="1:11">
      <c r="A442" s="1" t="s">
        <v>43</v>
      </c>
      <c r="B442" s="2">
        <v>40993</v>
      </c>
      <c r="C442" s="3">
        <v>0.33333333333333331</v>
      </c>
      <c r="D442" s="1">
        <v>40.215377684699199</v>
      </c>
      <c r="E442" s="1">
        <f t="shared" si="36"/>
        <v>1.7619362348108836</v>
      </c>
      <c r="F442" s="1">
        <f t="shared" si="37"/>
        <v>6342.9704453191807</v>
      </c>
      <c r="G442" s="1" t="str">
        <f t="shared" si="38"/>
        <v>0</v>
      </c>
      <c r="H442" s="1">
        <v>32.167712450000003</v>
      </c>
      <c r="I442" s="1">
        <f t="shared" si="39"/>
        <v>1.4093479017156252</v>
      </c>
      <c r="J442" s="1">
        <f t="shared" si="40"/>
        <v>5073.652446176251</v>
      </c>
      <c r="K442" s="1" t="str">
        <f t="shared" si="41"/>
        <v>0</v>
      </c>
    </row>
    <row r="443" spans="1:11">
      <c r="A443" s="1" t="s">
        <v>43</v>
      </c>
      <c r="B443" s="2">
        <v>40993</v>
      </c>
      <c r="C443" s="3">
        <v>0.375</v>
      </c>
      <c r="D443" s="1">
        <v>40.979293064541302</v>
      </c>
      <c r="E443" s="1">
        <f t="shared" si="36"/>
        <v>1.7954052773902158</v>
      </c>
      <c r="F443" s="1">
        <f t="shared" si="37"/>
        <v>6463.4589986047768</v>
      </c>
      <c r="G443" s="1" t="str">
        <f t="shared" si="38"/>
        <v>0</v>
      </c>
      <c r="H443" s="1">
        <v>32.437980940000003</v>
      </c>
      <c r="I443" s="1">
        <f t="shared" si="39"/>
        <v>1.4211890399337501</v>
      </c>
      <c r="J443" s="1">
        <f t="shared" si="40"/>
        <v>5116.2805437615007</v>
      </c>
      <c r="K443" s="1" t="str">
        <f t="shared" si="41"/>
        <v>0</v>
      </c>
    </row>
    <row r="444" spans="1:11">
      <c r="A444" s="1" t="s">
        <v>43</v>
      </c>
      <c r="B444" s="2">
        <v>40993</v>
      </c>
      <c r="C444" s="3">
        <v>0.41666666666666669</v>
      </c>
      <c r="D444" s="1">
        <v>38.1131558937496</v>
      </c>
      <c r="E444" s="1">
        <f t="shared" si="36"/>
        <v>1.6698326425949044</v>
      </c>
      <c r="F444" s="1">
        <f t="shared" si="37"/>
        <v>6011.3975133416561</v>
      </c>
      <c r="G444" s="1" t="str">
        <f t="shared" si="38"/>
        <v>0</v>
      </c>
      <c r="H444" s="1">
        <v>32.509687640000003</v>
      </c>
      <c r="I444" s="1">
        <f t="shared" si="39"/>
        <v>1.4243306897275001</v>
      </c>
      <c r="J444" s="1">
        <f t="shared" si="40"/>
        <v>5127.5904830190002</v>
      </c>
      <c r="K444" s="1" t="str">
        <f t="shared" si="41"/>
        <v>0</v>
      </c>
    </row>
    <row r="445" spans="1:11">
      <c r="A445" s="1" t="s">
        <v>43</v>
      </c>
      <c r="B445" s="2">
        <v>40993</v>
      </c>
      <c r="C445" s="3">
        <v>0.45833333333333331</v>
      </c>
      <c r="D445" s="1">
        <v>37.837616273032303</v>
      </c>
      <c r="E445" s="1">
        <f t="shared" si="36"/>
        <v>1.6577605629622281</v>
      </c>
      <c r="F445" s="1">
        <f t="shared" si="37"/>
        <v>5967.938026664021</v>
      </c>
      <c r="G445" s="1" t="str">
        <f t="shared" si="38"/>
        <v>0</v>
      </c>
      <c r="H445" s="1">
        <v>32.366559109999997</v>
      </c>
      <c r="I445" s="1">
        <f t="shared" si="39"/>
        <v>1.418059871006875</v>
      </c>
      <c r="J445" s="1">
        <f t="shared" si="40"/>
        <v>5105.0155356247506</v>
      </c>
      <c r="K445" s="1" t="str">
        <f t="shared" si="41"/>
        <v>0</v>
      </c>
    </row>
    <row r="446" spans="1:11">
      <c r="A446" s="1" t="s">
        <v>43</v>
      </c>
      <c r="B446" s="2">
        <v>40993</v>
      </c>
      <c r="C446" s="3">
        <v>0.5</v>
      </c>
      <c r="D446" s="1">
        <v>36.8285891479916</v>
      </c>
      <c r="E446" s="1">
        <f t="shared" si="36"/>
        <v>1.613552562046382</v>
      </c>
      <c r="F446" s="1">
        <f t="shared" si="37"/>
        <v>5808.7892233669754</v>
      </c>
      <c r="G446" s="1" t="str">
        <f t="shared" si="38"/>
        <v>0</v>
      </c>
      <c r="H446" s="1">
        <v>32.702802429999998</v>
      </c>
      <c r="I446" s="1">
        <f t="shared" si="39"/>
        <v>1.4327915314643749</v>
      </c>
      <c r="J446" s="1">
        <f t="shared" si="40"/>
        <v>5158.0495132717497</v>
      </c>
      <c r="K446" s="1" t="str">
        <f t="shared" si="41"/>
        <v>0</v>
      </c>
    </row>
    <row r="447" spans="1:11">
      <c r="A447" s="1" t="s">
        <v>43</v>
      </c>
      <c r="B447" s="2">
        <v>40993</v>
      </c>
      <c r="C447" s="3">
        <v>0.54166666666666663</v>
      </c>
      <c r="D447" s="1">
        <v>36.4393254624473</v>
      </c>
      <c r="E447" s="1">
        <f t="shared" si="36"/>
        <v>1.5964979468234726</v>
      </c>
      <c r="F447" s="1">
        <f t="shared" si="37"/>
        <v>5747.3926085645016</v>
      </c>
      <c r="G447" s="1" t="str">
        <f t="shared" si="38"/>
        <v>0</v>
      </c>
      <c r="H447" s="1">
        <v>33.054959590000003</v>
      </c>
      <c r="I447" s="1">
        <f t="shared" si="39"/>
        <v>1.4482204170368753</v>
      </c>
      <c r="J447" s="1">
        <f t="shared" si="40"/>
        <v>5213.5935013327507</v>
      </c>
      <c r="K447" s="1" t="str">
        <f t="shared" si="41"/>
        <v>0</v>
      </c>
    </row>
    <row r="448" spans="1:11">
      <c r="A448" s="1" t="s">
        <v>43</v>
      </c>
      <c r="B448" s="2">
        <v>40993</v>
      </c>
      <c r="C448" s="3">
        <v>0.58333333333333337</v>
      </c>
      <c r="D448" s="1">
        <v>38.722052561441998</v>
      </c>
      <c r="E448" s="1">
        <f t="shared" si="36"/>
        <v>1.6965099278481777</v>
      </c>
      <c r="F448" s="1">
        <f t="shared" si="37"/>
        <v>6107.4357402534397</v>
      </c>
      <c r="G448" s="1" t="str">
        <f t="shared" si="38"/>
        <v>0</v>
      </c>
      <c r="H448" s="1">
        <v>33.090884090000003</v>
      </c>
      <c r="I448" s="1">
        <f t="shared" si="39"/>
        <v>1.4497943591931253</v>
      </c>
      <c r="J448" s="1">
        <f t="shared" si="40"/>
        <v>5219.2596930952514</v>
      </c>
      <c r="K448" s="1" t="str">
        <f t="shared" si="41"/>
        <v>0</v>
      </c>
    </row>
    <row r="449" spans="1:11">
      <c r="A449" s="1" t="s">
        <v>43</v>
      </c>
      <c r="B449" s="2">
        <v>40993</v>
      </c>
      <c r="C449" s="3">
        <v>0.625</v>
      </c>
      <c r="D449" s="1">
        <v>35.910510648091602</v>
      </c>
      <c r="E449" s="1">
        <f t="shared" si="36"/>
        <v>1.5733292477695136</v>
      </c>
      <c r="F449" s="1">
        <f t="shared" si="37"/>
        <v>5663.9852919702489</v>
      </c>
      <c r="G449" s="1" t="str">
        <f t="shared" si="38"/>
        <v>0</v>
      </c>
      <c r="H449" s="1">
        <v>32.864246280000003</v>
      </c>
      <c r="I449" s="1">
        <f t="shared" si="39"/>
        <v>1.4398647901425001</v>
      </c>
      <c r="J449" s="1">
        <f t="shared" si="40"/>
        <v>5183.5132445130002</v>
      </c>
      <c r="K449" s="1" t="str">
        <f t="shared" si="41"/>
        <v>0</v>
      </c>
    </row>
    <row r="450" spans="1:11">
      <c r="A450" s="1" t="s">
        <v>43</v>
      </c>
      <c r="B450" s="2">
        <v>40993</v>
      </c>
      <c r="C450" s="3">
        <v>0.66666666666666663</v>
      </c>
      <c r="D450" s="1">
        <v>36.974002496931298</v>
      </c>
      <c r="E450" s="1">
        <f t="shared" ref="E450:E513" si="42">(D450*3785.4)/86400</f>
        <v>1.6199234843968027</v>
      </c>
      <c r="F450" s="1">
        <f t="shared" ref="F450:F513" si="43">E450*3600</f>
        <v>5831.7245438284899</v>
      </c>
      <c r="G450" s="1" t="str">
        <f t="shared" ref="G450:G513" si="44">IF(C450=$C$25,SUM(F450:F471),"0")</f>
        <v>0</v>
      </c>
      <c r="H450" s="1">
        <v>32.936793700000003</v>
      </c>
      <c r="I450" s="1">
        <f t="shared" ref="I450:I513" si="45">(H450*3785.4)/86400</f>
        <v>1.4430432739812502</v>
      </c>
      <c r="J450" s="1">
        <f t="shared" ref="J450:J513" si="46">I450*3600</f>
        <v>5194.9557863325008</v>
      </c>
      <c r="K450" s="1" t="str">
        <f t="shared" ref="K450:K513" si="47">IF(C450=$C$25,SUM(J450:J471),"0")</f>
        <v>0</v>
      </c>
    </row>
    <row r="451" spans="1:11">
      <c r="A451" s="1" t="s">
        <v>43</v>
      </c>
      <c r="B451" s="2">
        <v>40993</v>
      </c>
      <c r="C451" s="3">
        <v>0.70833333333333337</v>
      </c>
      <c r="D451" s="1">
        <v>39.917567217614902</v>
      </c>
      <c r="E451" s="1">
        <f t="shared" si="42"/>
        <v>1.7488884137217529</v>
      </c>
      <c r="F451" s="1">
        <f t="shared" si="43"/>
        <v>6295.9982893983106</v>
      </c>
      <c r="G451" s="1" t="str">
        <f t="shared" si="44"/>
        <v>0</v>
      </c>
      <c r="H451" s="1">
        <v>32.744181050000002</v>
      </c>
      <c r="I451" s="1">
        <f t="shared" si="45"/>
        <v>1.4346044322531251</v>
      </c>
      <c r="J451" s="1">
        <f t="shared" si="46"/>
        <v>5164.57595611125</v>
      </c>
      <c r="K451" s="1" t="str">
        <f t="shared" si="47"/>
        <v>0</v>
      </c>
    </row>
    <row r="452" spans="1:11">
      <c r="A452" s="1" t="s">
        <v>43</v>
      </c>
      <c r="B452" s="2">
        <v>40993</v>
      </c>
      <c r="C452" s="3">
        <v>0.75</v>
      </c>
      <c r="D452" s="1">
        <v>52.130135123994599</v>
      </c>
      <c r="E452" s="1">
        <f t="shared" si="42"/>
        <v>2.2839515451200136</v>
      </c>
      <c r="F452" s="1">
        <f t="shared" si="43"/>
        <v>8222.2255624320496</v>
      </c>
      <c r="G452" s="1" t="str">
        <f t="shared" si="44"/>
        <v>0</v>
      </c>
      <c r="H452" s="1">
        <v>32.734453700000003</v>
      </c>
      <c r="I452" s="1">
        <f t="shared" si="45"/>
        <v>1.4341782527312503</v>
      </c>
      <c r="J452" s="1">
        <f t="shared" si="46"/>
        <v>5163.0417098325015</v>
      </c>
      <c r="K452" s="1" t="str">
        <f t="shared" si="47"/>
        <v>0</v>
      </c>
    </row>
    <row r="453" spans="1:11">
      <c r="A453" s="1" t="s">
        <v>43</v>
      </c>
      <c r="B453" s="2">
        <v>40993</v>
      </c>
      <c r="C453" s="3">
        <v>0.79166666666666663</v>
      </c>
      <c r="D453" s="1">
        <v>38.454775379498798</v>
      </c>
      <c r="E453" s="1">
        <f t="shared" si="42"/>
        <v>1.684799846314291</v>
      </c>
      <c r="F453" s="1">
        <f t="shared" si="43"/>
        <v>6065.2794467314479</v>
      </c>
      <c r="G453" s="1" t="str">
        <f t="shared" si="44"/>
        <v>0</v>
      </c>
      <c r="H453" s="1">
        <v>32.815534560000003</v>
      </c>
      <c r="I453" s="1">
        <f t="shared" si="45"/>
        <v>1.4377306079100003</v>
      </c>
      <c r="J453" s="1">
        <f t="shared" si="46"/>
        <v>5175.8301884760012</v>
      </c>
      <c r="K453" s="1" t="str">
        <f t="shared" si="47"/>
        <v>0</v>
      </c>
    </row>
    <row r="454" spans="1:11">
      <c r="A454" s="1" t="s">
        <v>43</v>
      </c>
      <c r="B454" s="2">
        <v>40993</v>
      </c>
      <c r="C454" s="3">
        <v>0.83333333333333337</v>
      </c>
      <c r="D454" s="1">
        <v>38.684055288102897</v>
      </c>
      <c r="E454" s="1">
        <f t="shared" si="42"/>
        <v>1.6948451723100082</v>
      </c>
      <c r="F454" s="1">
        <f t="shared" si="43"/>
        <v>6101.4426203160292</v>
      </c>
      <c r="G454" s="1" t="str">
        <f t="shared" si="44"/>
        <v>0</v>
      </c>
      <c r="H454" s="1">
        <v>32.879915330000003</v>
      </c>
      <c r="I454" s="1">
        <f t="shared" si="45"/>
        <v>1.4405512903956252</v>
      </c>
      <c r="J454" s="1">
        <f t="shared" si="46"/>
        <v>5185.9846454242506</v>
      </c>
      <c r="K454" s="1" t="str">
        <f t="shared" si="47"/>
        <v>0</v>
      </c>
    </row>
    <row r="455" spans="1:11">
      <c r="A455" s="1" t="s">
        <v>43</v>
      </c>
      <c r="B455" s="2">
        <v>40993</v>
      </c>
      <c r="C455" s="3">
        <v>0.875</v>
      </c>
      <c r="D455" s="1">
        <v>35.433310378392498</v>
      </c>
      <c r="E455" s="1">
        <f t="shared" si="42"/>
        <v>1.5524219109533213</v>
      </c>
      <c r="F455" s="1">
        <f t="shared" si="43"/>
        <v>5588.7188794319563</v>
      </c>
      <c r="G455" s="1" t="str">
        <f t="shared" si="44"/>
        <v>0</v>
      </c>
      <c r="H455" s="1">
        <v>32.80580088</v>
      </c>
      <c r="I455" s="1">
        <f t="shared" si="45"/>
        <v>1.437304151055</v>
      </c>
      <c r="J455" s="1">
        <f t="shared" si="46"/>
        <v>5174.2949437979996</v>
      </c>
      <c r="K455" s="1" t="str">
        <f t="shared" si="47"/>
        <v>0</v>
      </c>
    </row>
    <row r="456" spans="1:11">
      <c r="A456" s="1" t="s">
        <v>43</v>
      </c>
      <c r="B456" s="2">
        <v>40993</v>
      </c>
      <c r="C456" s="3">
        <v>0.91666666666666663</v>
      </c>
      <c r="D456" s="1">
        <v>39.548011147181199</v>
      </c>
      <c r="E456" s="1">
        <f t="shared" si="42"/>
        <v>1.7326972383858763</v>
      </c>
      <c r="F456" s="1">
        <f t="shared" si="43"/>
        <v>6237.7100581891546</v>
      </c>
      <c r="G456" s="1" t="str">
        <f t="shared" si="44"/>
        <v>0</v>
      </c>
      <c r="H456" s="1">
        <v>33.295720600000003</v>
      </c>
      <c r="I456" s="1">
        <f t="shared" si="45"/>
        <v>1.4587687587875002</v>
      </c>
      <c r="J456" s="1">
        <f t="shared" si="46"/>
        <v>5251.5675316350007</v>
      </c>
      <c r="K456" s="1" t="str">
        <f t="shared" si="47"/>
        <v>0</v>
      </c>
    </row>
    <row r="457" spans="1:11">
      <c r="A457" s="1" t="s">
        <v>43</v>
      </c>
      <c r="B457" s="2">
        <v>40993</v>
      </c>
      <c r="C457" s="3">
        <v>0.95833333333333337</v>
      </c>
      <c r="D457" s="1">
        <v>33.2133268393411</v>
      </c>
      <c r="E457" s="1">
        <f t="shared" si="42"/>
        <v>1.4551588821486319</v>
      </c>
      <c r="F457" s="1">
        <f t="shared" si="43"/>
        <v>5238.5719757350744</v>
      </c>
      <c r="G457" s="1">
        <f t="shared" si="44"/>
        <v>145209.6394468908</v>
      </c>
      <c r="H457" s="1">
        <v>32.635511889999997</v>
      </c>
      <c r="I457" s="1">
        <f t="shared" si="45"/>
        <v>1.429843364680625</v>
      </c>
      <c r="J457" s="1">
        <f t="shared" si="46"/>
        <v>5147.4361128502496</v>
      </c>
      <c r="K457" s="1">
        <f t="shared" si="47"/>
        <v>113480.76535227677</v>
      </c>
    </row>
    <row r="458" spans="1:11">
      <c r="A458" s="1" t="s">
        <v>43</v>
      </c>
      <c r="B458" s="2">
        <v>40994</v>
      </c>
      <c r="C458" s="3">
        <v>0</v>
      </c>
      <c r="D458" s="1">
        <v>40.102419033580397</v>
      </c>
      <c r="E458" s="1">
        <f t="shared" si="42"/>
        <v>1.7569872339087409</v>
      </c>
      <c r="F458" s="1">
        <f t="shared" si="43"/>
        <v>6325.1540420714673</v>
      </c>
      <c r="G458" s="1" t="str">
        <f t="shared" si="44"/>
        <v>0</v>
      </c>
      <c r="H458" s="1">
        <v>32.643569970000001</v>
      </c>
      <c r="I458" s="1">
        <f t="shared" si="45"/>
        <v>1.430196409310625</v>
      </c>
      <c r="J458" s="1">
        <f t="shared" si="46"/>
        <v>5148.7070735182497</v>
      </c>
      <c r="K458" s="1" t="str">
        <f t="shared" si="47"/>
        <v>0</v>
      </c>
    </row>
    <row r="459" spans="1:11">
      <c r="A459" s="1" t="s">
        <v>43</v>
      </c>
      <c r="B459" s="2">
        <v>40994</v>
      </c>
      <c r="C459" s="3">
        <v>4.1666666666666664E-2</v>
      </c>
      <c r="D459" s="1">
        <v>35.728507697847199</v>
      </c>
      <c r="E459" s="1">
        <f t="shared" si="42"/>
        <v>1.5653552435119304</v>
      </c>
      <c r="F459" s="1">
        <f t="shared" si="43"/>
        <v>5635.2788766429494</v>
      </c>
      <c r="G459" s="1" t="str">
        <f t="shared" si="44"/>
        <v>0</v>
      </c>
      <c r="H459" s="1">
        <v>32.76750895</v>
      </c>
      <c r="I459" s="1">
        <f t="shared" si="45"/>
        <v>1.435626485871875</v>
      </c>
      <c r="J459" s="1">
        <f t="shared" si="46"/>
        <v>5168.2553491387498</v>
      </c>
      <c r="K459" s="1" t="str">
        <f t="shared" si="47"/>
        <v>0</v>
      </c>
    </row>
    <row r="460" spans="1:11">
      <c r="A460" s="1" t="s">
        <v>43</v>
      </c>
      <c r="B460" s="2">
        <v>40994</v>
      </c>
      <c r="C460" s="3">
        <v>8.3333333333333329E-2</v>
      </c>
      <c r="D460" s="1">
        <v>39.438552204767902</v>
      </c>
      <c r="E460" s="1">
        <f t="shared" si="42"/>
        <v>1.7279015684713936</v>
      </c>
      <c r="F460" s="1">
        <f t="shared" si="43"/>
        <v>6220.4456464970172</v>
      </c>
      <c r="G460" s="1" t="str">
        <f t="shared" si="44"/>
        <v>0</v>
      </c>
      <c r="H460" s="1">
        <v>32.592132210000003</v>
      </c>
      <c r="I460" s="1">
        <f t="shared" si="45"/>
        <v>1.4279427924506252</v>
      </c>
      <c r="J460" s="1">
        <f t="shared" si="46"/>
        <v>5140.5940528222509</v>
      </c>
      <c r="K460" s="1" t="str">
        <f t="shared" si="47"/>
        <v>0</v>
      </c>
    </row>
    <row r="461" spans="1:11">
      <c r="A461" s="1" t="s">
        <v>43</v>
      </c>
      <c r="B461" s="2">
        <v>40994</v>
      </c>
      <c r="C461" s="3">
        <v>0.125</v>
      </c>
      <c r="D461" s="1">
        <v>38.318878157933597</v>
      </c>
      <c r="E461" s="1">
        <f t="shared" si="42"/>
        <v>1.6788458492944658</v>
      </c>
      <c r="F461" s="1">
        <f t="shared" si="43"/>
        <v>6043.8450574600765</v>
      </c>
      <c r="G461" s="1" t="str">
        <f t="shared" si="44"/>
        <v>0</v>
      </c>
      <c r="H461" s="1">
        <v>32.752348230000003</v>
      </c>
      <c r="I461" s="1">
        <f t="shared" si="45"/>
        <v>1.4349622568268752</v>
      </c>
      <c r="J461" s="1">
        <f t="shared" si="46"/>
        <v>5165.8641245767503</v>
      </c>
      <c r="K461" s="1" t="str">
        <f t="shared" si="47"/>
        <v>0</v>
      </c>
    </row>
    <row r="462" spans="1:11">
      <c r="A462" s="1" t="s">
        <v>43</v>
      </c>
      <c r="B462" s="2">
        <v>40994</v>
      </c>
      <c r="C462" s="3">
        <v>0.16666666666666666</v>
      </c>
      <c r="D462" s="1">
        <v>39.926619047588801</v>
      </c>
      <c r="E462" s="1">
        <f t="shared" si="42"/>
        <v>1.7492849970224844</v>
      </c>
      <c r="F462" s="1">
        <f t="shared" si="43"/>
        <v>6297.4259892809441</v>
      </c>
      <c r="G462" s="1" t="str">
        <f t="shared" si="44"/>
        <v>0</v>
      </c>
      <c r="H462" s="1">
        <v>32.208493730000001</v>
      </c>
      <c r="I462" s="1">
        <f t="shared" si="45"/>
        <v>1.4111346315456252</v>
      </c>
      <c r="J462" s="1">
        <f t="shared" si="46"/>
        <v>5080.0846735642508</v>
      </c>
      <c r="K462" s="1" t="str">
        <f t="shared" si="47"/>
        <v>0</v>
      </c>
    </row>
    <row r="463" spans="1:11">
      <c r="A463" s="1" t="s">
        <v>43</v>
      </c>
      <c r="B463" s="2">
        <v>40994</v>
      </c>
      <c r="C463" s="3">
        <v>0.20833333333333334</v>
      </c>
      <c r="D463" s="1">
        <v>38.554742997487402</v>
      </c>
      <c r="E463" s="1">
        <f t="shared" si="42"/>
        <v>1.6891796775774168</v>
      </c>
      <c r="F463" s="1">
        <f t="shared" si="43"/>
        <v>6081.0468392787006</v>
      </c>
      <c r="G463" s="1" t="str">
        <f t="shared" si="44"/>
        <v>0</v>
      </c>
      <c r="H463" s="1">
        <v>32.404640659999998</v>
      </c>
      <c r="I463" s="1">
        <f t="shared" si="45"/>
        <v>1.41972831891625</v>
      </c>
      <c r="J463" s="1">
        <f t="shared" si="46"/>
        <v>5111.0219480984997</v>
      </c>
      <c r="K463" s="1" t="str">
        <f t="shared" si="47"/>
        <v>0</v>
      </c>
    </row>
    <row r="464" spans="1:11">
      <c r="A464" s="1" t="s">
        <v>43</v>
      </c>
      <c r="B464" s="2">
        <v>40994</v>
      </c>
      <c r="C464" s="3">
        <v>0.25</v>
      </c>
      <c r="D464" s="1">
        <v>38.458918668429</v>
      </c>
      <c r="E464" s="1">
        <f t="shared" si="42"/>
        <v>1.6849813741605457</v>
      </c>
      <c r="F464" s="1">
        <f t="shared" si="43"/>
        <v>6065.932946977965</v>
      </c>
      <c r="G464" s="1" t="str">
        <f t="shared" si="44"/>
        <v>0</v>
      </c>
      <c r="H464" s="1">
        <v>32.41953736</v>
      </c>
      <c r="I464" s="1">
        <f t="shared" si="45"/>
        <v>1.4203809805850001</v>
      </c>
      <c r="J464" s="1">
        <f t="shared" si="46"/>
        <v>5113.3715301060001</v>
      </c>
      <c r="K464" s="1" t="str">
        <f t="shared" si="47"/>
        <v>0</v>
      </c>
    </row>
    <row r="465" spans="1:11">
      <c r="A465" s="1" t="s">
        <v>43</v>
      </c>
      <c r="B465" s="2">
        <v>40994</v>
      </c>
      <c r="C465" s="3">
        <v>0.29166666666666669</v>
      </c>
      <c r="D465" s="1">
        <v>38.136851024627703</v>
      </c>
      <c r="E465" s="1">
        <f t="shared" si="42"/>
        <v>1.6708707855165015</v>
      </c>
      <c r="F465" s="1">
        <f t="shared" si="43"/>
        <v>6015.134827859405</v>
      </c>
      <c r="G465" s="1" t="str">
        <f t="shared" si="44"/>
        <v>0</v>
      </c>
      <c r="H465" s="1">
        <v>32.287241479999999</v>
      </c>
      <c r="I465" s="1">
        <f t="shared" si="45"/>
        <v>1.4145847673425</v>
      </c>
      <c r="J465" s="1">
        <f t="shared" si="46"/>
        <v>5092.5051624329999</v>
      </c>
      <c r="K465" s="1" t="str">
        <f t="shared" si="47"/>
        <v>0</v>
      </c>
    </row>
    <row r="466" spans="1:11">
      <c r="A466" s="1" t="s">
        <v>43</v>
      </c>
      <c r="B466" s="2">
        <v>40994</v>
      </c>
      <c r="C466" s="3">
        <v>0.33333333333333331</v>
      </c>
      <c r="D466" s="1">
        <v>34.702051763534499</v>
      </c>
      <c r="E466" s="1">
        <f t="shared" si="42"/>
        <v>1.5203836428898554</v>
      </c>
      <c r="F466" s="1">
        <f t="shared" si="43"/>
        <v>5473.3811144034798</v>
      </c>
      <c r="G466" s="1" t="str">
        <f t="shared" si="44"/>
        <v>0</v>
      </c>
      <c r="H466" s="1">
        <v>32.106458920000001</v>
      </c>
      <c r="I466" s="1">
        <f t="shared" si="45"/>
        <v>1.4066642314325</v>
      </c>
      <c r="J466" s="1">
        <f t="shared" si="46"/>
        <v>5063.9912331569994</v>
      </c>
      <c r="K466" s="1" t="str">
        <f t="shared" si="47"/>
        <v>0</v>
      </c>
    </row>
    <row r="467" spans="1:11">
      <c r="A467" s="1" t="s">
        <v>43</v>
      </c>
      <c r="B467" s="2">
        <v>40994</v>
      </c>
      <c r="C467" s="3">
        <v>0.375</v>
      </c>
      <c r="D467" s="1">
        <v>32.348084556791498</v>
      </c>
      <c r="E467" s="1">
        <f t="shared" si="42"/>
        <v>1.4172504546444276</v>
      </c>
      <c r="F467" s="1">
        <f t="shared" si="43"/>
        <v>5102.1016367199391</v>
      </c>
      <c r="G467" s="1" t="str">
        <f t="shared" si="44"/>
        <v>0</v>
      </c>
      <c r="H467" s="1">
        <v>32.151554349999998</v>
      </c>
      <c r="I467" s="1">
        <f t="shared" si="45"/>
        <v>1.408639974959375</v>
      </c>
      <c r="J467" s="1">
        <f t="shared" si="46"/>
        <v>5071.1039098537503</v>
      </c>
      <c r="K467" s="1" t="str">
        <f t="shared" si="47"/>
        <v>0</v>
      </c>
    </row>
    <row r="468" spans="1:11">
      <c r="A468" s="1" t="s">
        <v>43</v>
      </c>
      <c r="B468" s="2">
        <v>40994</v>
      </c>
      <c r="C468" s="3">
        <v>0.41666666666666669</v>
      </c>
      <c r="D468" s="1">
        <v>38.774783451292301</v>
      </c>
      <c r="E468" s="1">
        <f t="shared" si="42"/>
        <v>1.6988201999597439</v>
      </c>
      <c r="F468" s="1">
        <f t="shared" si="43"/>
        <v>6115.7527198550779</v>
      </c>
      <c r="G468" s="1" t="str">
        <f t="shared" si="44"/>
        <v>0</v>
      </c>
      <c r="H468" s="1">
        <v>31.794357560000002</v>
      </c>
      <c r="I468" s="1">
        <f t="shared" si="45"/>
        <v>1.3929902905975</v>
      </c>
      <c r="J468" s="1">
        <f t="shared" si="46"/>
        <v>5014.7650461510002</v>
      </c>
      <c r="K468" s="1" t="str">
        <f t="shared" si="47"/>
        <v>0</v>
      </c>
    </row>
    <row r="469" spans="1:11">
      <c r="A469" s="1" t="s">
        <v>43</v>
      </c>
      <c r="B469" s="2">
        <v>40994</v>
      </c>
      <c r="C469" s="3">
        <v>0.45833333333333331</v>
      </c>
      <c r="D469" s="1">
        <v>37.8174129104614</v>
      </c>
      <c r="E469" s="1">
        <f t="shared" si="42"/>
        <v>1.6568754031395903</v>
      </c>
      <c r="F469" s="1">
        <f t="shared" si="43"/>
        <v>5964.7514513025253</v>
      </c>
      <c r="G469" s="1" t="str">
        <f t="shared" si="44"/>
        <v>0</v>
      </c>
      <c r="H469" s="1">
        <v>32.239710909999999</v>
      </c>
      <c r="I469" s="1">
        <f t="shared" si="45"/>
        <v>1.412502334244375</v>
      </c>
      <c r="J469" s="1">
        <f t="shared" si="46"/>
        <v>5085.0084032797504</v>
      </c>
      <c r="K469" s="1" t="str">
        <f t="shared" si="47"/>
        <v>0</v>
      </c>
    </row>
    <row r="470" spans="1:11">
      <c r="A470" s="1" t="s">
        <v>43</v>
      </c>
      <c r="B470" s="2">
        <v>40994</v>
      </c>
      <c r="C470" s="3">
        <v>0.5</v>
      </c>
      <c r="D470" s="1">
        <v>32.358332219918601</v>
      </c>
      <c r="E470" s="1">
        <f t="shared" si="42"/>
        <v>1.4176994303851838</v>
      </c>
      <c r="F470" s="1">
        <f t="shared" si="43"/>
        <v>5103.7179493866615</v>
      </c>
      <c r="G470" s="1" t="str">
        <f t="shared" si="44"/>
        <v>0</v>
      </c>
      <c r="H470" s="1">
        <v>32.586617429999997</v>
      </c>
      <c r="I470" s="1">
        <f t="shared" si="45"/>
        <v>1.4277011761518748</v>
      </c>
      <c r="J470" s="1">
        <f t="shared" si="46"/>
        <v>5139.724234146749</v>
      </c>
      <c r="K470" s="1" t="str">
        <f t="shared" si="47"/>
        <v>0</v>
      </c>
    </row>
    <row r="471" spans="1:11">
      <c r="A471" s="1" t="s">
        <v>43</v>
      </c>
      <c r="B471" s="2">
        <v>40994</v>
      </c>
      <c r="C471" s="3">
        <v>0.54166666666666663</v>
      </c>
      <c r="D471" s="1">
        <v>34.517631833156003</v>
      </c>
      <c r="E471" s="1">
        <f t="shared" si="42"/>
        <v>1.5123037446901473</v>
      </c>
      <c r="F471" s="1">
        <f t="shared" si="43"/>
        <v>5444.2934808845303</v>
      </c>
      <c r="G471" s="1" t="str">
        <f t="shared" si="44"/>
        <v>0</v>
      </c>
      <c r="H471" s="1">
        <v>32.897416790000001</v>
      </c>
      <c r="I471" s="1">
        <f t="shared" si="45"/>
        <v>1.4413180731118751</v>
      </c>
      <c r="J471" s="1">
        <f t="shared" si="46"/>
        <v>5188.7450632027503</v>
      </c>
      <c r="K471" s="1" t="str">
        <f t="shared" si="47"/>
        <v>0</v>
      </c>
    </row>
    <row r="472" spans="1:11">
      <c r="A472" s="1" t="s">
        <v>43</v>
      </c>
      <c r="B472" s="2">
        <v>40994</v>
      </c>
      <c r="C472" s="3">
        <v>0.58333333333333337</v>
      </c>
      <c r="D472" s="1">
        <v>51.695670697954</v>
      </c>
      <c r="E472" s="1">
        <f t="shared" si="42"/>
        <v>2.2649165724541094</v>
      </c>
      <c r="F472" s="1">
        <f t="shared" si="43"/>
        <v>8153.6996608347936</v>
      </c>
      <c r="G472" s="1" t="str">
        <f t="shared" si="44"/>
        <v>0</v>
      </c>
      <c r="H472" s="1">
        <v>32.869781320000001</v>
      </c>
      <c r="I472" s="1">
        <f t="shared" si="45"/>
        <v>1.4401072940825002</v>
      </c>
      <c r="J472" s="1">
        <f t="shared" si="46"/>
        <v>5184.3862586970008</v>
      </c>
      <c r="K472" s="1" t="str">
        <f t="shared" si="47"/>
        <v>0</v>
      </c>
    </row>
    <row r="473" spans="1:11">
      <c r="A473" s="1" t="s">
        <v>43</v>
      </c>
      <c r="B473" s="2">
        <v>40994</v>
      </c>
      <c r="C473" s="3">
        <v>0.625</v>
      </c>
      <c r="D473" s="1">
        <v>59.169036823908499</v>
      </c>
      <c r="E473" s="1">
        <f t="shared" si="42"/>
        <v>2.5923434258474911</v>
      </c>
      <c r="F473" s="1">
        <f t="shared" si="43"/>
        <v>9332.4363330509677</v>
      </c>
      <c r="G473" s="1" t="str">
        <f t="shared" si="44"/>
        <v>0</v>
      </c>
      <c r="H473" s="1">
        <v>32.868119630000002</v>
      </c>
      <c r="I473" s="1">
        <f t="shared" si="45"/>
        <v>1.4400344912893752</v>
      </c>
      <c r="J473" s="1">
        <f t="shared" si="46"/>
        <v>5184.1241686417507</v>
      </c>
      <c r="K473" s="1" t="str">
        <f t="shared" si="47"/>
        <v>0</v>
      </c>
    </row>
    <row r="474" spans="1:11">
      <c r="A474" s="1" t="s">
        <v>43</v>
      </c>
      <c r="B474" s="2">
        <v>40994</v>
      </c>
      <c r="C474" s="3">
        <v>0.66666666666666663</v>
      </c>
      <c r="D474" s="1">
        <v>50.8119175200992</v>
      </c>
      <c r="E474" s="1">
        <f t="shared" si="42"/>
        <v>2.2261971363493465</v>
      </c>
      <c r="F474" s="1">
        <f t="shared" si="43"/>
        <v>8014.3096908576472</v>
      </c>
      <c r="G474" s="1" t="str">
        <f t="shared" si="44"/>
        <v>0</v>
      </c>
      <c r="H474" s="1">
        <v>33.073457869999999</v>
      </c>
      <c r="I474" s="1">
        <f t="shared" si="45"/>
        <v>1.449030872929375</v>
      </c>
      <c r="J474" s="1">
        <f t="shared" si="46"/>
        <v>5216.5111425457499</v>
      </c>
      <c r="K474" s="1" t="str">
        <f t="shared" si="47"/>
        <v>0</v>
      </c>
    </row>
    <row r="475" spans="1:11">
      <c r="A475" s="1" t="s">
        <v>43</v>
      </c>
      <c r="B475" s="2">
        <v>40994</v>
      </c>
      <c r="C475" s="3">
        <v>0.70833333333333337</v>
      </c>
      <c r="D475" s="1">
        <v>55.1513103571315</v>
      </c>
      <c r="E475" s="1">
        <f t="shared" si="42"/>
        <v>2.4163167850218241</v>
      </c>
      <c r="F475" s="1">
        <f t="shared" si="43"/>
        <v>8698.7404260785661</v>
      </c>
      <c r="G475" s="1" t="str">
        <f t="shared" si="44"/>
        <v>0</v>
      </c>
      <c r="H475" s="1">
        <v>33.366494600000003</v>
      </c>
      <c r="I475" s="1">
        <f t="shared" si="45"/>
        <v>1.4618695446625003</v>
      </c>
      <c r="J475" s="1">
        <f t="shared" si="46"/>
        <v>5262.7303607850008</v>
      </c>
      <c r="K475" s="1" t="str">
        <f t="shared" si="47"/>
        <v>0</v>
      </c>
    </row>
    <row r="476" spans="1:11">
      <c r="A476" s="1" t="s">
        <v>43</v>
      </c>
      <c r="B476" s="2">
        <v>40994</v>
      </c>
      <c r="C476" s="3">
        <v>0.75</v>
      </c>
      <c r="D476" s="1">
        <v>49.434051577250202</v>
      </c>
      <c r="E476" s="1">
        <f t="shared" si="42"/>
        <v>2.1658293847282746</v>
      </c>
      <c r="F476" s="1">
        <f t="shared" si="43"/>
        <v>7796.9857850217886</v>
      </c>
      <c r="G476" s="1" t="str">
        <f t="shared" si="44"/>
        <v>0</v>
      </c>
      <c r="H476" s="1">
        <v>33.79230845</v>
      </c>
      <c r="I476" s="1">
        <f t="shared" si="45"/>
        <v>1.480525513965625</v>
      </c>
      <c r="J476" s="1">
        <f t="shared" si="46"/>
        <v>5329.8918502762499</v>
      </c>
      <c r="K476" s="1" t="str">
        <f t="shared" si="47"/>
        <v>0</v>
      </c>
    </row>
    <row r="477" spans="1:11">
      <c r="A477" s="1" t="s">
        <v>43</v>
      </c>
      <c r="B477" s="2">
        <v>40994</v>
      </c>
      <c r="C477" s="3">
        <v>0.79166666666666663</v>
      </c>
      <c r="D477" s="1">
        <v>49.263053639729797</v>
      </c>
      <c r="E477" s="1">
        <f t="shared" si="42"/>
        <v>2.1583375375906617</v>
      </c>
      <c r="F477" s="1">
        <f t="shared" si="43"/>
        <v>7770.0151353263818</v>
      </c>
      <c r="G477" s="1" t="str">
        <f t="shared" si="44"/>
        <v>0</v>
      </c>
      <c r="H477" s="1">
        <v>33.102062959999998</v>
      </c>
      <c r="I477" s="1">
        <f t="shared" si="45"/>
        <v>1.4502841334350001</v>
      </c>
      <c r="J477" s="1">
        <f t="shared" si="46"/>
        <v>5221.0228803660002</v>
      </c>
      <c r="K477" s="1" t="str">
        <f t="shared" si="47"/>
        <v>0</v>
      </c>
    </row>
    <row r="478" spans="1:11">
      <c r="A478" s="1" t="s">
        <v>43</v>
      </c>
      <c r="B478" s="2">
        <v>40994</v>
      </c>
      <c r="C478" s="3">
        <v>0.83333333333333337</v>
      </c>
      <c r="D478" s="1">
        <v>52.728596363067602</v>
      </c>
      <c r="E478" s="1">
        <f t="shared" si="42"/>
        <v>2.3101716281568994</v>
      </c>
      <c r="F478" s="1">
        <f t="shared" si="43"/>
        <v>8316.6178613648372</v>
      </c>
      <c r="G478" s="1" t="str">
        <f t="shared" si="44"/>
        <v>0</v>
      </c>
      <c r="H478" s="1">
        <v>33.925634959999996</v>
      </c>
      <c r="I478" s="1">
        <f t="shared" si="45"/>
        <v>1.486366881685</v>
      </c>
      <c r="J478" s="1">
        <f t="shared" si="46"/>
        <v>5350.9207740659995</v>
      </c>
      <c r="K478" s="1" t="str">
        <f t="shared" si="47"/>
        <v>0</v>
      </c>
    </row>
    <row r="479" spans="1:11">
      <c r="A479" s="1" t="s">
        <v>43</v>
      </c>
      <c r="B479" s="2">
        <v>40994</v>
      </c>
      <c r="C479" s="3">
        <v>0.875</v>
      </c>
      <c r="D479" s="1">
        <v>49.755931286281999</v>
      </c>
      <c r="E479" s="1">
        <f t="shared" si="42"/>
        <v>2.1799317394802302</v>
      </c>
      <c r="F479" s="1">
        <f t="shared" si="43"/>
        <v>7847.7542621288285</v>
      </c>
      <c r="G479" s="1" t="str">
        <f t="shared" si="44"/>
        <v>0</v>
      </c>
      <c r="H479" s="1">
        <v>34.169109550000002</v>
      </c>
      <c r="I479" s="1">
        <f t="shared" si="45"/>
        <v>1.4970341121593751</v>
      </c>
      <c r="J479" s="1">
        <f t="shared" si="46"/>
        <v>5389.3228037737499</v>
      </c>
      <c r="K479" s="1" t="str">
        <f t="shared" si="47"/>
        <v>0</v>
      </c>
    </row>
    <row r="480" spans="1:11">
      <c r="A480" s="1" t="s">
        <v>43</v>
      </c>
      <c r="B480" s="2">
        <v>40994</v>
      </c>
      <c r="C480" s="3">
        <v>0.91666666666666663</v>
      </c>
      <c r="D480" s="1">
        <v>52.9002942858802</v>
      </c>
      <c r="E480" s="1">
        <f t="shared" si="42"/>
        <v>2.3176941434001264</v>
      </c>
      <c r="F480" s="1">
        <f t="shared" si="43"/>
        <v>8343.6989162404552</v>
      </c>
      <c r="G480" s="1" t="str">
        <f t="shared" si="44"/>
        <v>0</v>
      </c>
      <c r="H480" s="1">
        <v>34.687261599999999</v>
      </c>
      <c r="I480" s="1">
        <f t="shared" si="45"/>
        <v>1.5197356488499998</v>
      </c>
      <c r="J480" s="1">
        <f t="shared" si="46"/>
        <v>5471.0483358599995</v>
      </c>
      <c r="K480" s="1" t="str">
        <f t="shared" si="47"/>
        <v>0</v>
      </c>
    </row>
    <row r="481" spans="1:11">
      <c r="A481" s="1" t="s">
        <v>43</v>
      </c>
      <c r="B481" s="2">
        <v>40994</v>
      </c>
      <c r="C481" s="3">
        <v>0.95833333333333337</v>
      </c>
      <c r="D481" s="1">
        <v>49.992105967203798</v>
      </c>
      <c r="E481" s="1">
        <f t="shared" si="42"/>
        <v>2.1902791426881163</v>
      </c>
      <c r="F481" s="1">
        <f t="shared" si="43"/>
        <v>7885.0049136772186</v>
      </c>
      <c r="G481" s="1">
        <f t="shared" si="44"/>
        <v>151987.63164831905</v>
      </c>
      <c r="H481" s="1">
        <v>35.614829540000002</v>
      </c>
      <c r="I481" s="1">
        <f t="shared" si="45"/>
        <v>1.56037471922125</v>
      </c>
      <c r="J481" s="1">
        <f t="shared" si="46"/>
        <v>5617.3489891965</v>
      </c>
      <c r="K481" s="1">
        <f t="shared" si="47"/>
        <v>121100.49893259449</v>
      </c>
    </row>
    <row r="482" spans="1:11">
      <c r="A482" s="1" t="s">
        <v>43</v>
      </c>
      <c r="B482" s="2">
        <v>40995</v>
      </c>
      <c r="C482" s="3">
        <v>0</v>
      </c>
      <c r="D482" s="1">
        <v>52.234807593027803</v>
      </c>
      <c r="E482" s="1">
        <f t="shared" si="42"/>
        <v>2.2885375076695307</v>
      </c>
      <c r="F482" s="1">
        <f t="shared" si="43"/>
        <v>8238.7350276103098</v>
      </c>
      <c r="G482" s="1" t="str">
        <f t="shared" si="44"/>
        <v>0</v>
      </c>
      <c r="H482" s="1">
        <v>35.519550289999998</v>
      </c>
      <c r="I482" s="1">
        <f t="shared" si="45"/>
        <v>1.5562002970806248</v>
      </c>
      <c r="J482" s="1">
        <f t="shared" si="46"/>
        <v>5602.3210694902491</v>
      </c>
      <c r="K482" s="1" t="str">
        <f t="shared" si="47"/>
        <v>0</v>
      </c>
    </row>
    <row r="483" spans="1:11">
      <c r="A483" s="1" t="s">
        <v>43</v>
      </c>
      <c r="B483" s="2">
        <v>40995</v>
      </c>
      <c r="C483" s="3">
        <v>4.1666666666666664E-2</v>
      </c>
      <c r="D483" s="1">
        <v>49.509556951522796</v>
      </c>
      <c r="E483" s="1">
        <f t="shared" si="42"/>
        <v>2.1691374639385925</v>
      </c>
      <c r="F483" s="1">
        <f t="shared" si="43"/>
        <v>7808.8948701789332</v>
      </c>
      <c r="G483" s="1" t="str">
        <f t="shared" si="44"/>
        <v>0</v>
      </c>
      <c r="H483" s="1">
        <v>36.077995749999999</v>
      </c>
      <c r="I483" s="1">
        <f t="shared" si="45"/>
        <v>1.5806671887968751</v>
      </c>
      <c r="J483" s="1">
        <f t="shared" si="46"/>
        <v>5690.4018796687506</v>
      </c>
      <c r="K483" s="1" t="str">
        <f t="shared" si="47"/>
        <v>0</v>
      </c>
    </row>
    <row r="484" spans="1:11">
      <c r="A484" s="1" t="s">
        <v>43</v>
      </c>
      <c r="B484" s="2">
        <v>40995</v>
      </c>
      <c r="C484" s="3">
        <v>8.3333333333333329E-2</v>
      </c>
      <c r="D484" s="1">
        <v>45.344648879369103</v>
      </c>
      <c r="E484" s="1">
        <f t="shared" si="42"/>
        <v>1.9866624290273587</v>
      </c>
      <c r="F484" s="1">
        <f t="shared" si="43"/>
        <v>7151.9847444984916</v>
      </c>
      <c r="G484" s="1" t="str">
        <f t="shared" si="44"/>
        <v>0</v>
      </c>
      <c r="H484" s="1">
        <v>37.08461621</v>
      </c>
      <c r="I484" s="1">
        <f t="shared" si="45"/>
        <v>1.6247697477006251</v>
      </c>
      <c r="J484" s="1">
        <f t="shared" si="46"/>
        <v>5849.1710917222499</v>
      </c>
      <c r="K484" s="1" t="str">
        <f t="shared" si="47"/>
        <v>0</v>
      </c>
    </row>
    <row r="485" spans="1:11">
      <c r="A485" s="1" t="s">
        <v>43</v>
      </c>
      <c r="B485" s="2">
        <v>40995</v>
      </c>
      <c r="C485" s="3">
        <v>0.125</v>
      </c>
      <c r="D485" s="1">
        <v>52.385506037264904</v>
      </c>
      <c r="E485" s="1">
        <f t="shared" si="42"/>
        <v>2.2951399832576689</v>
      </c>
      <c r="F485" s="1">
        <f t="shared" si="43"/>
        <v>8262.5039397276087</v>
      </c>
      <c r="G485" s="1" t="str">
        <f t="shared" si="44"/>
        <v>0</v>
      </c>
      <c r="H485" s="1">
        <v>36.995309939999999</v>
      </c>
      <c r="I485" s="1">
        <f t="shared" si="45"/>
        <v>1.6208570167462502</v>
      </c>
      <c r="J485" s="1">
        <f t="shared" si="46"/>
        <v>5835.0852602865007</v>
      </c>
      <c r="K485" s="1" t="str">
        <f t="shared" si="47"/>
        <v>0</v>
      </c>
    </row>
    <row r="486" spans="1:11">
      <c r="A486" s="1" t="s">
        <v>43</v>
      </c>
      <c r="B486" s="2">
        <v>40995</v>
      </c>
      <c r="C486" s="3">
        <v>0.16666666666666666</v>
      </c>
      <c r="D486" s="1">
        <v>45.849345792134599</v>
      </c>
      <c r="E486" s="1">
        <f t="shared" si="42"/>
        <v>2.0087744625178972</v>
      </c>
      <c r="F486" s="1">
        <f t="shared" si="43"/>
        <v>7231.5880650644294</v>
      </c>
      <c r="G486" s="1" t="str">
        <f t="shared" si="44"/>
        <v>0</v>
      </c>
      <c r="H486" s="1">
        <v>37.564069529999998</v>
      </c>
      <c r="I486" s="1">
        <f t="shared" si="45"/>
        <v>1.6457757962831248</v>
      </c>
      <c r="J486" s="1">
        <f t="shared" si="46"/>
        <v>5924.7928666192493</v>
      </c>
      <c r="K486" s="1" t="str">
        <f t="shared" si="47"/>
        <v>0</v>
      </c>
    </row>
    <row r="487" spans="1:11">
      <c r="A487" s="1" t="s">
        <v>43</v>
      </c>
      <c r="B487" s="2">
        <v>40995</v>
      </c>
      <c r="C487" s="3">
        <v>0.20833333333333334</v>
      </c>
      <c r="D487" s="1">
        <v>44.053708455827497</v>
      </c>
      <c r="E487" s="1">
        <f t="shared" si="42"/>
        <v>1.9301031017209422</v>
      </c>
      <c r="F487" s="1">
        <f t="shared" si="43"/>
        <v>6948.3711661953921</v>
      </c>
      <c r="G487" s="1" t="str">
        <f t="shared" si="44"/>
        <v>0</v>
      </c>
      <c r="H487" s="1">
        <v>37.30392148</v>
      </c>
      <c r="I487" s="1">
        <f t="shared" si="45"/>
        <v>1.6343780598425</v>
      </c>
      <c r="J487" s="1">
        <f t="shared" si="46"/>
        <v>5883.7610154329996</v>
      </c>
      <c r="K487" s="1" t="str">
        <f t="shared" si="47"/>
        <v>0</v>
      </c>
    </row>
    <row r="488" spans="1:11">
      <c r="A488" s="1" t="s">
        <v>43</v>
      </c>
      <c r="B488" s="2">
        <v>40995</v>
      </c>
      <c r="C488" s="3">
        <v>0.25</v>
      </c>
      <c r="D488" s="1">
        <v>36.098218854798198</v>
      </c>
      <c r="E488" s="1">
        <f t="shared" si="42"/>
        <v>1.5815532135758461</v>
      </c>
      <c r="F488" s="1">
        <f t="shared" si="43"/>
        <v>5693.5915688730456</v>
      </c>
      <c r="G488" s="1" t="str">
        <f t="shared" si="44"/>
        <v>0</v>
      </c>
      <c r="H488" s="1">
        <v>37.09078907</v>
      </c>
      <c r="I488" s="1">
        <f t="shared" si="45"/>
        <v>1.6250401961293748</v>
      </c>
      <c r="J488" s="1">
        <f t="shared" si="46"/>
        <v>5850.1447060657492</v>
      </c>
      <c r="K488" s="1" t="str">
        <f t="shared" si="47"/>
        <v>0</v>
      </c>
    </row>
    <row r="489" spans="1:11">
      <c r="A489" s="1" t="s">
        <v>43</v>
      </c>
      <c r="B489" s="2">
        <v>40995</v>
      </c>
      <c r="C489" s="3">
        <v>0.29166666666666669</v>
      </c>
      <c r="D489" s="1">
        <v>32.731992022196501</v>
      </c>
      <c r="E489" s="1">
        <f t="shared" si="42"/>
        <v>1.4340704004724842</v>
      </c>
      <c r="F489" s="1">
        <f t="shared" si="43"/>
        <v>5162.6534417009434</v>
      </c>
      <c r="G489" s="1" t="str">
        <f t="shared" si="44"/>
        <v>0</v>
      </c>
      <c r="H489" s="1">
        <v>36.235721789999999</v>
      </c>
      <c r="I489" s="1">
        <f t="shared" si="45"/>
        <v>1.5875775609243752</v>
      </c>
      <c r="J489" s="1">
        <f t="shared" si="46"/>
        <v>5715.279219327751</v>
      </c>
      <c r="K489" s="1" t="str">
        <f t="shared" si="47"/>
        <v>0</v>
      </c>
    </row>
    <row r="490" spans="1:11">
      <c r="A490" s="1" t="s">
        <v>43</v>
      </c>
      <c r="B490" s="2">
        <v>40995</v>
      </c>
      <c r="C490" s="3">
        <v>0.33333333333333331</v>
      </c>
      <c r="D490" s="1">
        <v>39.071462097168002</v>
      </c>
      <c r="E490" s="1">
        <f t="shared" si="42"/>
        <v>1.7118184331321731</v>
      </c>
      <c r="F490" s="1">
        <f t="shared" si="43"/>
        <v>6162.5463592758233</v>
      </c>
      <c r="G490" s="1" t="str">
        <f t="shared" si="44"/>
        <v>0</v>
      </c>
      <c r="H490" s="1">
        <v>35.101784899999998</v>
      </c>
      <c r="I490" s="1">
        <f t="shared" si="45"/>
        <v>1.5378969509312501</v>
      </c>
      <c r="J490" s="1">
        <f t="shared" si="46"/>
        <v>5536.4290233525007</v>
      </c>
      <c r="K490" s="1" t="str">
        <f t="shared" si="47"/>
        <v>0</v>
      </c>
    </row>
    <row r="491" spans="1:11">
      <c r="A491" s="1" t="s">
        <v>43</v>
      </c>
      <c r="B491" s="2">
        <v>40995</v>
      </c>
      <c r="C491" s="3">
        <v>0.375</v>
      </c>
      <c r="D491" s="1">
        <v>39.834205612606503</v>
      </c>
      <c r="E491" s="1">
        <f t="shared" si="42"/>
        <v>1.7452361334023225</v>
      </c>
      <c r="F491" s="1">
        <f t="shared" si="43"/>
        <v>6282.8500802483613</v>
      </c>
      <c r="G491" s="1" t="str">
        <f t="shared" si="44"/>
        <v>0</v>
      </c>
      <c r="H491" s="1">
        <v>34.28734987</v>
      </c>
      <c r="I491" s="1">
        <f t="shared" si="45"/>
        <v>1.502214516179375</v>
      </c>
      <c r="J491" s="1">
        <f t="shared" si="46"/>
        <v>5407.9722582457498</v>
      </c>
      <c r="K491" s="1" t="str">
        <f t="shared" si="47"/>
        <v>0</v>
      </c>
    </row>
    <row r="492" spans="1:11">
      <c r="A492" s="1" t="s">
        <v>43</v>
      </c>
      <c r="B492" s="2">
        <v>40995</v>
      </c>
      <c r="C492" s="3">
        <v>0.41666666666666669</v>
      </c>
      <c r="D492" s="1">
        <v>39.782589500215302</v>
      </c>
      <c r="E492" s="1">
        <f t="shared" si="42"/>
        <v>1.742974702478183</v>
      </c>
      <c r="F492" s="1">
        <f t="shared" si="43"/>
        <v>6274.7089289214591</v>
      </c>
      <c r="G492" s="1" t="str">
        <f t="shared" si="44"/>
        <v>0</v>
      </c>
      <c r="H492" s="1">
        <v>33.915833470000003</v>
      </c>
      <c r="I492" s="1">
        <f t="shared" si="45"/>
        <v>1.485937453904375</v>
      </c>
      <c r="J492" s="1">
        <f t="shared" si="46"/>
        <v>5349.3748340557504</v>
      </c>
      <c r="K492" s="1" t="str">
        <f t="shared" si="47"/>
        <v>0</v>
      </c>
    </row>
    <row r="493" spans="1:11">
      <c r="A493" s="1" t="s">
        <v>43</v>
      </c>
      <c r="B493" s="2">
        <v>40995</v>
      </c>
      <c r="C493" s="3">
        <v>0.45833333333333331</v>
      </c>
      <c r="D493" s="1">
        <v>40.315760228898803</v>
      </c>
      <c r="E493" s="1">
        <f t="shared" si="42"/>
        <v>1.7663342450286288</v>
      </c>
      <c r="F493" s="1">
        <f t="shared" si="43"/>
        <v>6358.8032821030638</v>
      </c>
      <c r="G493" s="1" t="str">
        <f t="shared" si="44"/>
        <v>0</v>
      </c>
      <c r="H493" s="1">
        <v>33.876964819999998</v>
      </c>
      <c r="I493" s="1">
        <f t="shared" si="45"/>
        <v>1.48423452117625</v>
      </c>
      <c r="J493" s="1">
        <f t="shared" si="46"/>
        <v>5343.2442762344999</v>
      </c>
      <c r="K493" s="1" t="str">
        <f t="shared" si="47"/>
        <v>0</v>
      </c>
    </row>
    <row r="494" spans="1:11">
      <c r="A494" s="1" t="s">
        <v>43</v>
      </c>
      <c r="B494" s="2">
        <v>40995</v>
      </c>
      <c r="C494" s="3">
        <v>0.5</v>
      </c>
      <c r="D494" s="1">
        <v>38.584900757471701</v>
      </c>
      <c r="E494" s="1">
        <f t="shared" si="42"/>
        <v>1.6905009644367288</v>
      </c>
      <c r="F494" s="1">
        <f t="shared" si="43"/>
        <v>6085.8034719722236</v>
      </c>
      <c r="G494" s="1" t="str">
        <f t="shared" si="44"/>
        <v>0</v>
      </c>
      <c r="H494" s="1">
        <v>33.792559519999998</v>
      </c>
      <c r="I494" s="1">
        <f t="shared" si="45"/>
        <v>1.48053651397</v>
      </c>
      <c r="J494" s="1">
        <f t="shared" si="46"/>
        <v>5329.9314502919997</v>
      </c>
      <c r="K494" s="1" t="str">
        <f t="shared" si="47"/>
        <v>0</v>
      </c>
    </row>
    <row r="495" spans="1:11">
      <c r="A495" s="1" t="s">
        <v>43</v>
      </c>
      <c r="B495" s="2">
        <v>40995</v>
      </c>
      <c r="C495" s="3">
        <v>0.54166666666666663</v>
      </c>
      <c r="D495" s="1">
        <v>45.260339517108498</v>
      </c>
      <c r="E495" s="1">
        <f t="shared" si="42"/>
        <v>1.9829686250933161</v>
      </c>
      <c r="F495" s="1">
        <f t="shared" si="43"/>
        <v>7138.6870503359378</v>
      </c>
      <c r="G495" s="1" t="str">
        <f t="shared" si="44"/>
        <v>0</v>
      </c>
      <c r="H495" s="1">
        <v>33.452516449999997</v>
      </c>
      <c r="I495" s="1">
        <f t="shared" si="45"/>
        <v>1.4656383769656249</v>
      </c>
      <c r="J495" s="1">
        <f t="shared" si="46"/>
        <v>5276.2981570762495</v>
      </c>
      <c r="K495" s="1" t="str">
        <f t="shared" si="47"/>
        <v>0</v>
      </c>
    </row>
    <row r="496" spans="1:11">
      <c r="A496" s="1" t="s">
        <v>43</v>
      </c>
      <c r="B496" s="2">
        <v>40995</v>
      </c>
      <c r="C496" s="3">
        <v>0.58333333333333337</v>
      </c>
      <c r="D496" s="1">
        <v>41.762304778628902</v>
      </c>
      <c r="E496" s="1">
        <f t="shared" si="42"/>
        <v>1.8297109781136789</v>
      </c>
      <c r="F496" s="1">
        <f t="shared" si="43"/>
        <v>6586.9595212092436</v>
      </c>
      <c r="G496" s="1" t="str">
        <f t="shared" si="44"/>
        <v>0</v>
      </c>
      <c r="H496" s="1">
        <v>33.282567800000002</v>
      </c>
      <c r="I496" s="1">
        <f t="shared" si="45"/>
        <v>1.4581925017375001</v>
      </c>
      <c r="J496" s="1">
        <f t="shared" si="46"/>
        <v>5249.4930062550002</v>
      </c>
      <c r="K496" s="1" t="str">
        <f t="shared" si="47"/>
        <v>0</v>
      </c>
    </row>
    <row r="497" spans="1:11">
      <c r="A497" s="1" t="s">
        <v>43</v>
      </c>
      <c r="B497" s="2">
        <v>40995</v>
      </c>
      <c r="C497" s="3">
        <v>0.625</v>
      </c>
      <c r="D497" s="1">
        <v>39.963778288099498</v>
      </c>
      <c r="E497" s="1">
        <f t="shared" si="42"/>
        <v>1.7509130362473593</v>
      </c>
      <c r="F497" s="1">
        <f t="shared" si="43"/>
        <v>6303.2869304904934</v>
      </c>
      <c r="G497" s="1" t="str">
        <f t="shared" si="44"/>
        <v>0</v>
      </c>
      <c r="H497" s="1">
        <v>33.992675089999999</v>
      </c>
      <c r="I497" s="1">
        <f t="shared" si="45"/>
        <v>1.489304077380625</v>
      </c>
      <c r="J497" s="1">
        <f t="shared" si="46"/>
        <v>5361.4946785702496</v>
      </c>
      <c r="K497" s="1" t="str">
        <f t="shared" si="47"/>
        <v>0</v>
      </c>
    </row>
    <row r="498" spans="1:11">
      <c r="A498" s="1" t="s">
        <v>43</v>
      </c>
      <c r="B498" s="2">
        <v>40995</v>
      </c>
      <c r="C498" s="3">
        <v>0.66666666666666663</v>
      </c>
      <c r="D498" s="1">
        <v>46.1689874543084</v>
      </c>
      <c r="E498" s="1">
        <f t="shared" si="42"/>
        <v>2.0227787628418867</v>
      </c>
      <c r="F498" s="1">
        <f t="shared" si="43"/>
        <v>7282.0035462307924</v>
      </c>
      <c r="G498" s="1" t="str">
        <f t="shared" si="44"/>
        <v>0</v>
      </c>
      <c r="H498" s="1">
        <v>33.843631389999999</v>
      </c>
      <c r="I498" s="1">
        <f t="shared" si="45"/>
        <v>1.4827741002743751</v>
      </c>
      <c r="J498" s="1">
        <f t="shared" si="46"/>
        <v>5337.9867609877501</v>
      </c>
      <c r="K498" s="1" t="str">
        <f t="shared" si="47"/>
        <v>0</v>
      </c>
    </row>
    <row r="499" spans="1:11">
      <c r="A499" s="1" t="s">
        <v>43</v>
      </c>
      <c r="B499" s="2">
        <v>40995</v>
      </c>
      <c r="C499" s="3">
        <v>0.70833333333333337</v>
      </c>
      <c r="D499" s="1">
        <v>47.776614270740097</v>
      </c>
      <c r="E499" s="1">
        <f t="shared" si="42"/>
        <v>2.0932129127368007</v>
      </c>
      <c r="F499" s="1">
        <f t="shared" si="43"/>
        <v>7535.5664858524824</v>
      </c>
      <c r="G499" s="1" t="str">
        <f t="shared" si="44"/>
        <v>0</v>
      </c>
      <c r="H499" s="1">
        <v>32.959674030000002</v>
      </c>
      <c r="I499" s="1">
        <f t="shared" si="45"/>
        <v>1.4440457184393751</v>
      </c>
      <c r="J499" s="1">
        <f t="shared" si="46"/>
        <v>5198.5645863817508</v>
      </c>
      <c r="K499" s="1" t="str">
        <f t="shared" si="47"/>
        <v>0</v>
      </c>
    </row>
    <row r="500" spans="1:11">
      <c r="A500" s="1" t="s">
        <v>43</v>
      </c>
      <c r="B500" s="2">
        <v>40995</v>
      </c>
      <c r="C500" s="3">
        <v>0.75</v>
      </c>
      <c r="D500" s="1">
        <v>46.4450879616208</v>
      </c>
      <c r="E500" s="1">
        <f t="shared" si="42"/>
        <v>2.0348754163185117</v>
      </c>
      <c r="F500" s="1">
        <f t="shared" si="43"/>
        <v>7325.5514987466422</v>
      </c>
      <c r="G500" s="1" t="str">
        <f t="shared" si="44"/>
        <v>0</v>
      </c>
      <c r="H500" s="1">
        <v>33.525126579999998</v>
      </c>
      <c r="I500" s="1">
        <f t="shared" si="45"/>
        <v>1.4688196082862501</v>
      </c>
      <c r="J500" s="1">
        <f t="shared" si="46"/>
        <v>5287.7505898305008</v>
      </c>
      <c r="K500" s="1" t="str">
        <f t="shared" si="47"/>
        <v>0</v>
      </c>
    </row>
    <row r="501" spans="1:11">
      <c r="A501" s="1" t="s">
        <v>43</v>
      </c>
      <c r="B501" s="2">
        <v>40995</v>
      </c>
      <c r="C501" s="3">
        <v>0.79166666666666663</v>
      </c>
      <c r="D501" s="1">
        <v>45.792968036863499</v>
      </c>
      <c r="E501" s="1">
        <f t="shared" si="42"/>
        <v>2.0063044121150821</v>
      </c>
      <c r="F501" s="1">
        <f t="shared" si="43"/>
        <v>7222.6958836142958</v>
      </c>
      <c r="G501" s="1" t="str">
        <f t="shared" si="44"/>
        <v>0</v>
      </c>
      <c r="H501" s="1">
        <v>33.460705330000003</v>
      </c>
      <c r="I501" s="1">
        <f t="shared" si="45"/>
        <v>1.4659971522706252</v>
      </c>
      <c r="J501" s="1">
        <f t="shared" si="46"/>
        <v>5277.5897481742504</v>
      </c>
      <c r="K501" s="1" t="str">
        <f t="shared" si="47"/>
        <v>0</v>
      </c>
    </row>
    <row r="502" spans="1:11">
      <c r="A502" s="1" t="s">
        <v>43</v>
      </c>
      <c r="B502" s="2">
        <v>40995</v>
      </c>
      <c r="C502" s="3">
        <v>0.83333333333333337</v>
      </c>
      <c r="D502" s="1">
        <v>44.665340762668201</v>
      </c>
      <c r="E502" s="1">
        <f t="shared" si="42"/>
        <v>1.9569002421644004</v>
      </c>
      <c r="F502" s="1">
        <f t="shared" si="43"/>
        <v>7044.840871791841</v>
      </c>
      <c r="G502" s="1" t="str">
        <f t="shared" si="44"/>
        <v>0</v>
      </c>
      <c r="H502" s="1">
        <v>32.81701357</v>
      </c>
      <c r="I502" s="1">
        <f t="shared" si="45"/>
        <v>1.4377954070356251</v>
      </c>
      <c r="J502" s="1">
        <f t="shared" si="46"/>
        <v>5176.0634653282505</v>
      </c>
      <c r="K502" s="1" t="str">
        <f t="shared" si="47"/>
        <v>0</v>
      </c>
    </row>
    <row r="503" spans="1:11">
      <c r="A503" s="1" t="s">
        <v>43</v>
      </c>
      <c r="B503" s="2">
        <v>40995</v>
      </c>
      <c r="C503" s="3">
        <v>0.875</v>
      </c>
      <c r="D503" s="1">
        <v>39.226130578782801</v>
      </c>
      <c r="E503" s="1">
        <f t="shared" si="42"/>
        <v>1.7185948459829214</v>
      </c>
      <c r="F503" s="1">
        <f t="shared" si="43"/>
        <v>6186.9414455385177</v>
      </c>
      <c r="G503" s="1" t="str">
        <f t="shared" si="44"/>
        <v>0</v>
      </c>
      <c r="H503" s="1">
        <v>32.979996919999998</v>
      </c>
      <c r="I503" s="1">
        <f t="shared" si="45"/>
        <v>1.4449361150575</v>
      </c>
      <c r="J503" s="1">
        <f t="shared" si="46"/>
        <v>5201.7700142069998</v>
      </c>
      <c r="K503" s="1" t="str">
        <f t="shared" si="47"/>
        <v>0</v>
      </c>
    </row>
    <row r="504" spans="1:11">
      <c r="A504" s="1" t="s">
        <v>43</v>
      </c>
      <c r="B504" s="2">
        <v>40995</v>
      </c>
      <c r="C504" s="3">
        <v>0.91666666666666663</v>
      </c>
      <c r="D504" s="1">
        <v>43.736028784645903</v>
      </c>
      <c r="E504" s="1">
        <f t="shared" si="42"/>
        <v>1.9161847611272986</v>
      </c>
      <c r="F504" s="1">
        <f t="shared" si="43"/>
        <v>6898.2651400582754</v>
      </c>
      <c r="G504" s="1" t="str">
        <f t="shared" si="44"/>
        <v>0</v>
      </c>
      <c r="H504" s="1">
        <v>33.090904449999996</v>
      </c>
      <c r="I504" s="1">
        <f t="shared" si="45"/>
        <v>1.4497952512156249</v>
      </c>
      <c r="J504" s="1">
        <f t="shared" si="46"/>
        <v>5219.2629043762499</v>
      </c>
      <c r="K504" s="1" t="str">
        <f t="shared" si="47"/>
        <v>0</v>
      </c>
    </row>
    <row r="505" spans="1:11">
      <c r="A505" s="1" t="s">
        <v>43</v>
      </c>
      <c r="B505" s="2">
        <v>40995</v>
      </c>
      <c r="C505" s="3">
        <v>0.95833333333333337</v>
      </c>
      <c r="D505" s="1">
        <v>54.0670692917991</v>
      </c>
      <c r="E505" s="1">
        <f t="shared" si="42"/>
        <v>2.3688134733469481</v>
      </c>
      <c r="F505" s="1">
        <f t="shared" si="43"/>
        <v>8527.7285040490133</v>
      </c>
      <c r="G505" s="1">
        <f t="shared" si="44"/>
        <v>127088.92595956374</v>
      </c>
      <c r="H505" s="1">
        <v>33.181654180000002</v>
      </c>
      <c r="I505" s="1">
        <f t="shared" si="45"/>
        <v>1.4537712237612501</v>
      </c>
      <c r="J505" s="1">
        <f t="shared" si="46"/>
        <v>5233.5764055405007</v>
      </c>
      <c r="K505" s="1">
        <f t="shared" si="47"/>
        <v>115204.21703948475</v>
      </c>
    </row>
    <row r="506" spans="1:11">
      <c r="A506" s="1" t="s">
        <v>43</v>
      </c>
      <c r="B506" s="2">
        <v>40996</v>
      </c>
      <c r="C506" s="3">
        <v>0</v>
      </c>
      <c r="D506" s="1">
        <v>43.170640218522799</v>
      </c>
      <c r="E506" s="1">
        <f t="shared" si="42"/>
        <v>1.8914136745740302</v>
      </c>
      <c r="F506" s="1">
        <f t="shared" si="43"/>
        <v>6809.0892284665088</v>
      </c>
      <c r="G506" s="1" t="str">
        <f t="shared" si="44"/>
        <v>0</v>
      </c>
      <c r="H506" s="1">
        <v>33.161817919999997</v>
      </c>
      <c r="I506" s="1">
        <f t="shared" si="45"/>
        <v>1.4529021476199999</v>
      </c>
      <c r="J506" s="1">
        <f t="shared" si="46"/>
        <v>5230.4477314319993</v>
      </c>
      <c r="K506" s="1" t="str">
        <f t="shared" si="47"/>
        <v>0</v>
      </c>
    </row>
    <row r="507" spans="1:11">
      <c r="A507" s="1" t="s">
        <v>43</v>
      </c>
      <c r="B507" s="2">
        <v>40996</v>
      </c>
      <c r="C507" s="3">
        <v>4.1666666666666664E-2</v>
      </c>
      <c r="D507" s="1">
        <v>45.454889030456499</v>
      </c>
      <c r="E507" s="1">
        <f t="shared" si="42"/>
        <v>1.9914923256468753</v>
      </c>
      <c r="F507" s="1">
        <f t="shared" si="43"/>
        <v>7169.3723723287512</v>
      </c>
      <c r="G507" s="1" t="str">
        <f t="shared" si="44"/>
        <v>0</v>
      </c>
      <c r="H507" s="1">
        <v>33.396039369999997</v>
      </c>
      <c r="I507" s="1">
        <f t="shared" si="45"/>
        <v>1.4631639748981249</v>
      </c>
      <c r="J507" s="1">
        <f t="shared" si="46"/>
        <v>5267.3903096332497</v>
      </c>
      <c r="K507" s="1" t="str">
        <f t="shared" si="47"/>
        <v>0</v>
      </c>
    </row>
    <row r="508" spans="1:11">
      <c r="A508" s="1" t="s">
        <v>43</v>
      </c>
      <c r="B508" s="2">
        <v>40996</v>
      </c>
      <c r="C508" s="3">
        <v>8.3333333333333329E-2</v>
      </c>
      <c r="D508" s="1">
        <v>49.885202180014701</v>
      </c>
      <c r="E508" s="1">
        <f t="shared" si="42"/>
        <v>2.1855954205118944</v>
      </c>
      <c r="F508" s="1">
        <f t="shared" si="43"/>
        <v>7868.1435138428196</v>
      </c>
      <c r="G508" s="1" t="str">
        <f t="shared" si="44"/>
        <v>0</v>
      </c>
      <c r="H508" s="1">
        <v>33.51319445</v>
      </c>
      <c r="I508" s="1">
        <f t="shared" si="45"/>
        <v>1.4682968318406251</v>
      </c>
      <c r="J508" s="1">
        <f t="shared" si="46"/>
        <v>5285.8685946262503</v>
      </c>
      <c r="K508" s="1" t="str">
        <f t="shared" si="47"/>
        <v>0</v>
      </c>
    </row>
    <row r="509" spans="1:11">
      <c r="A509" s="1" t="s">
        <v>43</v>
      </c>
      <c r="B509" s="2">
        <v>40996</v>
      </c>
      <c r="C509" s="3">
        <v>0.125</v>
      </c>
      <c r="D509" s="1">
        <v>46.240635758505903</v>
      </c>
      <c r="E509" s="1">
        <f t="shared" si="42"/>
        <v>2.0259178541695397</v>
      </c>
      <c r="F509" s="1">
        <f t="shared" si="43"/>
        <v>7293.3042750103432</v>
      </c>
      <c r="G509" s="1" t="str">
        <f t="shared" si="44"/>
        <v>0</v>
      </c>
      <c r="H509" s="1">
        <v>33.811647999999998</v>
      </c>
      <c r="I509" s="1">
        <f t="shared" si="45"/>
        <v>1.481372828</v>
      </c>
      <c r="J509" s="1">
        <f t="shared" si="46"/>
        <v>5332.9421807999997</v>
      </c>
      <c r="K509" s="1" t="str">
        <f t="shared" si="47"/>
        <v>0</v>
      </c>
    </row>
    <row r="510" spans="1:11">
      <c r="A510" s="1" t="s">
        <v>43</v>
      </c>
      <c r="B510" s="2">
        <v>40996</v>
      </c>
      <c r="C510" s="3">
        <v>0.16666666666666666</v>
      </c>
      <c r="D510" s="1">
        <v>42.874245984819197</v>
      </c>
      <c r="E510" s="1">
        <f t="shared" si="42"/>
        <v>1.8784279022098913</v>
      </c>
      <c r="F510" s="1">
        <f t="shared" si="43"/>
        <v>6762.3404479556084</v>
      </c>
      <c r="G510" s="1" t="str">
        <f t="shared" si="44"/>
        <v>0</v>
      </c>
      <c r="H510" s="1">
        <v>33.839791949999999</v>
      </c>
      <c r="I510" s="1">
        <f t="shared" si="45"/>
        <v>1.4826058848093748</v>
      </c>
      <c r="J510" s="1">
        <f t="shared" si="46"/>
        <v>5337.3811853137495</v>
      </c>
      <c r="K510" s="1" t="str">
        <f t="shared" si="47"/>
        <v>0</v>
      </c>
    </row>
    <row r="511" spans="1:11">
      <c r="A511" s="1" t="s">
        <v>43</v>
      </c>
      <c r="B511" s="2">
        <v>40996</v>
      </c>
      <c r="C511" s="3">
        <v>0.20833333333333334</v>
      </c>
      <c r="D511" s="1">
        <v>43.905088363223598</v>
      </c>
      <c r="E511" s="1">
        <f t="shared" si="42"/>
        <v>1.9235916839137337</v>
      </c>
      <c r="F511" s="1">
        <f t="shared" si="43"/>
        <v>6924.930062089441</v>
      </c>
      <c r="G511" s="1" t="str">
        <f t="shared" si="44"/>
        <v>0</v>
      </c>
      <c r="H511" s="1">
        <v>33.610636919999997</v>
      </c>
      <c r="I511" s="1">
        <f t="shared" si="45"/>
        <v>1.4725660300574999</v>
      </c>
      <c r="J511" s="1">
        <f t="shared" si="46"/>
        <v>5301.2377082069997</v>
      </c>
      <c r="K511" s="1" t="str">
        <f t="shared" si="47"/>
        <v>0</v>
      </c>
    </row>
    <row r="512" spans="1:11">
      <c r="A512" s="1" t="s">
        <v>43</v>
      </c>
      <c r="B512" s="2">
        <v>40996</v>
      </c>
      <c r="C512" s="3">
        <v>0.25</v>
      </c>
      <c r="D512" s="1">
        <v>41.638698795106698</v>
      </c>
      <c r="E512" s="1">
        <f t="shared" si="42"/>
        <v>1.8242954909606124</v>
      </c>
      <c r="F512" s="1">
        <f t="shared" si="43"/>
        <v>6567.4637674582045</v>
      </c>
      <c r="G512" s="1" t="str">
        <f t="shared" si="44"/>
        <v>0</v>
      </c>
      <c r="H512" s="1">
        <v>33.695530750000003</v>
      </c>
      <c r="I512" s="1">
        <f t="shared" si="45"/>
        <v>1.4762854409843753</v>
      </c>
      <c r="J512" s="1">
        <f t="shared" si="46"/>
        <v>5314.6275875437514</v>
      </c>
      <c r="K512" s="1" t="str">
        <f t="shared" si="47"/>
        <v>0</v>
      </c>
    </row>
    <row r="513" spans="1:11">
      <c r="A513" s="1" t="s">
        <v>43</v>
      </c>
      <c r="B513" s="2">
        <v>40996</v>
      </c>
      <c r="C513" s="3">
        <v>0.29166666666666669</v>
      </c>
      <c r="D513" s="1">
        <v>47.4700614558326</v>
      </c>
      <c r="E513" s="1">
        <f t="shared" si="42"/>
        <v>2.0797820675336656</v>
      </c>
      <c r="F513" s="1">
        <f t="shared" si="43"/>
        <v>7487.2154431211957</v>
      </c>
      <c r="G513" s="1" t="str">
        <f t="shared" si="44"/>
        <v>0</v>
      </c>
      <c r="H513" s="1">
        <v>33.915507560000002</v>
      </c>
      <c r="I513" s="1">
        <f t="shared" si="45"/>
        <v>1.4859231749725001</v>
      </c>
      <c r="J513" s="1">
        <f t="shared" si="46"/>
        <v>5349.323429901001</v>
      </c>
      <c r="K513" s="1" t="str">
        <f t="shared" si="47"/>
        <v>0</v>
      </c>
    </row>
    <row r="514" spans="1:11">
      <c r="A514" s="1" t="s">
        <v>43</v>
      </c>
      <c r="B514" s="2">
        <v>40996</v>
      </c>
      <c r="C514" s="3">
        <v>0.33333333333333331</v>
      </c>
      <c r="D514" s="1">
        <v>43.915068474875603</v>
      </c>
      <c r="E514" s="1">
        <f t="shared" ref="E514:E577" si="48">(D514*3785.4)/86400</f>
        <v>1.9240289375554875</v>
      </c>
      <c r="F514" s="1">
        <f t="shared" ref="F514:F577" si="49">E514*3600</f>
        <v>6926.5041751997551</v>
      </c>
      <c r="G514" s="1" t="str">
        <f t="shared" ref="G514:G577" si="50">IF(C514=$C$25,SUM(F514:F535),"0")</f>
        <v>0</v>
      </c>
      <c r="H514" s="1">
        <v>34.508554660000001</v>
      </c>
      <c r="I514" s="1">
        <f t="shared" ref="I514:I577" si="51">(H514*3785.4)/86400</f>
        <v>1.5119060510412501</v>
      </c>
      <c r="J514" s="1">
        <f t="shared" ref="J514:J577" si="52">I514*3600</f>
        <v>5442.8617837484999</v>
      </c>
      <c r="K514" s="1" t="str">
        <f t="shared" ref="K514:K577" si="53">IF(C514=$C$25,SUM(J514:J535),"0")</f>
        <v>0</v>
      </c>
    </row>
    <row r="515" spans="1:11">
      <c r="A515" s="1" t="s">
        <v>43</v>
      </c>
      <c r="B515" s="2">
        <v>40996</v>
      </c>
      <c r="C515" s="3">
        <v>0.375</v>
      </c>
      <c r="D515" s="1">
        <v>42.291389128367101</v>
      </c>
      <c r="E515" s="1">
        <f t="shared" si="48"/>
        <v>1.8528914861865835</v>
      </c>
      <c r="F515" s="1">
        <f t="shared" si="49"/>
        <v>6670.4093502717005</v>
      </c>
      <c r="G515" s="1" t="str">
        <f t="shared" si="50"/>
        <v>0</v>
      </c>
      <c r="H515" s="1">
        <v>33.967990380000003</v>
      </c>
      <c r="I515" s="1">
        <f t="shared" si="51"/>
        <v>1.4882225785237502</v>
      </c>
      <c r="J515" s="1">
        <f t="shared" si="52"/>
        <v>5357.6012826855003</v>
      </c>
      <c r="K515" s="1" t="str">
        <f t="shared" si="53"/>
        <v>0</v>
      </c>
    </row>
    <row r="516" spans="1:11">
      <c r="A516" s="1" t="s">
        <v>43</v>
      </c>
      <c r="B516" s="2">
        <v>40996</v>
      </c>
      <c r="C516" s="3">
        <v>0.41666666666666669</v>
      </c>
      <c r="D516" s="1">
        <v>42.565381819407101</v>
      </c>
      <c r="E516" s="1">
        <f t="shared" si="48"/>
        <v>1.8648957909627737</v>
      </c>
      <c r="F516" s="1">
        <f t="shared" si="49"/>
        <v>6713.6248474659851</v>
      </c>
      <c r="G516" s="1" t="str">
        <f t="shared" si="50"/>
        <v>0</v>
      </c>
      <c r="H516" s="1">
        <v>33.868899200000001</v>
      </c>
      <c r="I516" s="1">
        <f t="shared" si="51"/>
        <v>1.4838811462000001</v>
      </c>
      <c r="J516" s="1">
        <f t="shared" si="52"/>
        <v>5341.9721263200008</v>
      </c>
      <c r="K516" s="1" t="str">
        <f t="shared" si="53"/>
        <v>0</v>
      </c>
    </row>
    <row r="517" spans="1:11">
      <c r="A517" s="1" t="s">
        <v>43</v>
      </c>
      <c r="B517" s="2">
        <v>40996</v>
      </c>
      <c r="C517" s="3">
        <v>0.45833333333333331</v>
      </c>
      <c r="D517" s="1">
        <v>20.3543026864529</v>
      </c>
      <c r="E517" s="1">
        <f t="shared" si="48"/>
        <v>0.89177288645021779</v>
      </c>
      <c r="F517" s="1">
        <f t="shared" si="49"/>
        <v>3210.382391220784</v>
      </c>
      <c r="G517" s="1" t="str">
        <f t="shared" si="50"/>
        <v>0</v>
      </c>
      <c r="H517" s="1">
        <v>32.916538690000003</v>
      </c>
      <c r="I517" s="1">
        <f t="shared" si="51"/>
        <v>1.4421558513556252</v>
      </c>
      <c r="J517" s="1">
        <f t="shared" si="52"/>
        <v>5191.7610648802511</v>
      </c>
      <c r="K517" s="1" t="str">
        <f t="shared" si="53"/>
        <v>0</v>
      </c>
    </row>
    <row r="518" spans="1:11">
      <c r="A518" s="1" t="s">
        <v>43</v>
      </c>
      <c r="B518" s="2">
        <v>40996</v>
      </c>
      <c r="C518" s="3">
        <v>0.5</v>
      </c>
      <c r="D518" s="1">
        <v>10.2178185462952</v>
      </c>
      <c r="E518" s="1">
        <f t="shared" si="48"/>
        <v>0.44766817505955847</v>
      </c>
      <c r="F518" s="1">
        <f t="shared" si="49"/>
        <v>1611.6054302144105</v>
      </c>
      <c r="G518" s="1" t="str">
        <f t="shared" si="50"/>
        <v>0</v>
      </c>
      <c r="H518" s="1">
        <v>32.72541812</v>
      </c>
      <c r="I518" s="1">
        <f t="shared" si="51"/>
        <v>1.4337823813824999</v>
      </c>
      <c r="J518" s="1">
        <f t="shared" si="52"/>
        <v>5161.616572977</v>
      </c>
      <c r="K518" s="1" t="str">
        <f t="shared" si="53"/>
        <v>0</v>
      </c>
    </row>
    <row r="519" spans="1:11">
      <c r="A519" s="1" t="s">
        <v>43</v>
      </c>
      <c r="B519" s="2">
        <v>40996</v>
      </c>
      <c r="C519" s="3">
        <v>0.54166666666666663</v>
      </c>
      <c r="D519" s="1">
        <v>11.914481172031801</v>
      </c>
      <c r="E519" s="1">
        <f t="shared" si="48"/>
        <v>0.52200320634964326</v>
      </c>
      <c r="F519" s="1">
        <f t="shared" si="49"/>
        <v>1879.2115428587158</v>
      </c>
      <c r="G519" s="1" t="str">
        <f t="shared" si="50"/>
        <v>0</v>
      </c>
      <c r="H519" s="1">
        <v>32.744262149999997</v>
      </c>
      <c r="I519" s="1">
        <f t="shared" si="51"/>
        <v>1.434607985446875</v>
      </c>
      <c r="J519" s="1">
        <f t="shared" si="52"/>
        <v>5164.5887476087501</v>
      </c>
      <c r="K519" s="1" t="str">
        <f t="shared" si="53"/>
        <v>0</v>
      </c>
    </row>
    <row r="520" spans="1:11">
      <c r="A520" s="1" t="s">
        <v>43</v>
      </c>
      <c r="B520" s="2">
        <v>40996</v>
      </c>
      <c r="C520" s="3">
        <v>0.58333333333333337</v>
      </c>
      <c r="D520" s="1">
        <v>32.087791397306603</v>
      </c>
      <c r="E520" s="1">
        <f t="shared" si="48"/>
        <v>1.4058463605944955</v>
      </c>
      <c r="F520" s="1">
        <f t="shared" si="49"/>
        <v>5061.0468981401837</v>
      </c>
      <c r="G520" s="1" t="str">
        <f t="shared" si="50"/>
        <v>0</v>
      </c>
      <c r="H520" s="1">
        <v>33.043360290000003</v>
      </c>
      <c r="I520" s="1">
        <f t="shared" si="51"/>
        <v>1.4477122227056252</v>
      </c>
      <c r="J520" s="1">
        <f t="shared" si="52"/>
        <v>5211.7640017402509</v>
      </c>
      <c r="K520" s="1" t="str">
        <f t="shared" si="53"/>
        <v>0</v>
      </c>
    </row>
    <row r="521" spans="1:11">
      <c r="A521" s="1" t="s">
        <v>43</v>
      </c>
      <c r="B521" s="2">
        <v>40996</v>
      </c>
      <c r="C521" s="3">
        <v>0.625</v>
      </c>
      <c r="D521" s="1">
        <v>25.778706428739799</v>
      </c>
      <c r="E521" s="1">
        <f t="shared" si="48"/>
        <v>1.1294295754091626</v>
      </c>
      <c r="F521" s="1">
        <f t="shared" si="49"/>
        <v>4065.9464714729852</v>
      </c>
      <c r="G521" s="1" t="str">
        <f t="shared" si="50"/>
        <v>0</v>
      </c>
      <c r="H521" s="1">
        <v>33.080749699999998</v>
      </c>
      <c r="I521" s="1">
        <f t="shared" si="51"/>
        <v>1.44935034623125</v>
      </c>
      <c r="J521" s="1">
        <f t="shared" si="52"/>
        <v>5217.6612464324999</v>
      </c>
      <c r="K521" s="1" t="str">
        <f t="shared" si="53"/>
        <v>0</v>
      </c>
    </row>
    <row r="522" spans="1:11">
      <c r="A522" s="1" t="s">
        <v>43</v>
      </c>
      <c r="B522" s="2">
        <v>40996</v>
      </c>
      <c r="C522" s="3">
        <v>0.66666666666666663</v>
      </c>
      <c r="D522" s="1">
        <v>35.148051950136797</v>
      </c>
      <c r="E522" s="1">
        <f t="shared" si="48"/>
        <v>1.5399240260653686</v>
      </c>
      <c r="F522" s="1">
        <f t="shared" si="49"/>
        <v>5543.7264938353273</v>
      </c>
      <c r="G522" s="1" t="str">
        <f t="shared" si="50"/>
        <v>0</v>
      </c>
      <c r="H522" s="1">
        <v>32.440687449999999</v>
      </c>
      <c r="I522" s="1">
        <f t="shared" si="51"/>
        <v>1.4213076189031248</v>
      </c>
      <c r="J522" s="1">
        <f t="shared" si="52"/>
        <v>5116.7074280512497</v>
      </c>
      <c r="K522" s="1" t="str">
        <f t="shared" si="53"/>
        <v>0</v>
      </c>
    </row>
    <row r="523" spans="1:11">
      <c r="A523" s="1" t="s">
        <v>43</v>
      </c>
      <c r="B523" s="2">
        <v>40996</v>
      </c>
      <c r="C523" s="3">
        <v>0.70833333333333337</v>
      </c>
      <c r="D523" s="1">
        <v>28.3985517554813</v>
      </c>
      <c r="E523" s="1">
        <f t="shared" si="48"/>
        <v>1.2442115487870244</v>
      </c>
      <c r="F523" s="1">
        <f t="shared" si="49"/>
        <v>4479.1615756332876</v>
      </c>
      <c r="G523" s="1" t="str">
        <f t="shared" si="50"/>
        <v>0</v>
      </c>
      <c r="H523" s="1">
        <v>32.447402719999999</v>
      </c>
      <c r="I523" s="1">
        <f t="shared" si="51"/>
        <v>1.4216018316699999</v>
      </c>
      <c r="J523" s="1">
        <f t="shared" si="52"/>
        <v>5117.7665940119996</v>
      </c>
      <c r="K523" s="1" t="str">
        <f t="shared" si="53"/>
        <v>0</v>
      </c>
    </row>
    <row r="524" spans="1:11">
      <c r="A524" s="1" t="s">
        <v>43</v>
      </c>
      <c r="B524" s="2">
        <v>40996</v>
      </c>
      <c r="C524" s="3">
        <v>0.75</v>
      </c>
      <c r="D524" s="1">
        <v>29.522630394299799</v>
      </c>
      <c r="E524" s="1">
        <f t="shared" si="48"/>
        <v>1.2934602441502601</v>
      </c>
      <c r="F524" s="1">
        <f t="shared" si="49"/>
        <v>4656.4568789409359</v>
      </c>
      <c r="G524" s="1" t="str">
        <f t="shared" si="50"/>
        <v>0</v>
      </c>
      <c r="H524" s="1">
        <v>32.223573369999997</v>
      </c>
      <c r="I524" s="1">
        <f t="shared" si="51"/>
        <v>1.4117953082731249</v>
      </c>
      <c r="J524" s="1">
        <f t="shared" si="52"/>
        <v>5082.4631097832498</v>
      </c>
      <c r="K524" s="1" t="str">
        <f t="shared" si="53"/>
        <v>0</v>
      </c>
    </row>
    <row r="525" spans="1:11">
      <c r="A525" s="1" t="s">
        <v>43</v>
      </c>
      <c r="B525" s="2">
        <v>40996</v>
      </c>
      <c r="C525" s="3">
        <v>0.79166666666666663</v>
      </c>
      <c r="D525" s="1">
        <v>40.269517200787803</v>
      </c>
      <c r="E525" s="1">
        <f t="shared" si="48"/>
        <v>1.7643082223595155</v>
      </c>
      <c r="F525" s="1">
        <f t="shared" si="49"/>
        <v>6351.5096004942552</v>
      </c>
      <c r="G525" s="1" t="str">
        <f t="shared" si="50"/>
        <v>0</v>
      </c>
      <c r="H525" s="1">
        <v>32.199492399999997</v>
      </c>
      <c r="I525" s="1">
        <f t="shared" si="51"/>
        <v>1.4107402607749999</v>
      </c>
      <c r="J525" s="1">
        <f t="shared" si="52"/>
        <v>5078.6649387899997</v>
      </c>
      <c r="K525" s="1" t="str">
        <f t="shared" si="53"/>
        <v>0</v>
      </c>
    </row>
    <row r="526" spans="1:11">
      <c r="A526" s="1" t="s">
        <v>43</v>
      </c>
      <c r="B526" s="2">
        <v>40996</v>
      </c>
      <c r="C526" s="3">
        <v>0.83333333333333337</v>
      </c>
      <c r="D526" s="1">
        <v>28.5925039752324</v>
      </c>
      <c r="E526" s="1">
        <f t="shared" si="48"/>
        <v>1.2527090804148695</v>
      </c>
      <c r="F526" s="1">
        <f t="shared" si="49"/>
        <v>4509.7526894935299</v>
      </c>
      <c r="G526" s="1" t="str">
        <f t="shared" si="50"/>
        <v>0</v>
      </c>
      <c r="H526" s="1">
        <v>32.119150480000002</v>
      </c>
      <c r="I526" s="1">
        <f t="shared" si="51"/>
        <v>1.407220280405</v>
      </c>
      <c r="J526" s="1">
        <f t="shared" si="52"/>
        <v>5065.9930094580004</v>
      </c>
      <c r="K526" s="1" t="str">
        <f t="shared" si="53"/>
        <v>0</v>
      </c>
    </row>
    <row r="527" spans="1:11">
      <c r="A527" s="1" t="s">
        <v>43</v>
      </c>
      <c r="B527" s="2">
        <v>40996</v>
      </c>
      <c r="C527" s="3">
        <v>0.875</v>
      </c>
      <c r="D527" s="1">
        <v>32.838145013915202</v>
      </c>
      <c r="E527" s="1">
        <f t="shared" si="48"/>
        <v>1.4387212284221598</v>
      </c>
      <c r="F527" s="1">
        <f t="shared" si="49"/>
        <v>5179.3964223197754</v>
      </c>
      <c r="G527" s="1" t="str">
        <f t="shared" si="50"/>
        <v>0</v>
      </c>
      <c r="H527" s="1">
        <v>32.204166039999997</v>
      </c>
      <c r="I527" s="1">
        <f t="shared" si="51"/>
        <v>1.4109450246274999</v>
      </c>
      <c r="J527" s="1">
        <f t="shared" si="52"/>
        <v>5079.4020886589997</v>
      </c>
      <c r="K527" s="1" t="str">
        <f t="shared" si="53"/>
        <v>0</v>
      </c>
    </row>
    <row r="528" spans="1:11">
      <c r="A528" s="1" t="s">
        <v>43</v>
      </c>
      <c r="B528" s="2">
        <v>40996</v>
      </c>
      <c r="C528" s="3">
        <v>0.91666666666666663</v>
      </c>
      <c r="D528" s="1">
        <v>35.234027147293098</v>
      </c>
      <c r="E528" s="1">
        <f t="shared" si="48"/>
        <v>1.543690814390779</v>
      </c>
      <c r="F528" s="1">
        <f t="shared" si="49"/>
        <v>5557.2869318068042</v>
      </c>
      <c r="G528" s="1" t="str">
        <f t="shared" si="50"/>
        <v>0</v>
      </c>
      <c r="H528" s="1">
        <v>32.106967480000002</v>
      </c>
      <c r="I528" s="1">
        <f t="shared" si="51"/>
        <v>1.4066865127175001</v>
      </c>
      <c r="J528" s="1">
        <f t="shared" si="52"/>
        <v>5064.0714457830009</v>
      </c>
      <c r="K528" s="1" t="str">
        <f t="shared" si="53"/>
        <v>0</v>
      </c>
    </row>
    <row r="529" spans="1:11">
      <c r="A529" s="1" t="s">
        <v>43</v>
      </c>
      <c r="B529" s="2">
        <v>40996</v>
      </c>
      <c r="C529" s="3">
        <v>0.95833333333333337</v>
      </c>
      <c r="D529" s="1">
        <v>36.477209759818201</v>
      </c>
      <c r="E529" s="1">
        <f t="shared" si="48"/>
        <v>1.598157752602035</v>
      </c>
      <c r="F529" s="1">
        <f t="shared" si="49"/>
        <v>5753.3679093673263</v>
      </c>
      <c r="G529" s="1">
        <f t="shared" si="50"/>
        <v>120464.74846114649</v>
      </c>
      <c r="H529" s="1">
        <v>32.201093090000001</v>
      </c>
      <c r="I529" s="1">
        <f t="shared" si="51"/>
        <v>1.4108103910056251</v>
      </c>
      <c r="J529" s="1">
        <f t="shared" si="52"/>
        <v>5078.9174076202507</v>
      </c>
      <c r="K529" s="1">
        <f t="shared" si="53"/>
        <v>110886.01002446625</v>
      </c>
    </row>
    <row r="530" spans="1:11">
      <c r="A530" s="1" t="s">
        <v>43</v>
      </c>
      <c r="B530" s="2">
        <v>40997</v>
      </c>
      <c r="C530" s="3">
        <v>0</v>
      </c>
      <c r="D530" s="1">
        <v>38.196834918128097</v>
      </c>
      <c r="E530" s="1">
        <f t="shared" si="48"/>
        <v>1.6734988298504871</v>
      </c>
      <c r="F530" s="1">
        <f t="shared" si="49"/>
        <v>6024.5957874617534</v>
      </c>
      <c r="G530" s="1" t="str">
        <f t="shared" si="50"/>
        <v>0</v>
      </c>
      <c r="H530" s="1">
        <v>31.883598970000001</v>
      </c>
      <c r="I530" s="1">
        <f t="shared" si="51"/>
        <v>1.3969001798731251</v>
      </c>
      <c r="J530" s="1">
        <f t="shared" si="52"/>
        <v>5028.8406475432503</v>
      </c>
      <c r="K530" s="1" t="str">
        <f t="shared" si="53"/>
        <v>0</v>
      </c>
    </row>
    <row r="531" spans="1:11">
      <c r="A531" s="1" t="s">
        <v>43</v>
      </c>
      <c r="B531" s="2">
        <v>40997</v>
      </c>
      <c r="C531" s="3">
        <v>4.1666666666666664E-2</v>
      </c>
      <c r="D531" s="1">
        <v>34.584787481625902</v>
      </c>
      <c r="E531" s="1">
        <f t="shared" si="48"/>
        <v>1.515246001538735</v>
      </c>
      <c r="F531" s="1">
        <f t="shared" si="49"/>
        <v>5454.8856055394463</v>
      </c>
      <c r="G531" s="1" t="str">
        <f t="shared" si="50"/>
        <v>0</v>
      </c>
      <c r="H531" s="1">
        <v>32.068248310000001</v>
      </c>
      <c r="I531" s="1">
        <f t="shared" si="51"/>
        <v>1.4049901290818751</v>
      </c>
      <c r="J531" s="1">
        <f t="shared" si="52"/>
        <v>5057.9644646947509</v>
      </c>
      <c r="K531" s="1" t="str">
        <f t="shared" si="53"/>
        <v>0</v>
      </c>
    </row>
    <row r="532" spans="1:11">
      <c r="A532" s="1" t="s">
        <v>43</v>
      </c>
      <c r="B532" s="2">
        <v>40997</v>
      </c>
      <c r="C532" s="3">
        <v>8.3333333333333329E-2</v>
      </c>
      <c r="D532" s="1">
        <v>36.591576226552299</v>
      </c>
      <c r="E532" s="1">
        <f t="shared" si="48"/>
        <v>1.6031684334258227</v>
      </c>
      <c r="F532" s="1">
        <f t="shared" si="49"/>
        <v>5771.4063603329614</v>
      </c>
      <c r="G532" s="1" t="str">
        <f t="shared" si="50"/>
        <v>0</v>
      </c>
      <c r="H532" s="1">
        <v>32.346975610000001</v>
      </c>
      <c r="I532" s="1">
        <f t="shared" si="51"/>
        <v>1.4172018689131249</v>
      </c>
      <c r="J532" s="1">
        <f t="shared" si="52"/>
        <v>5101.92672808725</v>
      </c>
      <c r="K532" s="1" t="str">
        <f t="shared" si="53"/>
        <v>0</v>
      </c>
    </row>
    <row r="533" spans="1:11">
      <c r="A533" s="1" t="s">
        <v>43</v>
      </c>
      <c r="B533" s="2">
        <v>40997</v>
      </c>
      <c r="C533" s="3">
        <v>0.125</v>
      </c>
      <c r="D533" s="1">
        <v>40.847221236758799</v>
      </c>
      <c r="E533" s="1">
        <f t="shared" si="48"/>
        <v>1.7896188804354949</v>
      </c>
      <c r="F533" s="1">
        <f t="shared" si="49"/>
        <v>6442.6279695677813</v>
      </c>
      <c r="G533" s="1" t="str">
        <f t="shared" si="50"/>
        <v>0</v>
      </c>
      <c r="H533" s="1">
        <v>31.95782912</v>
      </c>
      <c r="I533" s="1">
        <f t="shared" si="51"/>
        <v>1.40015238832</v>
      </c>
      <c r="J533" s="1">
        <f t="shared" si="52"/>
        <v>5040.5485979519999</v>
      </c>
      <c r="K533" s="1" t="str">
        <f t="shared" si="53"/>
        <v>0</v>
      </c>
    </row>
    <row r="534" spans="1:11">
      <c r="A534" s="1" t="s">
        <v>43</v>
      </c>
      <c r="B534" s="2">
        <v>40997</v>
      </c>
      <c r="C534" s="3">
        <v>0.16666666666666666</v>
      </c>
      <c r="D534" s="1">
        <v>39.463167958789398</v>
      </c>
      <c r="E534" s="1">
        <f t="shared" si="48"/>
        <v>1.7289800461944607</v>
      </c>
      <c r="F534" s="1">
        <f t="shared" si="49"/>
        <v>6224.328166300058</v>
      </c>
      <c r="G534" s="1" t="str">
        <f t="shared" si="50"/>
        <v>0</v>
      </c>
      <c r="H534" s="1">
        <v>32.061173439999997</v>
      </c>
      <c r="I534" s="1">
        <f t="shared" si="51"/>
        <v>1.40468016134</v>
      </c>
      <c r="J534" s="1">
        <f t="shared" si="52"/>
        <v>5056.8485808240002</v>
      </c>
      <c r="K534" s="1" t="str">
        <f t="shared" si="53"/>
        <v>0</v>
      </c>
    </row>
    <row r="535" spans="1:11">
      <c r="A535" s="1" t="s">
        <v>43</v>
      </c>
      <c r="B535" s="2">
        <v>40997</v>
      </c>
      <c r="C535" s="3">
        <v>0.20833333333333334</v>
      </c>
      <c r="D535" s="1">
        <v>39.735703470441997</v>
      </c>
      <c r="E535" s="1">
        <f t="shared" si="48"/>
        <v>1.74092050829874</v>
      </c>
      <c r="F535" s="1">
        <f t="shared" si="49"/>
        <v>6267.3138298754639</v>
      </c>
      <c r="G535" s="1" t="str">
        <f t="shared" si="50"/>
        <v>0</v>
      </c>
      <c r="H535" s="1">
        <v>31.998474609999999</v>
      </c>
      <c r="I535" s="1">
        <f t="shared" si="51"/>
        <v>1.4019331688506249</v>
      </c>
      <c r="J535" s="1">
        <f t="shared" si="52"/>
        <v>5046.9594078622495</v>
      </c>
      <c r="K535" s="1" t="str">
        <f t="shared" si="53"/>
        <v>0</v>
      </c>
    </row>
    <row r="536" spans="1:11">
      <c r="A536" s="1" t="s">
        <v>43</v>
      </c>
      <c r="B536" s="2">
        <v>40997</v>
      </c>
      <c r="C536" s="3">
        <v>0.25</v>
      </c>
      <c r="D536" s="1">
        <v>49.052650703324197</v>
      </c>
      <c r="E536" s="1">
        <f t="shared" si="48"/>
        <v>2.1491192589393915</v>
      </c>
      <c r="F536" s="1">
        <f t="shared" si="49"/>
        <v>7736.8293321818091</v>
      </c>
      <c r="G536" s="1" t="str">
        <f t="shared" si="50"/>
        <v>0</v>
      </c>
      <c r="H536" s="1">
        <v>31.66975394</v>
      </c>
      <c r="I536" s="1">
        <f t="shared" si="51"/>
        <v>1.38753109449625</v>
      </c>
      <c r="J536" s="1">
        <f t="shared" si="52"/>
        <v>4995.1119401864999</v>
      </c>
      <c r="K536" s="1" t="str">
        <f t="shared" si="53"/>
        <v>0</v>
      </c>
    </row>
    <row r="537" spans="1:11">
      <c r="A537" s="1" t="s">
        <v>43</v>
      </c>
      <c r="B537" s="2">
        <v>40997</v>
      </c>
      <c r="C537" s="3">
        <v>0.29166666666666669</v>
      </c>
      <c r="D537" s="1">
        <v>38.035605815251699</v>
      </c>
      <c r="E537" s="1">
        <f t="shared" si="48"/>
        <v>1.666434979780715</v>
      </c>
      <c r="F537" s="1">
        <f t="shared" si="49"/>
        <v>5999.1659272105735</v>
      </c>
      <c r="G537" s="1" t="str">
        <f t="shared" si="50"/>
        <v>0</v>
      </c>
      <c r="H537" s="1">
        <v>31.87437362</v>
      </c>
      <c r="I537" s="1">
        <f t="shared" si="51"/>
        <v>1.39649599422625</v>
      </c>
      <c r="J537" s="1">
        <f t="shared" si="52"/>
        <v>5027.3855792145005</v>
      </c>
      <c r="K537" s="1" t="str">
        <f t="shared" si="53"/>
        <v>0</v>
      </c>
    </row>
    <row r="538" spans="1:11">
      <c r="A538" s="1" t="s">
        <v>43</v>
      </c>
      <c r="B538" s="2">
        <v>40997</v>
      </c>
      <c r="C538" s="3">
        <v>0.33333333333333331</v>
      </c>
      <c r="D538" s="1">
        <v>31.9438511191474</v>
      </c>
      <c r="E538" s="1">
        <f t="shared" si="48"/>
        <v>1.3995399771576456</v>
      </c>
      <c r="F538" s="1">
        <f t="shared" si="49"/>
        <v>5038.3439177675236</v>
      </c>
      <c r="G538" s="1" t="str">
        <f t="shared" si="50"/>
        <v>0</v>
      </c>
      <c r="H538" s="1">
        <v>31.97930509</v>
      </c>
      <c r="I538" s="1">
        <f t="shared" si="51"/>
        <v>1.4010933042556251</v>
      </c>
      <c r="J538" s="1">
        <f t="shared" si="52"/>
        <v>5043.93589532025</v>
      </c>
      <c r="K538" s="1" t="str">
        <f t="shared" si="53"/>
        <v>0</v>
      </c>
    </row>
    <row r="539" spans="1:11">
      <c r="A539" s="1" t="s">
        <v>43</v>
      </c>
      <c r="B539" s="2">
        <v>40997</v>
      </c>
      <c r="C539" s="3">
        <v>0.375</v>
      </c>
      <c r="D539" s="1">
        <v>37.402972505357504</v>
      </c>
      <c r="E539" s="1">
        <f t="shared" si="48"/>
        <v>1.6387177328909757</v>
      </c>
      <c r="F539" s="1">
        <f t="shared" si="49"/>
        <v>5899.3838384075125</v>
      </c>
      <c r="G539" s="1" t="str">
        <f t="shared" si="50"/>
        <v>0</v>
      </c>
      <c r="H539" s="1">
        <v>31.857306650000002</v>
      </c>
      <c r="I539" s="1">
        <f t="shared" si="51"/>
        <v>1.3957482476031251</v>
      </c>
      <c r="J539" s="1">
        <f t="shared" si="52"/>
        <v>5024.6936913712507</v>
      </c>
      <c r="K539" s="1" t="str">
        <f t="shared" si="53"/>
        <v>0</v>
      </c>
    </row>
    <row r="540" spans="1:11">
      <c r="A540" s="1" t="s">
        <v>43</v>
      </c>
      <c r="B540" s="2">
        <v>40997</v>
      </c>
      <c r="C540" s="3">
        <v>0.41666666666666669</v>
      </c>
      <c r="D540" s="1">
        <v>38.928809064229299</v>
      </c>
      <c r="E540" s="1">
        <f t="shared" si="48"/>
        <v>1.7055684471265462</v>
      </c>
      <c r="F540" s="1">
        <f t="shared" si="49"/>
        <v>6140.0464096555661</v>
      </c>
      <c r="G540" s="1" t="str">
        <f t="shared" si="50"/>
        <v>0</v>
      </c>
      <c r="H540" s="1">
        <v>32.182391619999997</v>
      </c>
      <c r="I540" s="1">
        <f t="shared" si="51"/>
        <v>1.4099910328512499</v>
      </c>
      <c r="J540" s="1">
        <f t="shared" si="52"/>
        <v>5075.9677182645</v>
      </c>
      <c r="K540" s="1" t="str">
        <f t="shared" si="53"/>
        <v>0</v>
      </c>
    </row>
    <row r="541" spans="1:11">
      <c r="A541" s="1" t="s">
        <v>43</v>
      </c>
      <c r="B541" s="2">
        <v>40997</v>
      </c>
      <c r="C541" s="3">
        <v>0.45833333333333331</v>
      </c>
      <c r="D541" s="1">
        <v>33.078975682258601</v>
      </c>
      <c r="E541" s="1">
        <f t="shared" si="48"/>
        <v>1.4492726220789551</v>
      </c>
      <c r="F541" s="1">
        <f t="shared" si="49"/>
        <v>5217.3814394842384</v>
      </c>
      <c r="G541" s="1" t="str">
        <f t="shared" si="50"/>
        <v>0</v>
      </c>
      <c r="H541" s="1">
        <v>32.7632555</v>
      </c>
      <c r="I541" s="1">
        <f t="shared" si="51"/>
        <v>1.4354401315937502</v>
      </c>
      <c r="J541" s="1">
        <f t="shared" si="52"/>
        <v>5167.584473737501</v>
      </c>
      <c r="K541" s="1" t="str">
        <f t="shared" si="53"/>
        <v>0</v>
      </c>
    </row>
    <row r="542" spans="1:11">
      <c r="A542" s="1" t="s">
        <v>43</v>
      </c>
      <c r="B542" s="2">
        <v>40997</v>
      </c>
      <c r="C542" s="3">
        <v>0.5</v>
      </c>
      <c r="D542" s="1">
        <v>33.252471725146002</v>
      </c>
      <c r="E542" s="1">
        <f t="shared" si="48"/>
        <v>1.4568739174579592</v>
      </c>
      <c r="F542" s="1">
        <f t="shared" si="49"/>
        <v>5244.7461028486532</v>
      </c>
      <c r="G542" s="1" t="str">
        <f t="shared" si="50"/>
        <v>0</v>
      </c>
      <c r="H542" s="1">
        <v>32.460386419999999</v>
      </c>
      <c r="I542" s="1">
        <f t="shared" si="51"/>
        <v>1.4221706800262499</v>
      </c>
      <c r="J542" s="1">
        <f t="shared" si="52"/>
        <v>5119.8144480944993</v>
      </c>
      <c r="K542" s="1" t="str">
        <f t="shared" si="53"/>
        <v>0</v>
      </c>
    </row>
    <row r="543" spans="1:11">
      <c r="A543" s="1" t="s">
        <v>43</v>
      </c>
      <c r="B543" s="2">
        <v>40997</v>
      </c>
      <c r="C543" s="3">
        <v>0.54166666666666663</v>
      </c>
      <c r="D543" s="1">
        <v>32.854734831915998</v>
      </c>
      <c r="E543" s="1">
        <f t="shared" si="48"/>
        <v>1.4394480698233199</v>
      </c>
      <c r="F543" s="1">
        <f t="shared" si="49"/>
        <v>5182.0130513639515</v>
      </c>
      <c r="G543" s="1" t="str">
        <f t="shared" si="50"/>
        <v>0</v>
      </c>
      <c r="H543" s="1">
        <v>32.788876520000002</v>
      </c>
      <c r="I543" s="1">
        <f t="shared" si="51"/>
        <v>1.4365626525325002</v>
      </c>
      <c r="J543" s="1">
        <f t="shared" si="52"/>
        <v>5171.6255491170004</v>
      </c>
      <c r="K543" s="1" t="str">
        <f t="shared" si="53"/>
        <v>0</v>
      </c>
    </row>
    <row r="544" spans="1:11">
      <c r="A544" s="1" t="s">
        <v>43</v>
      </c>
      <c r="B544" s="2">
        <v>40997</v>
      </c>
      <c r="C544" s="3">
        <v>0.58333333333333337</v>
      </c>
      <c r="D544" s="1">
        <v>32.847987013922797</v>
      </c>
      <c r="E544" s="1">
        <f t="shared" si="48"/>
        <v>1.4391524310474926</v>
      </c>
      <c r="F544" s="1">
        <f t="shared" si="49"/>
        <v>5180.9487517709731</v>
      </c>
      <c r="G544" s="1" t="str">
        <f t="shared" si="50"/>
        <v>0</v>
      </c>
      <c r="H544" s="1">
        <v>32.596283710000002</v>
      </c>
      <c r="I544" s="1">
        <f t="shared" si="51"/>
        <v>1.428124680044375</v>
      </c>
      <c r="J544" s="1">
        <f t="shared" si="52"/>
        <v>5141.2488481597502</v>
      </c>
      <c r="K544" s="1" t="str">
        <f t="shared" si="53"/>
        <v>0</v>
      </c>
    </row>
    <row r="545" spans="1:11">
      <c r="A545" s="1" t="s">
        <v>43</v>
      </c>
      <c r="B545" s="2">
        <v>40997</v>
      </c>
      <c r="C545" s="3">
        <v>0.625</v>
      </c>
      <c r="D545" s="1">
        <v>30.049532781177099</v>
      </c>
      <c r="E545" s="1">
        <f t="shared" si="48"/>
        <v>1.3165451549753218</v>
      </c>
      <c r="F545" s="1">
        <f t="shared" si="49"/>
        <v>4739.5625579111584</v>
      </c>
      <c r="G545" s="1" t="str">
        <f t="shared" si="50"/>
        <v>0</v>
      </c>
      <c r="H545" s="1">
        <v>32.502158039999998</v>
      </c>
      <c r="I545" s="1">
        <f t="shared" si="51"/>
        <v>1.4240007991274999</v>
      </c>
      <c r="J545" s="1">
        <f t="shared" si="52"/>
        <v>5126.4028768589997</v>
      </c>
      <c r="K545" s="1" t="str">
        <f t="shared" si="53"/>
        <v>0</v>
      </c>
    </row>
    <row r="546" spans="1:11">
      <c r="A546" s="1" t="s">
        <v>43</v>
      </c>
      <c r="B546" s="2">
        <v>40997</v>
      </c>
      <c r="C546" s="3">
        <v>0.66666666666666663</v>
      </c>
      <c r="D546" s="1">
        <v>26.619373473591299</v>
      </c>
      <c r="E546" s="1">
        <f t="shared" si="48"/>
        <v>1.1662613003117188</v>
      </c>
      <c r="F546" s="1">
        <f t="shared" si="49"/>
        <v>4198.5406811221874</v>
      </c>
      <c r="G546" s="1" t="str">
        <f t="shared" si="50"/>
        <v>0</v>
      </c>
      <c r="H546" s="1">
        <v>32.433375429999998</v>
      </c>
      <c r="I546" s="1">
        <f t="shared" si="51"/>
        <v>1.420987261026875</v>
      </c>
      <c r="J546" s="1">
        <f t="shared" si="52"/>
        <v>5115.5541396967501</v>
      </c>
      <c r="K546" s="1" t="str">
        <f t="shared" si="53"/>
        <v>0</v>
      </c>
    </row>
    <row r="547" spans="1:11">
      <c r="A547" s="1" t="s">
        <v>43</v>
      </c>
      <c r="B547" s="2">
        <v>40997</v>
      </c>
      <c r="C547" s="3">
        <v>0.70833333333333337</v>
      </c>
      <c r="D547" s="1">
        <v>32.204795148637601</v>
      </c>
      <c r="E547" s="1">
        <f t="shared" si="48"/>
        <v>1.410972587449685</v>
      </c>
      <c r="F547" s="1">
        <f t="shared" si="49"/>
        <v>5079.5013148188664</v>
      </c>
      <c r="G547" s="1" t="str">
        <f t="shared" si="50"/>
        <v>0</v>
      </c>
      <c r="H547" s="1">
        <v>31.663696519999998</v>
      </c>
      <c r="I547" s="1">
        <f t="shared" si="51"/>
        <v>1.3872657037825</v>
      </c>
      <c r="J547" s="1">
        <f t="shared" si="52"/>
        <v>4994.1565336169997</v>
      </c>
      <c r="K547" s="1" t="str">
        <f t="shared" si="53"/>
        <v>0</v>
      </c>
    </row>
    <row r="548" spans="1:11">
      <c r="A548" s="1" t="s">
        <v>43</v>
      </c>
      <c r="B548" s="2">
        <v>40997</v>
      </c>
      <c r="C548" s="3">
        <v>0.75</v>
      </c>
      <c r="D548" s="1">
        <v>32.610704824659599</v>
      </c>
      <c r="E548" s="1">
        <f t="shared" si="48"/>
        <v>1.4287565051303988</v>
      </c>
      <c r="F548" s="1">
        <f t="shared" si="49"/>
        <v>5143.5234184694355</v>
      </c>
      <c r="G548" s="1" t="str">
        <f t="shared" si="50"/>
        <v>0</v>
      </c>
      <c r="H548" s="1">
        <v>31.010189690000001</v>
      </c>
      <c r="I548" s="1">
        <f t="shared" si="51"/>
        <v>1.358633935793125</v>
      </c>
      <c r="J548" s="1">
        <f t="shared" si="52"/>
        <v>4891.0821688552496</v>
      </c>
      <c r="K548" s="1" t="str">
        <f t="shared" si="53"/>
        <v>0</v>
      </c>
    </row>
    <row r="549" spans="1:11">
      <c r="A549" s="1" t="s">
        <v>43</v>
      </c>
      <c r="B549" s="2">
        <v>40997</v>
      </c>
      <c r="C549" s="3">
        <v>0.79166666666666663</v>
      </c>
      <c r="D549" s="1">
        <v>20.7988853369819</v>
      </c>
      <c r="E549" s="1">
        <f t="shared" si="48"/>
        <v>0.91125116382651949</v>
      </c>
      <c r="F549" s="1">
        <f t="shared" si="49"/>
        <v>3280.50418977547</v>
      </c>
      <c r="G549" s="1" t="str">
        <f t="shared" si="50"/>
        <v>0</v>
      </c>
      <c r="H549" s="1">
        <v>30.651296729999999</v>
      </c>
      <c r="I549" s="1">
        <f t="shared" si="51"/>
        <v>1.3429099379831251</v>
      </c>
      <c r="J549" s="1">
        <f t="shared" si="52"/>
        <v>4834.4757767392503</v>
      </c>
      <c r="K549" s="1" t="str">
        <f t="shared" si="53"/>
        <v>0</v>
      </c>
    </row>
    <row r="550" spans="1:11">
      <c r="A550" s="1" t="s">
        <v>43</v>
      </c>
      <c r="B550" s="2">
        <v>40997</v>
      </c>
      <c r="C550" s="3">
        <v>0.83333333333333337</v>
      </c>
      <c r="D550" s="1">
        <v>28.186602630615202</v>
      </c>
      <c r="E550" s="1">
        <f t="shared" si="48"/>
        <v>1.2349255277538287</v>
      </c>
      <c r="F550" s="1">
        <f t="shared" si="49"/>
        <v>4445.7318999137833</v>
      </c>
      <c r="G550" s="1" t="str">
        <f t="shared" si="50"/>
        <v>0</v>
      </c>
      <c r="H550" s="1">
        <v>30.08378222</v>
      </c>
      <c r="I550" s="1">
        <f t="shared" si="51"/>
        <v>1.31804570851375</v>
      </c>
      <c r="J550" s="1">
        <f t="shared" si="52"/>
        <v>4744.9645506494999</v>
      </c>
      <c r="K550" s="1" t="str">
        <f t="shared" si="53"/>
        <v>0</v>
      </c>
    </row>
    <row r="551" spans="1:11">
      <c r="A551" s="1" t="s">
        <v>43</v>
      </c>
      <c r="B551" s="2">
        <v>40997</v>
      </c>
      <c r="C551" s="3">
        <v>0.875</v>
      </c>
      <c r="D551" s="1">
        <v>26.719031829834002</v>
      </c>
      <c r="E551" s="1">
        <f t="shared" si="48"/>
        <v>1.1706275820446022</v>
      </c>
      <c r="F551" s="1">
        <f t="shared" si="49"/>
        <v>4214.2592953605681</v>
      </c>
      <c r="G551" s="1" t="str">
        <f t="shared" si="50"/>
        <v>0</v>
      </c>
      <c r="H551" s="1">
        <v>29.498278289999998</v>
      </c>
      <c r="I551" s="1">
        <f t="shared" si="51"/>
        <v>1.2923933175806248</v>
      </c>
      <c r="J551" s="1">
        <f t="shared" si="52"/>
        <v>4652.6159432902496</v>
      </c>
      <c r="K551" s="1" t="str">
        <f t="shared" si="53"/>
        <v>0</v>
      </c>
    </row>
    <row r="552" spans="1:11">
      <c r="A552" s="1" t="s">
        <v>43</v>
      </c>
      <c r="B552" s="2">
        <v>40997</v>
      </c>
      <c r="C552" s="3">
        <v>0.91666666666666663</v>
      </c>
      <c r="D552" s="1">
        <v>34.387449645996099</v>
      </c>
      <c r="E552" s="1">
        <f t="shared" si="48"/>
        <v>1.5066001376152041</v>
      </c>
      <c r="F552" s="1">
        <f t="shared" si="49"/>
        <v>5423.7604954147346</v>
      </c>
      <c r="G552" s="1" t="str">
        <f t="shared" si="50"/>
        <v>0</v>
      </c>
      <c r="H552" s="1">
        <v>29.257042389999999</v>
      </c>
      <c r="I552" s="1">
        <f t="shared" si="51"/>
        <v>1.2818241697118751</v>
      </c>
      <c r="J552" s="1">
        <f t="shared" si="52"/>
        <v>4614.5670109627499</v>
      </c>
      <c r="K552" s="1" t="str">
        <f t="shared" si="53"/>
        <v>0</v>
      </c>
    </row>
    <row r="553" spans="1:11">
      <c r="A553" s="1" t="s">
        <v>43</v>
      </c>
      <c r="B553" s="2">
        <v>40997</v>
      </c>
      <c r="C553" s="3">
        <v>0.95833333333333337</v>
      </c>
      <c r="D553" s="1">
        <v>33.357714052730103</v>
      </c>
      <c r="E553" s="1">
        <f t="shared" si="48"/>
        <v>1.4614848469352375</v>
      </c>
      <c r="F553" s="1">
        <f t="shared" si="49"/>
        <v>5261.3454489668547</v>
      </c>
      <c r="G553" s="1">
        <f t="shared" si="50"/>
        <v>117825.95464327975</v>
      </c>
      <c r="H553" s="1">
        <v>29.13594616</v>
      </c>
      <c r="I553" s="1">
        <f t="shared" si="51"/>
        <v>1.276518641135</v>
      </c>
      <c r="J553" s="1">
        <f t="shared" si="52"/>
        <v>4595.4671080859998</v>
      </c>
      <c r="K553" s="1">
        <f t="shared" si="53"/>
        <v>103680.36605823974</v>
      </c>
    </row>
    <row r="554" spans="1:11">
      <c r="A554" s="1" t="s">
        <v>43</v>
      </c>
      <c r="B554" s="2">
        <v>40998</v>
      </c>
      <c r="C554" s="3">
        <v>0</v>
      </c>
      <c r="D554" s="1">
        <v>37.915158077875802</v>
      </c>
      <c r="E554" s="1">
        <f t="shared" si="48"/>
        <v>1.6611578632869337</v>
      </c>
      <c r="F554" s="1">
        <f t="shared" si="49"/>
        <v>5980.1683078329615</v>
      </c>
      <c r="G554" s="1" t="str">
        <f t="shared" si="50"/>
        <v>0</v>
      </c>
      <c r="H554" s="1">
        <v>29.05988456</v>
      </c>
      <c r="I554" s="1">
        <f t="shared" si="51"/>
        <v>1.2731861922850001</v>
      </c>
      <c r="J554" s="1">
        <f t="shared" si="52"/>
        <v>4583.4702922260003</v>
      </c>
      <c r="K554" s="1" t="str">
        <f t="shared" si="53"/>
        <v>0</v>
      </c>
    </row>
    <row r="555" spans="1:11">
      <c r="A555" s="1" t="s">
        <v>43</v>
      </c>
      <c r="B555" s="2">
        <v>40998</v>
      </c>
      <c r="C555" s="3">
        <v>4.1666666666666664E-2</v>
      </c>
      <c r="D555" s="1">
        <v>35.7899808645248</v>
      </c>
      <c r="E555" s="1">
        <f t="shared" si="48"/>
        <v>1.5680485366269927</v>
      </c>
      <c r="F555" s="1">
        <f t="shared" si="49"/>
        <v>5644.9747318571735</v>
      </c>
      <c r="G555" s="1" t="str">
        <f t="shared" si="50"/>
        <v>0</v>
      </c>
      <c r="H555" s="1">
        <v>29.284284270000001</v>
      </c>
      <c r="I555" s="1">
        <f t="shared" si="51"/>
        <v>1.2830177045793751</v>
      </c>
      <c r="J555" s="1">
        <f t="shared" si="52"/>
        <v>4618.8637364857505</v>
      </c>
      <c r="K555" s="1" t="str">
        <f t="shared" si="53"/>
        <v>0</v>
      </c>
    </row>
    <row r="556" spans="1:11">
      <c r="A556" s="1" t="s">
        <v>43</v>
      </c>
      <c r="B556" s="2">
        <v>40998</v>
      </c>
      <c r="C556" s="3">
        <v>8.3333333333333329E-2</v>
      </c>
      <c r="D556" s="1">
        <v>38.367197460598398</v>
      </c>
      <c r="E556" s="1">
        <f t="shared" si="48"/>
        <v>1.6809628387424673</v>
      </c>
      <c r="F556" s="1">
        <f t="shared" si="49"/>
        <v>6051.4662194728826</v>
      </c>
      <c r="G556" s="1" t="str">
        <f t="shared" si="50"/>
        <v>0</v>
      </c>
      <c r="H556" s="1">
        <v>28.847111590000001</v>
      </c>
      <c r="I556" s="1">
        <f t="shared" si="51"/>
        <v>1.2638640765368752</v>
      </c>
      <c r="J556" s="1">
        <f t="shared" si="52"/>
        <v>4549.9106755327502</v>
      </c>
      <c r="K556" s="1" t="str">
        <f t="shared" si="53"/>
        <v>0</v>
      </c>
    </row>
    <row r="557" spans="1:11">
      <c r="A557" s="1" t="s">
        <v>43</v>
      </c>
      <c r="B557" s="2">
        <v>40998</v>
      </c>
      <c r="C557" s="3">
        <v>0.125</v>
      </c>
      <c r="D557" s="1">
        <v>33.728295870357101</v>
      </c>
      <c r="E557" s="1">
        <f t="shared" si="48"/>
        <v>1.4777209628200205</v>
      </c>
      <c r="F557" s="1">
        <f t="shared" si="49"/>
        <v>5319.7954661520735</v>
      </c>
      <c r="G557" s="1" t="str">
        <f t="shared" si="50"/>
        <v>0</v>
      </c>
      <c r="H557" s="1">
        <v>29.469035309999999</v>
      </c>
      <c r="I557" s="1">
        <f t="shared" si="51"/>
        <v>1.2911121095193749</v>
      </c>
      <c r="J557" s="1">
        <f t="shared" si="52"/>
        <v>4648.0035942697496</v>
      </c>
      <c r="K557" s="1" t="str">
        <f t="shared" si="53"/>
        <v>0</v>
      </c>
    </row>
    <row r="558" spans="1:11">
      <c r="A558" s="1" t="s">
        <v>43</v>
      </c>
      <c r="B558" s="2">
        <v>40998</v>
      </c>
      <c r="C558" s="3">
        <v>0.16666666666666666</v>
      </c>
      <c r="D558" s="1">
        <v>32.251218295627197</v>
      </c>
      <c r="E558" s="1">
        <f t="shared" si="48"/>
        <v>1.4130065015771665</v>
      </c>
      <c r="F558" s="1">
        <f t="shared" si="49"/>
        <v>5086.8234056777992</v>
      </c>
      <c r="G558" s="1" t="str">
        <f t="shared" si="50"/>
        <v>0</v>
      </c>
      <c r="H558" s="1">
        <v>29.7240617</v>
      </c>
      <c r="I558" s="1">
        <f t="shared" si="51"/>
        <v>1.30228545323125</v>
      </c>
      <c r="J558" s="1">
        <f t="shared" si="52"/>
        <v>4688.2276316324997</v>
      </c>
      <c r="K558" s="1" t="str">
        <f t="shared" si="53"/>
        <v>0</v>
      </c>
    </row>
    <row r="559" spans="1:11">
      <c r="A559" s="1" t="s">
        <v>43</v>
      </c>
      <c r="B559" s="2">
        <v>40998</v>
      </c>
      <c r="C559" s="3">
        <v>0.20833333333333334</v>
      </c>
      <c r="D559" s="1">
        <v>30.861921770307699</v>
      </c>
      <c r="E559" s="1">
        <f t="shared" si="48"/>
        <v>1.3521379475616062</v>
      </c>
      <c r="F559" s="1">
        <f t="shared" si="49"/>
        <v>4867.6966112217824</v>
      </c>
      <c r="G559" s="1" t="str">
        <f t="shared" si="50"/>
        <v>0</v>
      </c>
      <c r="H559" s="1">
        <v>29.835213450000001</v>
      </c>
      <c r="I559" s="1">
        <f t="shared" si="51"/>
        <v>1.3071552892781251</v>
      </c>
      <c r="J559" s="1">
        <f t="shared" si="52"/>
        <v>4705.7590414012502</v>
      </c>
      <c r="K559" s="1" t="str">
        <f t="shared" si="53"/>
        <v>0</v>
      </c>
    </row>
    <row r="560" spans="1:11">
      <c r="A560" s="1" t="s">
        <v>43</v>
      </c>
      <c r="B560" s="2">
        <v>40998</v>
      </c>
      <c r="C560" s="3">
        <v>0.25</v>
      </c>
      <c r="D560" s="1">
        <v>43.899927587509197</v>
      </c>
      <c r="E560" s="1">
        <f t="shared" si="48"/>
        <v>1.9233655774277469</v>
      </c>
      <c r="F560" s="1">
        <f t="shared" si="49"/>
        <v>6924.1160787398894</v>
      </c>
      <c r="G560" s="1" t="str">
        <f t="shared" si="50"/>
        <v>0</v>
      </c>
      <c r="H560" s="1">
        <v>29.66012873</v>
      </c>
      <c r="I560" s="1">
        <f t="shared" si="51"/>
        <v>1.299484389983125</v>
      </c>
      <c r="J560" s="1">
        <f t="shared" si="52"/>
        <v>4678.1438039392497</v>
      </c>
      <c r="K560" s="1" t="str">
        <f t="shared" si="53"/>
        <v>0</v>
      </c>
    </row>
    <row r="561" spans="1:11">
      <c r="A561" s="1" t="s">
        <v>43</v>
      </c>
      <c r="B561" s="2">
        <v>40998</v>
      </c>
      <c r="C561" s="3">
        <v>0.29166666666666669</v>
      </c>
      <c r="D561" s="1">
        <v>38.925593575901502</v>
      </c>
      <c r="E561" s="1">
        <f t="shared" si="48"/>
        <v>1.7054275685441846</v>
      </c>
      <c r="F561" s="1">
        <f t="shared" si="49"/>
        <v>6139.5392467590646</v>
      </c>
      <c r="G561" s="1" t="str">
        <f t="shared" si="50"/>
        <v>0</v>
      </c>
      <c r="H561" s="1">
        <v>30.023274860000001</v>
      </c>
      <c r="I561" s="1">
        <f t="shared" si="51"/>
        <v>1.3153947298037501</v>
      </c>
      <c r="J561" s="1">
        <f t="shared" si="52"/>
        <v>4735.4210272935006</v>
      </c>
      <c r="K561" s="1" t="str">
        <f t="shared" si="53"/>
        <v>0</v>
      </c>
    </row>
    <row r="562" spans="1:11">
      <c r="A562" s="1" t="s">
        <v>43</v>
      </c>
      <c r="B562" s="2">
        <v>40998</v>
      </c>
      <c r="C562" s="3">
        <v>0.33333333333333331</v>
      </c>
      <c r="D562" s="1">
        <v>30.616622779369301</v>
      </c>
      <c r="E562" s="1">
        <f t="shared" si="48"/>
        <v>1.3413907855211176</v>
      </c>
      <c r="F562" s="1">
        <f t="shared" si="49"/>
        <v>4829.0068278760236</v>
      </c>
      <c r="G562" s="1" t="str">
        <f t="shared" si="50"/>
        <v>0</v>
      </c>
      <c r="H562" s="1">
        <v>30.03525419</v>
      </c>
      <c r="I562" s="1">
        <f t="shared" si="51"/>
        <v>1.315919574199375</v>
      </c>
      <c r="J562" s="1">
        <f t="shared" si="52"/>
        <v>4737.3104671177498</v>
      </c>
      <c r="K562" s="1" t="str">
        <f t="shared" si="53"/>
        <v>0</v>
      </c>
    </row>
    <row r="563" spans="1:11">
      <c r="A563" s="1" t="s">
        <v>43</v>
      </c>
      <c r="B563" s="2">
        <v>40998</v>
      </c>
      <c r="C563" s="3">
        <v>0.375</v>
      </c>
      <c r="D563" s="1">
        <v>29.0114703496297</v>
      </c>
      <c r="E563" s="1">
        <f t="shared" si="48"/>
        <v>1.2710650446931513</v>
      </c>
      <c r="F563" s="1">
        <f t="shared" si="49"/>
        <v>4575.8341608953442</v>
      </c>
      <c r="G563" s="1" t="str">
        <f t="shared" si="50"/>
        <v>0</v>
      </c>
      <c r="H563" s="1">
        <v>30.48178128</v>
      </c>
      <c r="I563" s="1">
        <f t="shared" si="51"/>
        <v>1.3354830423299999</v>
      </c>
      <c r="J563" s="1">
        <f t="shared" si="52"/>
        <v>4807.7389523880001</v>
      </c>
      <c r="K563" s="1" t="str">
        <f t="shared" si="53"/>
        <v>0</v>
      </c>
    </row>
    <row r="564" spans="1:11">
      <c r="A564" s="1" t="s">
        <v>43</v>
      </c>
      <c r="B564" s="2">
        <v>40998</v>
      </c>
      <c r="C564" s="3">
        <v>0.41666666666666669</v>
      </c>
      <c r="D564" s="1">
        <v>23.9869438886642</v>
      </c>
      <c r="E564" s="1">
        <f t="shared" si="48"/>
        <v>1.0509279791221002</v>
      </c>
      <c r="F564" s="1">
        <f t="shared" si="49"/>
        <v>3783.3407248395606</v>
      </c>
      <c r="G564" s="1" t="str">
        <f t="shared" si="50"/>
        <v>0</v>
      </c>
      <c r="H564" s="1">
        <v>30.559681179999998</v>
      </c>
      <c r="I564" s="1">
        <f t="shared" si="51"/>
        <v>1.3388960316987499</v>
      </c>
      <c r="J564" s="1">
        <f t="shared" si="52"/>
        <v>4820.0257141154998</v>
      </c>
      <c r="K564" s="1" t="str">
        <f t="shared" si="53"/>
        <v>0</v>
      </c>
    </row>
    <row r="565" spans="1:11">
      <c r="A565" s="1" t="s">
        <v>43</v>
      </c>
      <c r="B565" s="2">
        <v>40998</v>
      </c>
      <c r="C565" s="3">
        <v>0.45833333333333331</v>
      </c>
      <c r="D565" s="1">
        <v>24.518665121396399</v>
      </c>
      <c r="E565" s="1">
        <f t="shared" si="48"/>
        <v>1.0742240156311798</v>
      </c>
      <c r="F565" s="1">
        <f t="shared" si="49"/>
        <v>3867.2064562722471</v>
      </c>
      <c r="G565" s="1" t="str">
        <f t="shared" si="50"/>
        <v>0</v>
      </c>
      <c r="H565" s="1">
        <v>30.57553352</v>
      </c>
      <c r="I565" s="1">
        <f t="shared" si="51"/>
        <v>1.339590562345</v>
      </c>
      <c r="J565" s="1">
        <f t="shared" si="52"/>
        <v>4822.5260244419997</v>
      </c>
      <c r="K565" s="1" t="str">
        <f t="shared" si="53"/>
        <v>0</v>
      </c>
    </row>
    <row r="566" spans="1:11">
      <c r="A566" s="1" t="s">
        <v>43</v>
      </c>
      <c r="B566" s="2">
        <v>40998</v>
      </c>
      <c r="C566" s="3">
        <v>0.5</v>
      </c>
      <c r="D566" s="1">
        <v>28.977509848276799</v>
      </c>
      <c r="E566" s="1">
        <f t="shared" si="48"/>
        <v>1.2695771502276272</v>
      </c>
      <c r="F566" s="1">
        <f t="shared" si="49"/>
        <v>4570.4777408194577</v>
      </c>
      <c r="G566" s="1" t="str">
        <f t="shared" si="50"/>
        <v>0</v>
      </c>
      <c r="H566" s="1">
        <v>30.54541562</v>
      </c>
      <c r="I566" s="1">
        <f t="shared" si="51"/>
        <v>1.3382710218512499</v>
      </c>
      <c r="J566" s="1">
        <f t="shared" si="52"/>
        <v>4817.7756786644995</v>
      </c>
      <c r="K566" s="1" t="str">
        <f t="shared" si="53"/>
        <v>0</v>
      </c>
    </row>
    <row r="567" spans="1:11">
      <c r="A567" s="1" t="s">
        <v>43</v>
      </c>
      <c r="B567" s="2">
        <v>40998</v>
      </c>
      <c r="C567" s="3">
        <v>0.54166666666666663</v>
      </c>
      <c r="D567" s="1">
        <v>39.485308855904499</v>
      </c>
      <c r="E567" s="1">
        <f t="shared" si="48"/>
        <v>1.729950094249316</v>
      </c>
      <c r="F567" s="1">
        <f t="shared" si="49"/>
        <v>6227.8203392975374</v>
      </c>
      <c r="G567" s="1" t="str">
        <f t="shared" si="50"/>
        <v>0</v>
      </c>
      <c r="H567" s="1">
        <v>30.201235740000001</v>
      </c>
      <c r="I567" s="1">
        <f t="shared" si="51"/>
        <v>1.3231916408587501</v>
      </c>
      <c r="J567" s="1">
        <f t="shared" si="52"/>
        <v>4763.4899070914998</v>
      </c>
      <c r="K567" s="1" t="str">
        <f t="shared" si="53"/>
        <v>0</v>
      </c>
    </row>
    <row r="568" spans="1:11">
      <c r="A568" s="1" t="s">
        <v>43</v>
      </c>
      <c r="B568" s="2">
        <v>40998</v>
      </c>
      <c r="C568" s="3">
        <v>0.58333333333333337</v>
      </c>
      <c r="D568" s="1">
        <v>38.782703730795099</v>
      </c>
      <c r="E568" s="1">
        <f t="shared" si="48"/>
        <v>1.6991672072054602</v>
      </c>
      <c r="F568" s="1">
        <f t="shared" si="49"/>
        <v>6117.0019459396572</v>
      </c>
      <c r="G568" s="1" t="str">
        <f t="shared" si="50"/>
        <v>0</v>
      </c>
      <c r="H568" s="1">
        <v>29.726408899999999</v>
      </c>
      <c r="I568" s="1">
        <f t="shared" si="51"/>
        <v>1.30238828993125</v>
      </c>
      <c r="J568" s="1">
        <f t="shared" si="52"/>
        <v>4688.5978437525</v>
      </c>
      <c r="K568" s="1" t="str">
        <f t="shared" si="53"/>
        <v>0</v>
      </c>
    </row>
    <row r="569" spans="1:11">
      <c r="A569" s="1" t="s">
        <v>43</v>
      </c>
      <c r="B569" s="2">
        <v>40998</v>
      </c>
      <c r="C569" s="3">
        <v>0.625</v>
      </c>
      <c r="D569" s="1">
        <v>34.534734556939902</v>
      </c>
      <c r="E569" s="1">
        <f t="shared" si="48"/>
        <v>1.5130530577759296</v>
      </c>
      <c r="F569" s="1">
        <f t="shared" si="49"/>
        <v>5446.9910079933461</v>
      </c>
      <c r="G569" s="1" t="str">
        <f t="shared" si="50"/>
        <v>0</v>
      </c>
      <c r="H569" s="1">
        <v>29.600475960000001</v>
      </c>
      <c r="I569" s="1">
        <f t="shared" si="51"/>
        <v>1.2968708529975002</v>
      </c>
      <c r="J569" s="1">
        <f t="shared" si="52"/>
        <v>4668.7350707910009</v>
      </c>
      <c r="K569" s="1" t="str">
        <f t="shared" si="53"/>
        <v>0</v>
      </c>
    </row>
    <row r="570" spans="1:11">
      <c r="A570" s="1" t="s">
        <v>43</v>
      </c>
      <c r="B570" s="2">
        <v>40998</v>
      </c>
      <c r="C570" s="3">
        <v>0.66666666666666663</v>
      </c>
      <c r="D570" s="1">
        <v>37.293098658455698</v>
      </c>
      <c r="E570" s="1">
        <f t="shared" si="48"/>
        <v>1.6339038849735903</v>
      </c>
      <c r="F570" s="1">
        <f t="shared" si="49"/>
        <v>5882.053985904925</v>
      </c>
      <c r="G570" s="1" t="str">
        <f t="shared" si="50"/>
        <v>0</v>
      </c>
      <c r="H570" s="1">
        <v>29.827731490000001</v>
      </c>
      <c r="I570" s="1">
        <f t="shared" si="51"/>
        <v>1.306827485905625</v>
      </c>
      <c r="J570" s="1">
        <f t="shared" si="52"/>
        <v>4704.5789492602498</v>
      </c>
      <c r="K570" s="1" t="str">
        <f t="shared" si="53"/>
        <v>0</v>
      </c>
    </row>
    <row r="571" spans="1:11">
      <c r="A571" s="1" t="s">
        <v>43</v>
      </c>
      <c r="B571" s="2">
        <v>40998</v>
      </c>
      <c r="C571" s="3">
        <v>0.70833333333333337</v>
      </c>
      <c r="D571" s="1">
        <v>36.369199763403998</v>
      </c>
      <c r="E571" s="1">
        <f t="shared" si="48"/>
        <v>1.5934255646341378</v>
      </c>
      <c r="F571" s="1">
        <f t="shared" si="49"/>
        <v>5736.3320326828962</v>
      </c>
      <c r="G571" s="1" t="str">
        <f t="shared" si="50"/>
        <v>0</v>
      </c>
      <c r="H571" s="1">
        <v>29.716145539999999</v>
      </c>
      <c r="I571" s="1">
        <f t="shared" si="51"/>
        <v>1.30193862647125</v>
      </c>
      <c r="J571" s="1">
        <f t="shared" si="52"/>
        <v>4686.9790552965005</v>
      </c>
      <c r="K571" s="1" t="str">
        <f t="shared" si="53"/>
        <v>0</v>
      </c>
    </row>
    <row r="572" spans="1:11">
      <c r="A572" s="1" t="s">
        <v>43</v>
      </c>
      <c r="B572" s="2">
        <v>40998</v>
      </c>
      <c r="C572" s="3">
        <v>0.75</v>
      </c>
      <c r="D572" s="1">
        <v>33.056110358768002</v>
      </c>
      <c r="E572" s="1">
        <f t="shared" si="48"/>
        <v>1.4482708350935232</v>
      </c>
      <c r="F572" s="1">
        <f t="shared" si="49"/>
        <v>5213.775006336683</v>
      </c>
      <c r="G572" s="1" t="str">
        <f t="shared" si="50"/>
        <v>0</v>
      </c>
      <c r="H572" s="1">
        <v>30.093618070000002</v>
      </c>
      <c r="I572" s="1">
        <f t="shared" si="51"/>
        <v>1.318476641691875</v>
      </c>
      <c r="J572" s="1">
        <f t="shared" si="52"/>
        <v>4746.5159100907495</v>
      </c>
      <c r="K572" s="1" t="str">
        <f t="shared" si="53"/>
        <v>0</v>
      </c>
    </row>
    <row r="573" spans="1:11">
      <c r="A573" s="1" t="s">
        <v>43</v>
      </c>
      <c r="B573" s="2">
        <v>40998</v>
      </c>
      <c r="C573" s="3">
        <v>0.79166666666666663</v>
      </c>
      <c r="D573" s="1">
        <v>32.428654111756202</v>
      </c>
      <c r="E573" s="1">
        <f t="shared" si="48"/>
        <v>1.4207804082713187</v>
      </c>
      <c r="F573" s="1">
        <f t="shared" si="49"/>
        <v>5114.8094697767474</v>
      </c>
      <c r="G573" s="1" t="str">
        <f t="shared" si="50"/>
        <v>0</v>
      </c>
      <c r="H573" s="1">
        <v>30.335030270000001</v>
      </c>
      <c r="I573" s="1">
        <f t="shared" si="51"/>
        <v>1.3290535137043751</v>
      </c>
      <c r="J573" s="1">
        <f t="shared" si="52"/>
        <v>4784.5926493357501</v>
      </c>
      <c r="K573" s="1" t="str">
        <f t="shared" si="53"/>
        <v>0</v>
      </c>
    </row>
    <row r="574" spans="1:11">
      <c r="A574" s="1" t="s">
        <v>43</v>
      </c>
      <c r="B574" s="2">
        <v>40998</v>
      </c>
      <c r="C574" s="3">
        <v>0.83333333333333337</v>
      </c>
      <c r="D574" s="1">
        <v>32.876078161133698</v>
      </c>
      <c r="E574" s="1">
        <f t="shared" si="48"/>
        <v>1.4403831744346702</v>
      </c>
      <c r="F574" s="1">
        <f t="shared" si="49"/>
        <v>5185.3794279648127</v>
      </c>
      <c r="G574" s="1" t="str">
        <f t="shared" si="50"/>
        <v>0</v>
      </c>
      <c r="H574" s="1">
        <v>30.611716120000001</v>
      </c>
      <c r="I574" s="1">
        <f t="shared" si="51"/>
        <v>1.3411758125075</v>
      </c>
      <c r="J574" s="1">
        <f t="shared" si="52"/>
        <v>4828.2329250269995</v>
      </c>
      <c r="K574" s="1" t="str">
        <f t="shared" si="53"/>
        <v>0</v>
      </c>
    </row>
    <row r="575" spans="1:11">
      <c r="A575" s="1" t="s">
        <v>43</v>
      </c>
      <c r="B575" s="2">
        <v>40998</v>
      </c>
      <c r="C575" s="3">
        <v>0.875</v>
      </c>
      <c r="D575" s="1">
        <v>40.364298983679902</v>
      </c>
      <c r="E575" s="1">
        <f t="shared" si="48"/>
        <v>1.7684608492224756</v>
      </c>
      <c r="F575" s="1">
        <f t="shared" si="49"/>
        <v>6366.459057200912</v>
      </c>
      <c r="G575" s="1" t="str">
        <f t="shared" si="50"/>
        <v>0</v>
      </c>
      <c r="H575" s="1">
        <v>30.8797189</v>
      </c>
      <c r="I575" s="1">
        <f t="shared" si="51"/>
        <v>1.35291768430625</v>
      </c>
      <c r="J575" s="1">
        <f t="shared" si="52"/>
        <v>4870.5036635024999</v>
      </c>
      <c r="K575" s="1" t="str">
        <f t="shared" si="53"/>
        <v>0</v>
      </c>
    </row>
    <row r="576" spans="1:11">
      <c r="A576" s="1" t="s">
        <v>43</v>
      </c>
      <c r="B576" s="2">
        <v>40998</v>
      </c>
      <c r="C576" s="3">
        <v>0.91666666666666663</v>
      </c>
      <c r="D576" s="1">
        <v>32.346651408937198</v>
      </c>
      <c r="E576" s="1">
        <f t="shared" si="48"/>
        <v>1.4171876648540611</v>
      </c>
      <c r="F576" s="1">
        <f t="shared" si="49"/>
        <v>5101.8755934746196</v>
      </c>
      <c r="G576" s="1" t="str">
        <f t="shared" si="50"/>
        <v>0</v>
      </c>
      <c r="H576" s="1">
        <v>31.075357270000001</v>
      </c>
      <c r="I576" s="1">
        <f t="shared" si="51"/>
        <v>1.361489090391875</v>
      </c>
      <c r="J576" s="1">
        <f t="shared" si="52"/>
        <v>4901.3607254107501</v>
      </c>
      <c r="K576" s="1" t="str">
        <f t="shared" si="53"/>
        <v>0</v>
      </c>
    </row>
    <row r="577" spans="1:11">
      <c r="A577" s="1" t="s">
        <v>43</v>
      </c>
      <c r="B577" s="2">
        <v>40998</v>
      </c>
      <c r="C577" s="3">
        <v>0.95833333333333337</v>
      </c>
      <c r="D577" s="1">
        <v>38.5869035805596</v>
      </c>
      <c r="E577" s="1">
        <f t="shared" si="48"/>
        <v>1.6905887131232675</v>
      </c>
      <c r="F577" s="1">
        <f t="shared" si="49"/>
        <v>6086.119367243763</v>
      </c>
      <c r="G577" s="1">
        <f t="shared" si="50"/>
        <v>131160.65169543348</v>
      </c>
      <c r="H577" s="1">
        <v>31.463059059999999</v>
      </c>
      <c r="I577" s="1">
        <f t="shared" si="51"/>
        <v>1.3784752750662499</v>
      </c>
      <c r="J577" s="1">
        <f t="shared" si="52"/>
        <v>4962.5109902384993</v>
      </c>
      <c r="K577" s="1">
        <f t="shared" si="53"/>
        <v>110758.63169773802</v>
      </c>
    </row>
    <row r="578" spans="1:11">
      <c r="A578" s="1" t="s">
        <v>43</v>
      </c>
      <c r="B578" s="2">
        <v>40999</v>
      </c>
      <c r="C578" s="3">
        <v>0</v>
      </c>
      <c r="D578" s="1">
        <v>42.087913427352902</v>
      </c>
      <c r="E578" s="1">
        <f t="shared" ref="E578:E641" si="54">(D578*3785.4)/86400</f>
        <v>1.843976707035899</v>
      </c>
      <c r="F578" s="1">
        <f t="shared" ref="F578:F641" si="55">E578*3600</f>
        <v>6638.316145329236</v>
      </c>
      <c r="G578" s="1" t="str">
        <f t="shared" ref="G578:G641" si="56">IF(C578=$C$25,SUM(F578:F599),"0")</f>
        <v>0</v>
      </c>
      <c r="H578" s="1">
        <v>31.433022449999999</v>
      </c>
      <c r="I578" s="1">
        <f t="shared" ref="I578:I641" si="57">(H578*3785.4)/86400</f>
        <v>1.3771592960906252</v>
      </c>
      <c r="J578" s="1">
        <f t="shared" ref="J578:J641" si="58">I578*3600</f>
        <v>4957.7734659262505</v>
      </c>
      <c r="K578" s="1" t="str">
        <f t="shared" ref="K578:K641" si="59">IF(C578=$C$25,SUM(J578:J599),"0")</f>
        <v>0</v>
      </c>
    </row>
    <row r="579" spans="1:11">
      <c r="A579" s="1" t="s">
        <v>43</v>
      </c>
      <c r="B579" s="2">
        <v>40999</v>
      </c>
      <c r="C579" s="3">
        <v>4.1666666666666664E-2</v>
      </c>
      <c r="D579" s="1">
        <v>48.0731713030073</v>
      </c>
      <c r="E579" s="1">
        <f t="shared" si="54"/>
        <v>2.1062058177130076</v>
      </c>
      <c r="F579" s="1">
        <f t="shared" si="55"/>
        <v>7582.3409437668279</v>
      </c>
      <c r="G579" s="1" t="str">
        <f t="shared" si="56"/>
        <v>0</v>
      </c>
      <c r="H579" s="1">
        <v>31.482242400000001</v>
      </c>
      <c r="I579" s="1">
        <f t="shared" si="57"/>
        <v>1.37931574515</v>
      </c>
      <c r="J579" s="1">
        <f t="shared" si="58"/>
        <v>4965.5366825399997</v>
      </c>
      <c r="K579" s="1" t="str">
        <f t="shared" si="59"/>
        <v>0</v>
      </c>
    </row>
    <row r="580" spans="1:11">
      <c r="A580" s="1" t="s">
        <v>43</v>
      </c>
      <c r="B580" s="2">
        <v>40999</v>
      </c>
      <c r="C580" s="3">
        <v>8.3333333333333329E-2</v>
      </c>
      <c r="D580" s="1">
        <v>35.527481810781701</v>
      </c>
      <c r="E580" s="1">
        <f t="shared" si="54"/>
        <v>1.5565477968348733</v>
      </c>
      <c r="F580" s="1">
        <f t="shared" si="55"/>
        <v>5603.5720686055438</v>
      </c>
      <c r="G580" s="1" t="str">
        <f t="shared" si="56"/>
        <v>0</v>
      </c>
      <c r="H580" s="1">
        <v>31.711566680000001</v>
      </c>
      <c r="I580" s="1">
        <f t="shared" si="57"/>
        <v>1.3893630151675</v>
      </c>
      <c r="J580" s="1">
        <f t="shared" si="58"/>
        <v>5001.7068546030005</v>
      </c>
      <c r="K580" s="1" t="str">
        <f t="shared" si="59"/>
        <v>0</v>
      </c>
    </row>
    <row r="581" spans="1:11">
      <c r="A581" s="1" t="s">
        <v>43</v>
      </c>
      <c r="B581" s="2">
        <v>40999</v>
      </c>
      <c r="C581" s="3">
        <v>0.125</v>
      </c>
      <c r="D581" s="1">
        <v>49.413082267973202</v>
      </c>
      <c r="E581" s="1">
        <f t="shared" si="54"/>
        <v>2.164910666865576</v>
      </c>
      <c r="F581" s="1">
        <f t="shared" si="55"/>
        <v>7793.6784007160732</v>
      </c>
      <c r="G581" s="1" t="str">
        <f t="shared" si="56"/>
        <v>0</v>
      </c>
      <c r="H581" s="1">
        <v>32.008880179999998</v>
      </c>
      <c r="I581" s="1">
        <f t="shared" si="57"/>
        <v>1.4023890628862501</v>
      </c>
      <c r="J581" s="1">
        <f t="shared" si="58"/>
        <v>5048.6006263905001</v>
      </c>
      <c r="K581" s="1" t="str">
        <f t="shared" si="59"/>
        <v>0</v>
      </c>
    </row>
    <row r="582" spans="1:11">
      <c r="A582" s="1" t="s">
        <v>43</v>
      </c>
      <c r="B582" s="2">
        <v>40999</v>
      </c>
      <c r="C582" s="3">
        <v>0.16666666666666666</v>
      </c>
      <c r="D582" s="1">
        <v>36.8651128954358</v>
      </c>
      <c r="E582" s="1">
        <f t="shared" si="54"/>
        <v>1.6151527587312811</v>
      </c>
      <c r="F582" s="1">
        <f t="shared" si="55"/>
        <v>5814.5499314326116</v>
      </c>
      <c r="G582" s="1" t="str">
        <f t="shared" si="56"/>
        <v>0</v>
      </c>
      <c r="H582" s="1">
        <v>31.829128789999999</v>
      </c>
      <c r="I582" s="1">
        <f t="shared" si="57"/>
        <v>1.394513705111875</v>
      </c>
      <c r="J582" s="1">
        <f t="shared" si="58"/>
        <v>5020.2493384027503</v>
      </c>
      <c r="K582" s="1" t="str">
        <f t="shared" si="59"/>
        <v>0</v>
      </c>
    </row>
    <row r="583" spans="1:11">
      <c r="A583" s="1" t="s">
        <v>43</v>
      </c>
      <c r="B583" s="2">
        <v>40999</v>
      </c>
      <c r="C583" s="3">
        <v>0.20833333333333334</v>
      </c>
      <c r="D583" s="1">
        <v>38.28152334955</v>
      </c>
      <c r="E583" s="1">
        <f t="shared" si="54"/>
        <v>1.6772092417521594</v>
      </c>
      <c r="F583" s="1">
        <f t="shared" si="55"/>
        <v>6037.9532703077739</v>
      </c>
      <c r="G583" s="1" t="str">
        <f t="shared" si="56"/>
        <v>0</v>
      </c>
      <c r="H583" s="1">
        <v>31.99962116</v>
      </c>
      <c r="I583" s="1">
        <f t="shared" si="57"/>
        <v>1.4019834020725002</v>
      </c>
      <c r="J583" s="1">
        <f t="shared" si="58"/>
        <v>5047.1402474610004</v>
      </c>
      <c r="K583" s="1" t="str">
        <f t="shared" si="59"/>
        <v>0</v>
      </c>
    </row>
    <row r="584" spans="1:11">
      <c r="A584" s="1" t="s">
        <v>43</v>
      </c>
      <c r="B584" s="2">
        <v>40999</v>
      </c>
      <c r="C584" s="3">
        <v>0.25</v>
      </c>
      <c r="D584" s="1">
        <v>38.470550701883099</v>
      </c>
      <c r="E584" s="1">
        <f t="shared" si="54"/>
        <v>1.6854910026262533</v>
      </c>
      <c r="F584" s="1">
        <f t="shared" si="55"/>
        <v>6067.7676094545122</v>
      </c>
      <c r="G584" s="1" t="str">
        <f t="shared" si="56"/>
        <v>0</v>
      </c>
      <c r="H584" s="1">
        <v>32.097592710000001</v>
      </c>
      <c r="I584" s="1">
        <f t="shared" si="57"/>
        <v>1.4062757806068751</v>
      </c>
      <c r="J584" s="1">
        <f t="shared" si="58"/>
        <v>5062.5928101847503</v>
      </c>
      <c r="K584" s="1" t="str">
        <f t="shared" si="59"/>
        <v>0</v>
      </c>
    </row>
    <row r="585" spans="1:11">
      <c r="A585" s="1" t="s">
        <v>43</v>
      </c>
      <c r="B585" s="2">
        <v>40999</v>
      </c>
      <c r="C585" s="3">
        <v>0.29166666666666669</v>
      </c>
      <c r="D585" s="1">
        <v>33.656851343578801</v>
      </c>
      <c r="E585" s="1">
        <f t="shared" si="54"/>
        <v>1.4745907994905463</v>
      </c>
      <c r="F585" s="1">
        <f t="shared" si="55"/>
        <v>5308.526878165967</v>
      </c>
      <c r="G585" s="1" t="str">
        <f t="shared" si="56"/>
        <v>0</v>
      </c>
      <c r="H585" s="1">
        <v>32.255563379999998</v>
      </c>
      <c r="I585" s="1">
        <f t="shared" si="57"/>
        <v>1.4131968705862499</v>
      </c>
      <c r="J585" s="1">
        <f t="shared" si="58"/>
        <v>5087.5087341105</v>
      </c>
      <c r="K585" s="1" t="str">
        <f t="shared" si="59"/>
        <v>0</v>
      </c>
    </row>
    <row r="586" spans="1:11">
      <c r="A586" s="1" t="s">
        <v>43</v>
      </c>
      <c r="B586" s="2">
        <v>40999</v>
      </c>
      <c r="C586" s="3">
        <v>0.33333333333333331</v>
      </c>
      <c r="D586" s="1">
        <v>38.734384929868902</v>
      </c>
      <c r="E586" s="1">
        <f t="shared" si="54"/>
        <v>1.6970502397398812</v>
      </c>
      <c r="F586" s="1">
        <f t="shared" si="55"/>
        <v>6109.3808630635722</v>
      </c>
      <c r="G586" s="1" t="str">
        <f t="shared" si="56"/>
        <v>0</v>
      </c>
      <c r="H586" s="1">
        <v>32.196087120000001</v>
      </c>
      <c r="I586" s="1">
        <f t="shared" si="57"/>
        <v>1.4105910669450001</v>
      </c>
      <c r="J586" s="1">
        <f t="shared" si="58"/>
        <v>5078.1278410020004</v>
      </c>
      <c r="K586" s="1" t="str">
        <f t="shared" si="59"/>
        <v>0</v>
      </c>
    </row>
    <row r="587" spans="1:11">
      <c r="A587" s="1" t="s">
        <v>43</v>
      </c>
      <c r="B587" s="2">
        <v>40999</v>
      </c>
      <c r="C587" s="3">
        <v>0.375</v>
      </c>
      <c r="D587" s="1">
        <v>37.685919238196497</v>
      </c>
      <c r="E587" s="1">
        <f t="shared" si="54"/>
        <v>1.6511143366234842</v>
      </c>
      <c r="F587" s="1">
        <f t="shared" si="55"/>
        <v>5944.011611844543</v>
      </c>
      <c r="G587" s="1" t="str">
        <f t="shared" si="56"/>
        <v>0</v>
      </c>
      <c r="H587" s="1">
        <v>32.461478550000002</v>
      </c>
      <c r="I587" s="1">
        <f t="shared" si="57"/>
        <v>1.4222185289718752</v>
      </c>
      <c r="J587" s="1">
        <f t="shared" si="58"/>
        <v>5119.9867042987507</v>
      </c>
      <c r="K587" s="1" t="str">
        <f t="shared" si="59"/>
        <v>0</v>
      </c>
    </row>
    <row r="588" spans="1:11">
      <c r="A588" s="1" t="s">
        <v>43</v>
      </c>
      <c r="B588" s="2">
        <v>40999</v>
      </c>
      <c r="C588" s="3">
        <v>0.41666666666666669</v>
      </c>
      <c r="D588" s="1">
        <v>27.201335796250198</v>
      </c>
      <c r="E588" s="1">
        <f t="shared" si="54"/>
        <v>1.1917585245732119</v>
      </c>
      <c r="F588" s="1">
        <f t="shared" si="55"/>
        <v>4290.3306884635631</v>
      </c>
      <c r="G588" s="1" t="str">
        <f t="shared" si="56"/>
        <v>0</v>
      </c>
      <c r="H588" s="1">
        <v>32.539907200000002</v>
      </c>
      <c r="I588" s="1">
        <f t="shared" si="57"/>
        <v>1.4256546842</v>
      </c>
      <c r="J588" s="1">
        <f t="shared" si="58"/>
        <v>5132.3568631199996</v>
      </c>
      <c r="K588" s="1" t="str">
        <f t="shared" si="59"/>
        <v>0</v>
      </c>
    </row>
    <row r="589" spans="1:11">
      <c r="A589" s="1" t="s">
        <v>43</v>
      </c>
      <c r="B589" s="2">
        <v>40999</v>
      </c>
      <c r="C589" s="3">
        <v>0.45833333333333331</v>
      </c>
      <c r="D589" s="1">
        <v>39.8129277626673</v>
      </c>
      <c r="E589" s="1">
        <f t="shared" si="54"/>
        <v>1.7443038976018612</v>
      </c>
      <c r="F589" s="1">
        <f t="shared" si="55"/>
        <v>6279.4940313667003</v>
      </c>
      <c r="G589" s="1" t="str">
        <f t="shared" si="56"/>
        <v>0</v>
      </c>
      <c r="H589" s="1">
        <v>32.392790249999997</v>
      </c>
      <c r="I589" s="1">
        <f t="shared" si="57"/>
        <v>1.4192091228281249</v>
      </c>
      <c r="J589" s="1">
        <f t="shared" si="58"/>
        <v>5109.15284218125</v>
      </c>
      <c r="K589" s="1" t="str">
        <f t="shared" si="59"/>
        <v>0</v>
      </c>
    </row>
    <row r="590" spans="1:11">
      <c r="A590" s="1" t="s">
        <v>43</v>
      </c>
      <c r="B590" s="2">
        <v>40999</v>
      </c>
      <c r="C590" s="3">
        <v>0.5</v>
      </c>
      <c r="D590" s="1">
        <v>37.965772254731903</v>
      </c>
      <c r="E590" s="1">
        <f t="shared" si="54"/>
        <v>1.6633753969104415</v>
      </c>
      <c r="F590" s="1">
        <f t="shared" si="55"/>
        <v>5988.1514288775888</v>
      </c>
      <c r="G590" s="1" t="str">
        <f t="shared" si="56"/>
        <v>0</v>
      </c>
      <c r="H590" s="1">
        <v>32.498040660000001</v>
      </c>
      <c r="I590" s="1">
        <f t="shared" si="57"/>
        <v>1.4238204064162501</v>
      </c>
      <c r="J590" s="1">
        <f t="shared" si="58"/>
        <v>5125.7534630985001</v>
      </c>
      <c r="K590" s="1" t="str">
        <f t="shared" si="59"/>
        <v>0</v>
      </c>
    </row>
    <row r="591" spans="1:11">
      <c r="A591" s="1" t="s">
        <v>43</v>
      </c>
      <c r="B591" s="2">
        <v>40999</v>
      </c>
      <c r="C591" s="3">
        <v>0.54166666666666663</v>
      </c>
      <c r="D591" s="1">
        <v>41.6345475260417</v>
      </c>
      <c r="E591" s="1">
        <f t="shared" si="54"/>
        <v>1.824113613484702</v>
      </c>
      <c r="F591" s="1">
        <f t="shared" si="55"/>
        <v>6566.8090085449276</v>
      </c>
      <c r="G591" s="1" t="str">
        <f t="shared" si="56"/>
        <v>0</v>
      </c>
      <c r="H591" s="1">
        <v>31.96913692</v>
      </c>
      <c r="I591" s="1">
        <f t="shared" si="57"/>
        <v>1.4006478113075</v>
      </c>
      <c r="J591" s="1">
        <f t="shared" si="58"/>
        <v>5042.3321207070003</v>
      </c>
      <c r="K591" s="1" t="str">
        <f t="shared" si="59"/>
        <v>0</v>
      </c>
    </row>
    <row r="592" spans="1:11">
      <c r="A592" s="1" t="s">
        <v>43</v>
      </c>
      <c r="B592" s="2">
        <v>40999</v>
      </c>
      <c r="C592" s="3">
        <v>0.58333333333333337</v>
      </c>
      <c r="D592" s="1">
        <v>41.0740341769324</v>
      </c>
      <c r="E592" s="1">
        <f t="shared" si="54"/>
        <v>1.7995561223768508</v>
      </c>
      <c r="F592" s="1">
        <f t="shared" si="55"/>
        <v>6478.4020405566625</v>
      </c>
      <c r="G592" s="1" t="str">
        <f t="shared" si="56"/>
        <v>0</v>
      </c>
      <c r="H592" s="1">
        <v>31.669557359999999</v>
      </c>
      <c r="I592" s="1">
        <f t="shared" si="57"/>
        <v>1.387522481835</v>
      </c>
      <c r="J592" s="1">
        <f t="shared" si="58"/>
        <v>4995.0809346060005</v>
      </c>
      <c r="K592" s="1" t="str">
        <f t="shared" si="59"/>
        <v>0</v>
      </c>
    </row>
    <row r="593" spans="1:11">
      <c r="A593" s="1" t="s">
        <v>43</v>
      </c>
      <c r="B593" s="2">
        <v>40999</v>
      </c>
      <c r="C593" s="3">
        <v>0.625</v>
      </c>
      <c r="D593" s="1">
        <v>32.0951176797019</v>
      </c>
      <c r="E593" s="1">
        <f t="shared" si="54"/>
        <v>1.4061673433419395</v>
      </c>
      <c r="F593" s="1">
        <f t="shared" si="55"/>
        <v>5062.2024360309824</v>
      </c>
      <c r="G593" s="1" t="str">
        <f t="shared" si="56"/>
        <v>0</v>
      </c>
      <c r="H593" s="1">
        <v>31.431414910000001</v>
      </c>
      <c r="I593" s="1">
        <f t="shared" si="57"/>
        <v>1.3770888657443749</v>
      </c>
      <c r="J593" s="1">
        <f t="shared" si="58"/>
        <v>4957.5199166797502</v>
      </c>
      <c r="K593" s="1" t="str">
        <f t="shared" si="59"/>
        <v>0</v>
      </c>
    </row>
    <row r="594" spans="1:11">
      <c r="A594" s="1" t="s">
        <v>43</v>
      </c>
      <c r="B594" s="2">
        <v>40999</v>
      </c>
      <c r="C594" s="3">
        <v>0.66666666666666663</v>
      </c>
      <c r="D594" s="1">
        <v>35.362134920226197</v>
      </c>
      <c r="E594" s="1">
        <f t="shared" si="54"/>
        <v>1.5493035361924103</v>
      </c>
      <c r="F594" s="1">
        <f t="shared" si="55"/>
        <v>5577.4927302926772</v>
      </c>
      <c r="G594" s="1" t="str">
        <f t="shared" si="56"/>
        <v>0</v>
      </c>
      <c r="H594" s="1">
        <v>31.333904029999999</v>
      </c>
      <c r="I594" s="1">
        <f t="shared" si="57"/>
        <v>1.3728166703143752</v>
      </c>
      <c r="J594" s="1">
        <f t="shared" si="58"/>
        <v>4942.1400131317505</v>
      </c>
      <c r="K594" s="1" t="str">
        <f t="shared" si="59"/>
        <v>0</v>
      </c>
    </row>
    <row r="595" spans="1:11">
      <c r="A595" s="1" t="s">
        <v>43</v>
      </c>
      <c r="B595" s="2">
        <v>40999</v>
      </c>
      <c r="C595" s="3">
        <v>0.70833333333333337</v>
      </c>
      <c r="D595" s="1">
        <v>35.211437662442499</v>
      </c>
      <c r="E595" s="1">
        <f t="shared" si="54"/>
        <v>1.5427011125857619</v>
      </c>
      <c r="F595" s="1">
        <f t="shared" si="55"/>
        <v>5553.7240053087426</v>
      </c>
      <c r="G595" s="1" t="str">
        <f t="shared" si="56"/>
        <v>0</v>
      </c>
      <c r="H595" s="1">
        <v>31.74273634</v>
      </c>
      <c r="I595" s="1">
        <f t="shared" si="57"/>
        <v>1.3907286358962501</v>
      </c>
      <c r="J595" s="1">
        <f t="shared" si="58"/>
        <v>5006.6230892265003</v>
      </c>
      <c r="K595" s="1" t="str">
        <f t="shared" si="59"/>
        <v>0</v>
      </c>
    </row>
    <row r="596" spans="1:11">
      <c r="A596" s="1" t="s">
        <v>43</v>
      </c>
      <c r="B596" s="2">
        <v>40999</v>
      </c>
      <c r="C596" s="3">
        <v>0.75</v>
      </c>
      <c r="D596" s="1">
        <v>31.317184722688499</v>
      </c>
      <c r="E596" s="1">
        <f t="shared" si="54"/>
        <v>1.3720841556627899</v>
      </c>
      <c r="F596" s="1">
        <f t="shared" si="55"/>
        <v>4939.502960386043</v>
      </c>
      <c r="G596" s="1" t="str">
        <f t="shared" si="56"/>
        <v>0</v>
      </c>
      <c r="H596" s="1">
        <v>31.608283490000002</v>
      </c>
      <c r="I596" s="1">
        <f t="shared" si="57"/>
        <v>1.3848379204056251</v>
      </c>
      <c r="J596" s="1">
        <f t="shared" si="58"/>
        <v>4985.4165134602508</v>
      </c>
      <c r="K596" s="1" t="str">
        <f t="shared" si="59"/>
        <v>0</v>
      </c>
    </row>
    <row r="597" spans="1:11">
      <c r="A597" s="1" t="s">
        <v>43</v>
      </c>
      <c r="B597" s="2">
        <v>40999</v>
      </c>
      <c r="C597" s="3">
        <v>0.79166666666666663</v>
      </c>
      <c r="D597" s="1">
        <v>35.858250839975099</v>
      </c>
      <c r="E597" s="1">
        <f t="shared" si="54"/>
        <v>1.5710396149264092</v>
      </c>
      <c r="F597" s="1">
        <f t="shared" si="55"/>
        <v>5655.7426137350731</v>
      </c>
      <c r="G597" s="1" t="str">
        <f t="shared" si="56"/>
        <v>0</v>
      </c>
      <c r="H597" s="1">
        <v>31.794560870000002</v>
      </c>
      <c r="I597" s="1">
        <f t="shared" si="57"/>
        <v>1.3929991981168752</v>
      </c>
      <c r="J597" s="1">
        <f t="shared" si="58"/>
        <v>5014.7971132207504</v>
      </c>
      <c r="K597" s="1" t="str">
        <f t="shared" si="59"/>
        <v>0</v>
      </c>
    </row>
    <row r="598" spans="1:11">
      <c r="A598" s="1" t="s">
        <v>43</v>
      </c>
      <c r="B598" s="2">
        <v>40999</v>
      </c>
      <c r="C598" s="3">
        <v>0.83333333333333337</v>
      </c>
      <c r="D598" s="1">
        <v>36.662435643937897</v>
      </c>
      <c r="E598" s="1">
        <f t="shared" si="54"/>
        <v>1.6062729616500291</v>
      </c>
      <c r="F598" s="1">
        <f t="shared" si="55"/>
        <v>5782.582661940105</v>
      </c>
      <c r="G598" s="1" t="str">
        <f t="shared" si="56"/>
        <v>0</v>
      </c>
      <c r="H598" s="1">
        <v>32.307652769999997</v>
      </c>
      <c r="I598" s="1">
        <f t="shared" si="57"/>
        <v>1.4154790369856247</v>
      </c>
      <c r="J598" s="1">
        <f t="shared" si="58"/>
        <v>5095.7245331482491</v>
      </c>
      <c r="K598" s="1" t="str">
        <f t="shared" si="59"/>
        <v>0</v>
      </c>
    </row>
    <row r="599" spans="1:11">
      <c r="A599" s="1" t="s">
        <v>43</v>
      </c>
      <c r="B599" s="2">
        <v>40999</v>
      </c>
      <c r="C599" s="3">
        <v>0.875</v>
      </c>
      <c r="D599" s="1">
        <v>33.740661205715597</v>
      </c>
      <c r="E599" s="1">
        <f t="shared" si="54"/>
        <v>1.4782627190754147</v>
      </c>
      <c r="F599" s="1">
        <f t="shared" si="55"/>
        <v>5321.7457886714928</v>
      </c>
      <c r="G599" s="1" t="str">
        <f t="shared" si="56"/>
        <v>0</v>
      </c>
      <c r="H599" s="1">
        <v>32.435376060000003</v>
      </c>
      <c r="I599" s="1">
        <f t="shared" si="57"/>
        <v>1.4210749136287502</v>
      </c>
      <c r="J599" s="1">
        <f t="shared" si="58"/>
        <v>5115.8696890635001</v>
      </c>
      <c r="K599" s="1" t="str">
        <f t="shared" si="59"/>
        <v>0</v>
      </c>
    </row>
    <row r="600" spans="1:11">
      <c r="A600" s="1" t="s">
        <v>43</v>
      </c>
      <c r="B600" s="2">
        <v>40999</v>
      </c>
      <c r="C600" s="3">
        <v>0.91666666666666663</v>
      </c>
      <c r="D600" s="1">
        <v>40.113220334582898</v>
      </c>
      <c r="E600" s="1">
        <f t="shared" si="54"/>
        <v>1.7574604659089132</v>
      </c>
      <c r="F600" s="1">
        <f t="shared" si="55"/>
        <v>6326.857677272088</v>
      </c>
      <c r="G600" s="1" t="str">
        <f t="shared" si="56"/>
        <v>0</v>
      </c>
      <c r="H600" s="1">
        <v>32.420086560000001</v>
      </c>
      <c r="I600" s="1">
        <f t="shared" si="57"/>
        <v>1.4204050424100001</v>
      </c>
      <c r="J600" s="1">
        <f t="shared" si="58"/>
        <v>5113.4581526760003</v>
      </c>
      <c r="K600" s="1" t="str">
        <f t="shared" si="59"/>
        <v>0</v>
      </c>
    </row>
    <row r="601" spans="1:11">
      <c r="A601" s="1" t="s">
        <v>43</v>
      </c>
      <c r="B601" s="2">
        <v>40999</v>
      </c>
      <c r="C601" s="3">
        <v>0.95833333333333337</v>
      </c>
      <c r="D601" s="1">
        <v>38.732626150978902</v>
      </c>
      <c r="E601" s="1">
        <f t="shared" si="54"/>
        <v>1.696973183239763</v>
      </c>
      <c r="F601" s="1">
        <f t="shared" si="55"/>
        <v>6109.1034596631471</v>
      </c>
      <c r="G601" s="1">
        <f t="shared" si="56"/>
        <v>125484.37489261074</v>
      </c>
      <c r="H601" s="1">
        <v>32.823627430000002</v>
      </c>
      <c r="I601" s="1">
        <f t="shared" si="57"/>
        <v>1.4380851767768752</v>
      </c>
      <c r="J601" s="1">
        <f t="shared" si="58"/>
        <v>5177.1066363967511</v>
      </c>
      <c r="K601" s="1">
        <f t="shared" si="59"/>
        <v>114217.44150370275</v>
      </c>
    </row>
    <row r="602" spans="1:11">
      <c r="A602" s="1" t="s">
        <v>43</v>
      </c>
      <c r="B602" s="2">
        <v>41000</v>
      </c>
      <c r="C602" s="3">
        <v>0</v>
      </c>
      <c r="D602" s="1">
        <v>38.676623521380897</v>
      </c>
      <c r="E602" s="1">
        <f t="shared" si="54"/>
        <v>1.6945195680305005</v>
      </c>
      <c r="F602" s="1">
        <f t="shared" si="55"/>
        <v>6100.2704449098019</v>
      </c>
      <c r="G602" s="1" t="str">
        <f t="shared" si="56"/>
        <v>0</v>
      </c>
      <c r="H602" s="1">
        <v>32.801472850000003</v>
      </c>
      <c r="I602" s="1">
        <f t="shared" si="57"/>
        <v>1.4371145292406253</v>
      </c>
      <c r="J602" s="1">
        <f t="shared" si="58"/>
        <v>5173.6123052662515</v>
      </c>
      <c r="K602" s="1" t="str">
        <f t="shared" si="59"/>
        <v>0</v>
      </c>
    </row>
    <row r="603" spans="1:11">
      <c r="A603" s="1" t="s">
        <v>43</v>
      </c>
      <c r="B603" s="2">
        <v>41000</v>
      </c>
      <c r="C603" s="3">
        <v>4.1666666666666664E-2</v>
      </c>
      <c r="D603" s="1">
        <v>39.507270600001</v>
      </c>
      <c r="E603" s="1">
        <f t="shared" si="54"/>
        <v>1.7309122931625438</v>
      </c>
      <c r="F603" s="1">
        <f t="shared" si="55"/>
        <v>6231.2842553851578</v>
      </c>
      <c r="G603" s="1" t="str">
        <f t="shared" si="56"/>
        <v>0</v>
      </c>
      <c r="H603" s="1">
        <v>33.093081990000002</v>
      </c>
      <c r="I603" s="1">
        <f t="shared" si="57"/>
        <v>1.4498906546868751</v>
      </c>
      <c r="J603" s="1">
        <f t="shared" si="58"/>
        <v>5219.6063568727504</v>
      </c>
      <c r="K603" s="1" t="str">
        <f t="shared" si="59"/>
        <v>0</v>
      </c>
    </row>
    <row r="604" spans="1:11">
      <c r="A604" s="1" t="s">
        <v>43</v>
      </c>
      <c r="B604" s="2">
        <v>41000</v>
      </c>
      <c r="C604" s="3">
        <v>8.3333333333333329E-2</v>
      </c>
      <c r="D604" s="1">
        <v>39.891185202068698</v>
      </c>
      <c r="E604" s="1">
        <f t="shared" si="54"/>
        <v>1.7477325516656348</v>
      </c>
      <c r="F604" s="1">
        <f t="shared" si="55"/>
        <v>6291.8371859962854</v>
      </c>
      <c r="G604" s="1" t="str">
        <f t="shared" si="56"/>
        <v>0</v>
      </c>
      <c r="H604" s="1">
        <v>33.095401879999997</v>
      </c>
      <c r="I604" s="1">
        <f t="shared" si="57"/>
        <v>1.4499922948674999</v>
      </c>
      <c r="J604" s="1">
        <f t="shared" si="58"/>
        <v>5219.9722615229994</v>
      </c>
      <c r="K604" s="1" t="str">
        <f t="shared" si="59"/>
        <v>0</v>
      </c>
    </row>
    <row r="605" spans="1:11">
      <c r="A605" s="1" t="s">
        <v>43</v>
      </c>
      <c r="B605" s="2">
        <v>41000</v>
      </c>
      <c r="C605" s="3">
        <v>0.125</v>
      </c>
      <c r="D605" s="1">
        <v>35.537347844441697</v>
      </c>
      <c r="E605" s="1">
        <f t="shared" si="54"/>
        <v>1.556980052434602</v>
      </c>
      <c r="F605" s="1">
        <f t="shared" si="55"/>
        <v>5605.1281887645673</v>
      </c>
      <c r="G605" s="1" t="str">
        <f t="shared" si="56"/>
        <v>0</v>
      </c>
      <c r="H605" s="1">
        <v>33.376143949999999</v>
      </c>
      <c r="I605" s="1">
        <f t="shared" si="57"/>
        <v>1.4622923068093749</v>
      </c>
      <c r="J605" s="1">
        <f t="shared" si="58"/>
        <v>5264.2523045137496</v>
      </c>
      <c r="K605" s="1" t="str">
        <f t="shared" si="59"/>
        <v>0</v>
      </c>
    </row>
    <row r="606" spans="1:11">
      <c r="A606" s="1" t="s">
        <v>43</v>
      </c>
      <c r="B606" s="2">
        <v>41000</v>
      </c>
      <c r="C606" s="3">
        <v>0.16666666666666666</v>
      </c>
      <c r="D606" s="1">
        <v>33.003273888693897</v>
      </c>
      <c r="E606" s="1">
        <f t="shared" si="54"/>
        <v>1.4459559372484014</v>
      </c>
      <c r="F606" s="1">
        <f t="shared" si="55"/>
        <v>5205.4413740942455</v>
      </c>
      <c r="G606" s="1" t="str">
        <f t="shared" si="56"/>
        <v>0</v>
      </c>
      <c r="H606" s="1">
        <v>33.247511459999998</v>
      </c>
      <c r="I606" s="1">
        <f t="shared" si="57"/>
        <v>1.4566565958412498</v>
      </c>
      <c r="J606" s="1">
        <f t="shared" si="58"/>
        <v>5243.963745028499</v>
      </c>
      <c r="K606" s="1" t="str">
        <f t="shared" si="59"/>
        <v>0</v>
      </c>
    </row>
    <row r="607" spans="1:11">
      <c r="A607" s="1" t="s">
        <v>43</v>
      </c>
      <c r="B607" s="2">
        <v>41000</v>
      </c>
      <c r="C607" s="3">
        <v>0.20833333333333334</v>
      </c>
      <c r="D607" s="1">
        <v>31.6436559322145</v>
      </c>
      <c r="E607" s="1">
        <f t="shared" si="54"/>
        <v>1.3863876755301479</v>
      </c>
      <c r="F607" s="1">
        <f t="shared" si="55"/>
        <v>4990.9956319085322</v>
      </c>
      <c r="G607" s="1" t="str">
        <f t="shared" si="56"/>
        <v>0</v>
      </c>
      <c r="H607" s="1">
        <v>33.276055710000001</v>
      </c>
      <c r="I607" s="1">
        <f t="shared" si="57"/>
        <v>1.457907190794375</v>
      </c>
      <c r="J607" s="1">
        <f t="shared" si="58"/>
        <v>5248.4658868597498</v>
      </c>
      <c r="K607" s="1" t="str">
        <f t="shared" si="59"/>
        <v>0</v>
      </c>
    </row>
    <row r="608" spans="1:11">
      <c r="A608" s="1" t="s">
        <v>43</v>
      </c>
      <c r="B608" s="2">
        <v>41000</v>
      </c>
      <c r="C608" s="3">
        <v>0.25</v>
      </c>
      <c r="D608" s="1">
        <v>35.525382026566398</v>
      </c>
      <c r="E608" s="1">
        <f t="shared" si="54"/>
        <v>1.5564558000389401</v>
      </c>
      <c r="F608" s="1">
        <f t="shared" si="55"/>
        <v>5603.2408801401843</v>
      </c>
      <c r="G608" s="1" t="str">
        <f t="shared" si="56"/>
        <v>0</v>
      </c>
      <c r="H608" s="1">
        <v>33.299349710000001</v>
      </c>
      <c r="I608" s="1">
        <f t="shared" si="57"/>
        <v>1.458927759169375</v>
      </c>
      <c r="J608" s="1">
        <f t="shared" si="58"/>
        <v>5252.1399330097502</v>
      </c>
      <c r="K608" s="1" t="str">
        <f t="shared" si="59"/>
        <v>0</v>
      </c>
    </row>
    <row r="609" spans="1:11">
      <c r="A609" s="1" t="s">
        <v>43</v>
      </c>
      <c r="B609" s="2">
        <v>41000</v>
      </c>
      <c r="C609" s="3">
        <v>0.29166666666666669</v>
      </c>
      <c r="D609" s="1">
        <v>33.021604816648697</v>
      </c>
      <c r="E609" s="1">
        <f t="shared" si="54"/>
        <v>1.4467590610294212</v>
      </c>
      <c r="F609" s="1">
        <f t="shared" si="55"/>
        <v>5208.3326197059159</v>
      </c>
      <c r="G609" s="1" t="str">
        <f t="shared" si="56"/>
        <v>0</v>
      </c>
      <c r="H609" s="1">
        <v>32.981719820000002</v>
      </c>
      <c r="I609" s="1">
        <f t="shared" si="57"/>
        <v>1.44501159961375</v>
      </c>
      <c r="J609" s="1">
        <f t="shared" si="58"/>
        <v>5202.0417586095</v>
      </c>
      <c r="K609" s="1" t="str">
        <f t="shared" si="59"/>
        <v>0</v>
      </c>
    </row>
    <row r="610" spans="1:11">
      <c r="A610" s="1" t="s">
        <v>43</v>
      </c>
      <c r="B610" s="2">
        <v>41000</v>
      </c>
      <c r="C610" s="3">
        <v>0.33333333333333331</v>
      </c>
      <c r="D610" s="1">
        <v>38.521002383761903</v>
      </c>
      <c r="E610" s="1">
        <f t="shared" si="54"/>
        <v>1.6877014169385685</v>
      </c>
      <c r="F610" s="1">
        <f t="shared" si="55"/>
        <v>6075.7251009788461</v>
      </c>
      <c r="G610" s="1" t="str">
        <f t="shared" si="56"/>
        <v>0</v>
      </c>
      <c r="H610" s="1">
        <v>30.262651819999999</v>
      </c>
      <c r="I610" s="1">
        <f t="shared" si="57"/>
        <v>1.32588243286375</v>
      </c>
      <c r="J610" s="1">
        <f t="shared" si="58"/>
        <v>4773.1767583094997</v>
      </c>
      <c r="K610" s="1" t="str">
        <f t="shared" si="59"/>
        <v>0</v>
      </c>
    </row>
    <row r="611" spans="1:11">
      <c r="A611" s="1" t="s">
        <v>43</v>
      </c>
      <c r="B611" s="2">
        <v>41000</v>
      </c>
      <c r="C611" s="3">
        <v>0.375</v>
      </c>
      <c r="D611" s="1">
        <v>37.627978611522302</v>
      </c>
      <c r="E611" s="1">
        <f t="shared" si="54"/>
        <v>1.6485758129173209</v>
      </c>
      <c r="F611" s="1">
        <f t="shared" si="55"/>
        <v>5934.8729265023549</v>
      </c>
      <c r="G611" s="1" t="str">
        <f t="shared" si="56"/>
        <v>0</v>
      </c>
      <c r="H611" s="1">
        <v>32.261722570000003</v>
      </c>
      <c r="I611" s="1">
        <f t="shared" si="57"/>
        <v>1.413466720098125</v>
      </c>
      <c r="J611" s="1">
        <f t="shared" si="58"/>
        <v>5088.4801923532505</v>
      </c>
      <c r="K611" s="1" t="str">
        <f t="shared" si="59"/>
        <v>0</v>
      </c>
    </row>
    <row r="612" spans="1:11">
      <c r="A612" s="1" t="s">
        <v>43</v>
      </c>
      <c r="B612" s="2">
        <v>41000</v>
      </c>
      <c r="C612" s="3">
        <v>0.41666666666666669</v>
      </c>
      <c r="D612" s="1">
        <v>32.382508318689098</v>
      </c>
      <c r="E612" s="1">
        <f t="shared" si="54"/>
        <v>1.418758645712566</v>
      </c>
      <c r="F612" s="1">
        <f t="shared" si="55"/>
        <v>5107.5311245652374</v>
      </c>
      <c r="G612" s="1" t="str">
        <f t="shared" si="56"/>
        <v>0</v>
      </c>
      <c r="H612" s="1">
        <v>32.154376409999998</v>
      </c>
      <c r="I612" s="1">
        <f t="shared" si="57"/>
        <v>1.408763616463125</v>
      </c>
      <c r="J612" s="1">
        <f t="shared" si="58"/>
        <v>5071.5490192672496</v>
      </c>
      <c r="K612" s="1" t="str">
        <f t="shared" si="59"/>
        <v>0</v>
      </c>
    </row>
    <row r="613" spans="1:11">
      <c r="A613" s="1" t="s">
        <v>43</v>
      </c>
      <c r="B613" s="2">
        <v>41000</v>
      </c>
      <c r="C613" s="3">
        <v>0.45833333333333331</v>
      </c>
      <c r="D613" s="1">
        <v>40.045332309404998</v>
      </c>
      <c r="E613" s="1">
        <f t="shared" si="54"/>
        <v>1.7544861218058065</v>
      </c>
      <c r="F613" s="1">
        <f t="shared" si="55"/>
        <v>6316.150038500904</v>
      </c>
      <c r="G613" s="1" t="str">
        <f t="shared" si="56"/>
        <v>0</v>
      </c>
      <c r="H613" s="1">
        <v>32.420880169999997</v>
      </c>
      <c r="I613" s="1">
        <f t="shared" si="57"/>
        <v>1.4204398124481248</v>
      </c>
      <c r="J613" s="1">
        <f t="shared" si="58"/>
        <v>5113.5833248132494</v>
      </c>
      <c r="K613" s="1" t="str">
        <f t="shared" si="59"/>
        <v>0</v>
      </c>
    </row>
    <row r="614" spans="1:11">
      <c r="A614" s="1" t="s">
        <v>43</v>
      </c>
      <c r="B614" s="2">
        <v>41000</v>
      </c>
      <c r="C614" s="3">
        <v>0.5</v>
      </c>
      <c r="D614" s="1">
        <v>37.7328788608975</v>
      </c>
      <c r="E614" s="1">
        <f t="shared" si="54"/>
        <v>1.6531717550930716</v>
      </c>
      <c r="F614" s="1">
        <f t="shared" si="55"/>
        <v>5951.4183183350578</v>
      </c>
      <c r="G614" s="1" t="str">
        <f t="shared" si="56"/>
        <v>0</v>
      </c>
      <c r="H614" s="1">
        <v>32.93023436</v>
      </c>
      <c r="I614" s="1">
        <f t="shared" si="57"/>
        <v>1.4427558928975002</v>
      </c>
      <c r="J614" s="1">
        <f t="shared" si="58"/>
        <v>5193.9212144310004</v>
      </c>
      <c r="K614" s="1" t="str">
        <f t="shared" si="59"/>
        <v>0</v>
      </c>
    </row>
    <row r="615" spans="1:11">
      <c r="A615" s="1" t="s">
        <v>43</v>
      </c>
      <c r="B615" s="2">
        <v>41000</v>
      </c>
      <c r="C615" s="3">
        <v>0.54166666666666663</v>
      </c>
      <c r="D615" s="1">
        <v>38.445593843460102</v>
      </c>
      <c r="E615" s="1">
        <f t="shared" si="54"/>
        <v>1.6843975802665958</v>
      </c>
      <c r="F615" s="1">
        <f t="shared" si="55"/>
        <v>6063.8312889597446</v>
      </c>
      <c r="G615" s="1" t="str">
        <f t="shared" si="56"/>
        <v>0</v>
      </c>
      <c r="H615" s="1">
        <v>33.042247590000002</v>
      </c>
      <c r="I615" s="1">
        <f t="shared" si="57"/>
        <v>1.4476634725368751</v>
      </c>
      <c r="J615" s="1">
        <f t="shared" si="58"/>
        <v>5211.58850113275</v>
      </c>
      <c r="K615" s="1" t="str">
        <f t="shared" si="59"/>
        <v>0</v>
      </c>
    </row>
    <row r="616" spans="1:11">
      <c r="A616" s="1" t="s">
        <v>43</v>
      </c>
      <c r="B616" s="2">
        <v>41000</v>
      </c>
      <c r="C616" s="3">
        <v>0.58333333333333337</v>
      </c>
      <c r="D616" s="1">
        <v>32.381905796262899</v>
      </c>
      <c r="E616" s="1">
        <f t="shared" si="54"/>
        <v>1.4187322476987683</v>
      </c>
      <c r="F616" s="1">
        <f t="shared" si="55"/>
        <v>5107.4360917155655</v>
      </c>
      <c r="G616" s="1" t="str">
        <f t="shared" si="56"/>
        <v>0</v>
      </c>
      <c r="H616" s="1">
        <v>33.23033598</v>
      </c>
      <c r="I616" s="1">
        <f t="shared" si="57"/>
        <v>1.4559040951237501</v>
      </c>
      <c r="J616" s="1">
        <f t="shared" si="58"/>
        <v>5241.2547424455006</v>
      </c>
      <c r="K616" s="1" t="str">
        <f t="shared" si="59"/>
        <v>0</v>
      </c>
    </row>
    <row r="617" spans="1:11">
      <c r="A617" s="1" t="s">
        <v>43</v>
      </c>
      <c r="B617" s="2">
        <v>41000</v>
      </c>
      <c r="C617" s="3">
        <v>0.625</v>
      </c>
      <c r="D617" s="1">
        <v>41.641531451543202</v>
      </c>
      <c r="E617" s="1">
        <f t="shared" si="54"/>
        <v>1.8244195967207364</v>
      </c>
      <c r="F617" s="1">
        <f t="shared" si="55"/>
        <v>6567.9105481946508</v>
      </c>
      <c r="G617" s="1" t="str">
        <f t="shared" si="56"/>
        <v>0</v>
      </c>
      <c r="H617" s="1">
        <v>33.36362184</v>
      </c>
      <c r="I617" s="1">
        <f t="shared" si="57"/>
        <v>1.461743681865</v>
      </c>
      <c r="J617" s="1">
        <f t="shared" si="58"/>
        <v>5262.2772547140003</v>
      </c>
      <c r="K617" s="1" t="str">
        <f t="shared" si="59"/>
        <v>0</v>
      </c>
    </row>
    <row r="618" spans="1:11">
      <c r="A618" s="1" t="s">
        <v>43</v>
      </c>
      <c r="B618" s="2">
        <v>41000</v>
      </c>
      <c r="C618" s="3">
        <v>0.66666666666666663</v>
      </c>
      <c r="D618" s="1">
        <v>35.358177956475203</v>
      </c>
      <c r="E618" s="1">
        <f t="shared" si="54"/>
        <v>1.5491301717180697</v>
      </c>
      <c r="F618" s="1">
        <f t="shared" si="55"/>
        <v>5576.8686181850508</v>
      </c>
      <c r="G618" s="1" t="str">
        <f t="shared" si="56"/>
        <v>0</v>
      </c>
      <c r="H618" s="1">
        <v>33.298291630000001</v>
      </c>
      <c r="I618" s="1">
        <f t="shared" si="57"/>
        <v>1.4588814020393752</v>
      </c>
      <c r="J618" s="1">
        <f t="shared" si="58"/>
        <v>5251.9730473417512</v>
      </c>
      <c r="K618" s="1" t="str">
        <f t="shared" si="59"/>
        <v>0</v>
      </c>
    </row>
    <row r="619" spans="1:11">
      <c r="A619" s="1" t="s">
        <v>43</v>
      </c>
      <c r="B619" s="2">
        <v>41000</v>
      </c>
      <c r="C619" s="3">
        <v>0.70833333333333337</v>
      </c>
      <c r="D619" s="1">
        <v>36.511983529196797</v>
      </c>
      <c r="E619" s="1">
        <f t="shared" si="54"/>
        <v>1.5996812783729348</v>
      </c>
      <c r="F619" s="1">
        <f t="shared" si="55"/>
        <v>5758.852602142565</v>
      </c>
      <c r="G619" s="1" t="str">
        <f t="shared" si="56"/>
        <v>0</v>
      </c>
      <c r="H619" s="1">
        <v>33.351669649999998</v>
      </c>
      <c r="I619" s="1">
        <f t="shared" si="57"/>
        <v>1.461220026540625</v>
      </c>
      <c r="J619" s="1">
        <f t="shared" si="58"/>
        <v>5260.3920955462499</v>
      </c>
      <c r="K619" s="1" t="str">
        <f t="shared" si="59"/>
        <v>0</v>
      </c>
    </row>
    <row r="620" spans="1:11">
      <c r="A620" s="1" t="s">
        <v>43</v>
      </c>
      <c r="B620" s="2">
        <v>41000</v>
      </c>
      <c r="C620" s="3">
        <v>0.75</v>
      </c>
      <c r="D620" s="1">
        <v>32.968678692711698</v>
      </c>
      <c r="E620" s="1">
        <f t="shared" si="54"/>
        <v>1.4444402352244312</v>
      </c>
      <c r="F620" s="1">
        <f t="shared" si="55"/>
        <v>5199.9848468079526</v>
      </c>
      <c r="G620" s="1" t="str">
        <f t="shared" si="56"/>
        <v>0</v>
      </c>
      <c r="H620" s="1">
        <v>33.096744950000001</v>
      </c>
      <c r="I620" s="1">
        <f t="shared" si="57"/>
        <v>1.450051138121875</v>
      </c>
      <c r="J620" s="1">
        <f t="shared" si="58"/>
        <v>5220.1840972387499</v>
      </c>
      <c r="K620" s="1" t="str">
        <f t="shared" si="59"/>
        <v>0</v>
      </c>
    </row>
    <row r="621" spans="1:11">
      <c r="A621" s="1" t="s">
        <v>43</v>
      </c>
      <c r="B621" s="2">
        <v>41000</v>
      </c>
      <c r="C621" s="3">
        <v>0.79166666666666663</v>
      </c>
      <c r="D621" s="1">
        <v>31.944941959910899</v>
      </c>
      <c r="E621" s="1">
        <f t="shared" si="54"/>
        <v>1.3995877696185963</v>
      </c>
      <c r="F621" s="1">
        <f t="shared" si="55"/>
        <v>5038.5159706269469</v>
      </c>
      <c r="G621" s="1" t="str">
        <f t="shared" si="56"/>
        <v>0</v>
      </c>
      <c r="H621" s="1">
        <v>33.363045219999997</v>
      </c>
      <c r="I621" s="1">
        <f t="shared" si="57"/>
        <v>1.46171841870125</v>
      </c>
      <c r="J621" s="1">
        <f t="shared" si="58"/>
        <v>5262.1863073244995</v>
      </c>
      <c r="K621" s="1" t="str">
        <f t="shared" si="59"/>
        <v>0</v>
      </c>
    </row>
    <row r="622" spans="1:11">
      <c r="A622" s="1" t="s">
        <v>43</v>
      </c>
      <c r="B622" s="2">
        <v>41000</v>
      </c>
      <c r="C622" s="3">
        <v>0.83333333333333337</v>
      </c>
      <c r="D622" s="1">
        <v>34.4881494787004</v>
      </c>
      <c r="E622" s="1">
        <f t="shared" si="54"/>
        <v>1.5110120490355612</v>
      </c>
      <c r="F622" s="1">
        <f t="shared" si="55"/>
        <v>5439.6433765280199</v>
      </c>
      <c r="G622" s="1" t="str">
        <f t="shared" si="56"/>
        <v>0</v>
      </c>
      <c r="H622" s="1">
        <v>33.385409799999998</v>
      </c>
      <c r="I622" s="1">
        <f t="shared" si="57"/>
        <v>1.4626982668624999</v>
      </c>
      <c r="J622" s="1">
        <f t="shared" si="58"/>
        <v>5265.7137607049999</v>
      </c>
      <c r="K622" s="1" t="str">
        <f t="shared" si="59"/>
        <v>0</v>
      </c>
    </row>
    <row r="623" spans="1:11">
      <c r="A623" s="1" t="s">
        <v>43</v>
      </c>
      <c r="B623" s="2">
        <v>41000</v>
      </c>
      <c r="C623" s="3">
        <v>0.875</v>
      </c>
      <c r="D623" s="1">
        <v>36.212122147877999</v>
      </c>
      <c r="E623" s="1">
        <f t="shared" si="54"/>
        <v>1.5865436016039047</v>
      </c>
      <c r="F623" s="1">
        <f t="shared" si="55"/>
        <v>5711.5569657740571</v>
      </c>
      <c r="G623" s="1" t="str">
        <f t="shared" si="56"/>
        <v>0</v>
      </c>
      <c r="H623" s="1">
        <v>33.569462420000001</v>
      </c>
      <c r="I623" s="1">
        <f t="shared" si="57"/>
        <v>1.47076207227625</v>
      </c>
      <c r="J623" s="1">
        <f t="shared" si="58"/>
        <v>5294.7434601944997</v>
      </c>
      <c r="K623" s="1" t="str">
        <f t="shared" si="59"/>
        <v>0</v>
      </c>
    </row>
    <row r="624" spans="1:11">
      <c r="A624" s="1" t="s">
        <v>43</v>
      </c>
      <c r="B624" s="2">
        <v>41000</v>
      </c>
      <c r="C624" s="3">
        <v>0.91666666666666663</v>
      </c>
      <c r="D624" s="1">
        <v>39.986806280347999</v>
      </c>
      <c r="E624" s="1">
        <f t="shared" si="54"/>
        <v>1.7519219501577468</v>
      </c>
      <c r="F624" s="1">
        <f t="shared" si="55"/>
        <v>6306.9190205678888</v>
      </c>
      <c r="G624" s="1" t="str">
        <f t="shared" si="56"/>
        <v>0</v>
      </c>
      <c r="H624" s="1">
        <v>33.769943920000003</v>
      </c>
      <c r="I624" s="1">
        <f t="shared" si="57"/>
        <v>1.4795456679950001</v>
      </c>
      <c r="J624" s="1">
        <f t="shared" si="58"/>
        <v>5326.3644047820007</v>
      </c>
      <c r="K624" s="1" t="str">
        <f t="shared" si="59"/>
        <v>0</v>
      </c>
    </row>
    <row r="625" spans="1:11">
      <c r="A625" s="1" t="s">
        <v>43</v>
      </c>
      <c r="B625" s="2">
        <v>41000</v>
      </c>
      <c r="C625" s="3">
        <v>0.95833333333333337</v>
      </c>
      <c r="D625" s="1">
        <v>36.829761366314401</v>
      </c>
      <c r="E625" s="1">
        <f t="shared" si="54"/>
        <v>1.6136039198616496</v>
      </c>
      <c r="F625" s="1">
        <f t="shared" si="55"/>
        <v>5808.9741115019388</v>
      </c>
      <c r="G625" s="1">
        <f t="shared" si="56"/>
        <v>119122.24983008615</v>
      </c>
      <c r="H625" s="1">
        <v>33.315724860000003</v>
      </c>
      <c r="I625" s="1">
        <f t="shared" si="57"/>
        <v>1.4596451954287502</v>
      </c>
      <c r="J625" s="1">
        <f t="shared" si="58"/>
        <v>5254.7227035435008</v>
      </c>
      <c r="K625" s="1">
        <f t="shared" si="59"/>
        <v>111349.1137043655</v>
      </c>
    </row>
    <row r="626" spans="1:11">
      <c r="A626" s="1" t="s">
        <v>43</v>
      </c>
      <c r="B626" s="2">
        <v>41001</v>
      </c>
      <c r="C626" s="3">
        <v>0</v>
      </c>
      <c r="D626" s="1">
        <v>36.670079070197197</v>
      </c>
      <c r="E626" s="1">
        <f t="shared" si="54"/>
        <v>1.6066078392630148</v>
      </c>
      <c r="F626" s="1">
        <f t="shared" si="55"/>
        <v>5783.7882213468529</v>
      </c>
      <c r="G626" s="1" t="str">
        <f t="shared" si="56"/>
        <v>0</v>
      </c>
      <c r="H626" s="1">
        <v>32.594791290000003</v>
      </c>
      <c r="I626" s="1">
        <f t="shared" si="57"/>
        <v>1.4280592933931251</v>
      </c>
      <c r="J626" s="1">
        <f t="shared" si="58"/>
        <v>5141.0134562152507</v>
      </c>
      <c r="K626" s="1" t="str">
        <f t="shared" si="59"/>
        <v>0</v>
      </c>
    </row>
    <row r="627" spans="1:11">
      <c r="A627" s="1" t="s">
        <v>43</v>
      </c>
      <c r="B627" s="2">
        <v>41001</v>
      </c>
      <c r="C627" s="3">
        <v>4.1666666666666664E-2</v>
      </c>
      <c r="D627" s="1">
        <v>42.720107180277502</v>
      </c>
      <c r="E627" s="1">
        <f t="shared" si="54"/>
        <v>1.8716746958359081</v>
      </c>
      <c r="F627" s="1">
        <f t="shared" si="55"/>
        <v>6738.0289050092688</v>
      </c>
      <c r="G627" s="1" t="str">
        <f t="shared" si="56"/>
        <v>0</v>
      </c>
      <c r="H627" s="1">
        <v>33.610148809999998</v>
      </c>
      <c r="I627" s="1">
        <f t="shared" si="57"/>
        <v>1.472544644738125</v>
      </c>
      <c r="J627" s="1">
        <f t="shared" si="58"/>
        <v>5301.1607210572502</v>
      </c>
      <c r="K627" s="1" t="str">
        <f t="shared" si="59"/>
        <v>0</v>
      </c>
    </row>
    <row r="628" spans="1:11">
      <c r="A628" s="1" t="s">
        <v>43</v>
      </c>
      <c r="B628" s="2">
        <v>41001</v>
      </c>
      <c r="C628" s="3">
        <v>8.3333333333333329E-2</v>
      </c>
      <c r="D628" s="1">
        <v>39.581124653286402</v>
      </c>
      <c r="E628" s="1">
        <f t="shared" si="54"/>
        <v>1.7341480238721103</v>
      </c>
      <c r="F628" s="1">
        <f t="shared" si="55"/>
        <v>6242.9328859395973</v>
      </c>
      <c r="G628" s="1" t="str">
        <f t="shared" si="56"/>
        <v>0</v>
      </c>
      <c r="H628" s="1">
        <v>33.075831790000002</v>
      </c>
      <c r="I628" s="1">
        <f t="shared" si="57"/>
        <v>1.4491348802993751</v>
      </c>
      <c r="J628" s="1">
        <f t="shared" si="58"/>
        <v>5216.88556907775</v>
      </c>
      <c r="K628" s="1" t="str">
        <f t="shared" si="59"/>
        <v>0</v>
      </c>
    </row>
    <row r="629" spans="1:11">
      <c r="A629" s="1" t="s">
        <v>43</v>
      </c>
      <c r="B629" s="2">
        <v>41001</v>
      </c>
      <c r="C629" s="3">
        <v>0.125</v>
      </c>
      <c r="D629" s="1">
        <v>36.962248129314901</v>
      </c>
      <c r="E629" s="1">
        <f t="shared" si="54"/>
        <v>1.6194084961656092</v>
      </c>
      <c r="F629" s="1">
        <f t="shared" si="55"/>
        <v>5829.8705861961935</v>
      </c>
      <c r="G629" s="1" t="str">
        <f t="shared" si="56"/>
        <v>0</v>
      </c>
      <c r="H629" s="1">
        <v>32.505685470000003</v>
      </c>
      <c r="I629" s="1">
        <f t="shared" si="57"/>
        <v>1.4241553446543753</v>
      </c>
      <c r="J629" s="1">
        <f t="shared" si="58"/>
        <v>5126.9592407557511</v>
      </c>
      <c r="K629" s="1" t="str">
        <f t="shared" si="59"/>
        <v>0</v>
      </c>
    </row>
    <row r="630" spans="1:11">
      <c r="A630" s="1" t="s">
        <v>43</v>
      </c>
      <c r="B630" s="2">
        <v>41001</v>
      </c>
      <c r="C630" s="3">
        <v>0.16666666666666666</v>
      </c>
      <c r="D630" s="1">
        <v>35.289843073950898</v>
      </c>
      <c r="E630" s="1">
        <f t="shared" si="54"/>
        <v>1.546136249677474</v>
      </c>
      <c r="F630" s="1">
        <f t="shared" si="55"/>
        <v>5566.0904988389066</v>
      </c>
      <c r="G630" s="1" t="str">
        <f t="shared" si="56"/>
        <v>0</v>
      </c>
      <c r="H630" s="1">
        <v>33.707177629999997</v>
      </c>
      <c r="I630" s="1">
        <f t="shared" si="57"/>
        <v>1.4767957199143749</v>
      </c>
      <c r="J630" s="1">
        <f t="shared" si="58"/>
        <v>5316.4645916917498</v>
      </c>
      <c r="K630" s="1" t="str">
        <f t="shared" si="59"/>
        <v>0</v>
      </c>
    </row>
    <row r="631" spans="1:11">
      <c r="A631" s="1" t="s">
        <v>43</v>
      </c>
      <c r="B631" s="2">
        <v>41001</v>
      </c>
      <c r="C631" s="3">
        <v>0.20833333333333334</v>
      </c>
      <c r="D631" s="1">
        <v>38.768678927951399</v>
      </c>
      <c r="E631" s="1">
        <f t="shared" si="54"/>
        <v>1.6985527455308707</v>
      </c>
      <c r="F631" s="1">
        <f t="shared" si="55"/>
        <v>6114.789883911134</v>
      </c>
      <c r="G631" s="1" t="str">
        <f t="shared" si="56"/>
        <v>0</v>
      </c>
      <c r="H631" s="1">
        <v>33.50583451</v>
      </c>
      <c r="I631" s="1">
        <f t="shared" si="57"/>
        <v>1.4679743744693752</v>
      </c>
      <c r="J631" s="1">
        <f t="shared" si="58"/>
        <v>5284.7077480897506</v>
      </c>
      <c r="K631" s="1" t="str">
        <f t="shared" si="59"/>
        <v>0</v>
      </c>
    </row>
    <row r="632" spans="1:11">
      <c r="A632" s="1" t="s">
        <v>43</v>
      </c>
      <c r="B632" s="2">
        <v>41001</v>
      </c>
      <c r="C632" s="3">
        <v>0.25</v>
      </c>
      <c r="D632" s="1">
        <v>38.112569647895</v>
      </c>
      <c r="E632" s="1">
        <f t="shared" si="54"/>
        <v>1.6698069576983996</v>
      </c>
      <c r="F632" s="1">
        <f t="shared" si="55"/>
        <v>6011.3050477142388</v>
      </c>
      <c r="G632" s="1" t="str">
        <f t="shared" si="56"/>
        <v>0</v>
      </c>
      <c r="H632" s="1">
        <v>33.685050740000001</v>
      </c>
      <c r="I632" s="1">
        <f t="shared" si="57"/>
        <v>1.4758262855462501</v>
      </c>
      <c r="J632" s="1">
        <f t="shared" si="58"/>
        <v>5312.9746279665005</v>
      </c>
      <c r="K632" s="1" t="str">
        <f t="shared" si="59"/>
        <v>0</v>
      </c>
    </row>
    <row r="633" spans="1:11">
      <c r="A633" s="1" t="s">
        <v>43</v>
      </c>
      <c r="B633" s="2">
        <v>41001</v>
      </c>
      <c r="C633" s="3">
        <v>0.29166666666666669</v>
      </c>
      <c r="D633" s="1">
        <v>37.199496590296398</v>
      </c>
      <c r="E633" s="1">
        <f t="shared" si="54"/>
        <v>1.629802944362361</v>
      </c>
      <c r="F633" s="1">
        <f t="shared" si="55"/>
        <v>5867.2905997044991</v>
      </c>
      <c r="G633" s="1" t="str">
        <f t="shared" si="56"/>
        <v>0</v>
      </c>
      <c r="H633" s="1">
        <v>33.769957210000001</v>
      </c>
      <c r="I633" s="1">
        <f t="shared" si="57"/>
        <v>1.4795462502631251</v>
      </c>
      <c r="J633" s="1">
        <f t="shared" si="58"/>
        <v>5326.3665009472506</v>
      </c>
      <c r="K633" s="1" t="str">
        <f t="shared" si="59"/>
        <v>0</v>
      </c>
    </row>
    <row r="634" spans="1:11">
      <c r="A634" s="1" t="s">
        <v>43</v>
      </c>
      <c r="B634" s="2">
        <v>41001</v>
      </c>
      <c r="C634" s="3">
        <v>0.33333333333333331</v>
      </c>
      <c r="D634" s="1">
        <v>38.353131385379399</v>
      </c>
      <c r="E634" s="1">
        <f t="shared" si="54"/>
        <v>1.680346568821935</v>
      </c>
      <c r="F634" s="1">
        <f t="shared" si="55"/>
        <v>6049.2476477589662</v>
      </c>
      <c r="G634" s="1" t="str">
        <f t="shared" si="56"/>
        <v>0</v>
      </c>
      <c r="H634" s="1">
        <v>33.825974359999996</v>
      </c>
      <c r="I634" s="1">
        <f t="shared" si="57"/>
        <v>1.4820005016474997</v>
      </c>
      <c r="J634" s="1">
        <f t="shared" si="58"/>
        <v>5335.2018059309994</v>
      </c>
      <c r="K634" s="1" t="str">
        <f t="shared" si="59"/>
        <v>0</v>
      </c>
    </row>
    <row r="635" spans="1:11">
      <c r="A635" s="1" t="s">
        <v>43</v>
      </c>
      <c r="B635" s="2">
        <v>41001</v>
      </c>
      <c r="C635" s="3">
        <v>0.375</v>
      </c>
      <c r="D635" s="1">
        <v>38.414303321838403</v>
      </c>
      <c r="E635" s="1">
        <f t="shared" si="54"/>
        <v>1.6830266642880451</v>
      </c>
      <c r="F635" s="1">
        <f t="shared" si="55"/>
        <v>6058.8959914369625</v>
      </c>
      <c r="G635" s="1" t="str">
        <f t="shared" si="56"/>
        <v>0</v>
      </c>
      <c r="H635" s="1">
        <v>33.41288917</v>
      </c>
      <c r="I635" s="1">
        <f t="shared" si="57"/>
        <v>1.4639022067606251</v>
      </c>
      <c r="J635" s="1">
        <f t="shared" si="58"/>
        <v>5270.0479443382501</v>
      </c>
      <c r="K635" s="1" t="str">
        <f t="shared" si="59"/>
        <v>0</v>
      </c>
    </row>
    <row r="636" spans="1:11">
      <c r="A636" s="1" t="s">
        <v>43</v>
      </c>
      <c r="B636" s="2">
        <v>41001</v>
      </c>
      <c r="C636" s="3">
        <v>0.41666666666666669</v>
      </c>
      <c r="D636" s="1">
        <v>40.345251737170699</v>
      </c>
      <c r="E636" s="1">
        <f t="shared" si="54"/>
        <v>1.7676263417347913</v>
      </c>
      <c r="F636" s="1">
        <f t="shared" si="55"/>
        <v>6363.4548302452486</v>
      </c>
      <c r="G636" s="1" t="str">
        <f t="shared" si="56"/>
        <v>0</v>
      </c>
      <c r="H636" s="1">
        <v>33.982343700000001</v>
      </c>
      <c r="I636" s="1">
        <f t="shared" si="57"/>
        <v>1.4888514333562501</v>
      </c>
      <c r="J636" s="1">
        <f t="shared" si="58"/>
        <v>5359.8651600825006</v>
      </c>
      <c r="K636" s="1" t="str">
        <f t="shared" si="59"/>
        <v>0</v>
      </c>
    </row>
    <row r="637" spans="1:11">
      <c r="A637" s="1" t="s">
        <v>43</v>
      </c>
      <c r="B637" s="2">
        <v>41001</v>
      </c>
      <c r="C637" s="3">
        <v>0.45833333333333331</v>
      </c>
      <c r="D637" s="1">
        <v>39.925796644422803</v>
      </c>
      <c r="E637" s="1">
        <f t="shared" si="54"/>
        <v>1.7492489654837742</v>
      </c>
      <c r="F637" s="1">
        <f t="shared" si="55"/>
        <v>6297.2962757415871</v>
      </c>
      <c r="G637" s="1" t="str">
        <f t="shared" si="56"/>
        <v>0</v>
      </c>
      <c r="H637" s="1">
        <v>34.039038929999997</v>
      </c>
      <c r="I637" s="1">
        <f t="shared" si="57"/>
        <v>1.4913353931206248</v>
      </c>
      <c r="J637" s="1">
        <f t="shared" si="58"/>
        <v>5368.8074152342497</v>
      </c>
      <c r="K637" s="1" t="str">
        <f t="shared" si="59"/>
        <v>0</v>
      </c>
    </row>
    <row r="638" spans="1:11">
      <c r="A638" s="1" t="s">
        <v>43</v>
      </c>
      <c r="B638" s="2">
        <v>41001</v>
      </c>
      <c r="C638" s="3">
        <v>0.5</v>
      </c>
      <c r="D638" s="1">
        <v>29.355995749367601</v>
      </c>
      <c r="E638" s="1">
        <f t="shared" si="54"/>
        <v>1.2861595637691681</v>
      </c>
      <c r="F638" s="1">
        <f t="shared" si="55"/>
        <v>4630.174429569005</v>
      </c>
      <c r="G638" s="1" t="str">
        <f t="shared" si="56"/>
        <v>0</v>
      </c>
      <c r="H638" s="1">
        <v>33.838645679999999</v>
      </c>
      <c r="I638" s="1">
        <f t="shared" si="57"/>
        <v>1.4825556638549999</v>
      </c>
      <c r="J638" s="1">
        <f t="shared" si="58"/>
        <v>5337.2003898779994</v>
      </c>
      <c r="K638" s="1" t="str">
        <f t="shared" si="59"/>
        <v>0</v>
      </c>
    </row>
    <row r="639" spans="1:11">
      <c r="A639" s="1" t="s">
        <v>43</v>
      </c>
      <c r="B639" s="2">
        <v>41001</v>
      </c>
      <c r="C639" s="3">
        <v>0.54166666666666663</v>
      </c>
      <c r="D639" s="1">
        <v>9.79772908714083</v>
      </c>
      <c r="E639" s="1">
        <f t="shared" si="54"/>
        <v>0.42926300563035763</v>
      </c>
      <c r="F639" s="1">
        <f t="shared" si="55"/>
        <v>1545.3468202692875</v>
      </c>
      <c r="G639" s="1" t="str">
        <f t="shared" si="56"/>
        <v>0</v>
      </c>
      <c r="H639" s="1">
        <v>33.075390890000001</v>
      </c>
      <c r="I639" s="1">
        <f t="shared" si="57"/>
        <v>1.449115563368125</v>
      </c>
      <c r="J639" s="1">
        <f t="shared" si="58"/>
        <v>5216.8160281252503</v>
      </c>
      <c r="K639" s="1" t="str">
        <f t="shared" si="59"/>
        <v>0</v>
      </c>
    </row>
    <row r="640" spans="1:11">
      <c r="A640" s="1" t="s">
        <v>43</v>
      </c>
      <c r="B640" s="2">
        <v>41001</v>
      </c>
      <c r="C640" s="3">
        <v>0.58333333333333337</v>
      </c>
      <c r="D640" s="1">
        <v>11.654855705367201</v>
      </c>
      <c r="E640" s="1">
        <f t="shared" si="54"/>
        <v>0.51062836559140046</v>
      </c>
      <c r="F640" s="1">
        <f t="shared" si="55"/>
        <v>1838.2621161290417</v>
      </c>
      <c r="G640" s="1" t="str">
        <f t="shared" si="56"/>
        <v>0</v>
      </c>
      <c r="H640" s="1">
        <v>31.776293389999999</v>
      </c>
      <c r="I640" s="1">
        <f t="shared" si="57"/>
        <v>1.3921988541493751</v>
      </c>
      <c r="J640" s="1">
        <f t="shared" si="58"/>
        <v>5011.9158749377502</v>
      </c>
      <c r="K640" s="1" t="str">
        <f t="shared" si="59"/>
        <v>0</v>
      </c>
    </row>
    <row r="641" spans="1:11">
      <c r="A641" s="1" t="s">
        <v>43</v>
      </c>
      <c r="B641" s="2">
        <v>41001</v>
      </c>
      <c r="C641" s="3">
        <v>0.625</v>
      </c>
      <c r="D641" s="1">
        <v>14.2607004441155</v>
      </c>
      <c r="E641" s="1">
        <f t="shared" si="54"/>
        <v>0.62479693820781035</v>
      </c>
      <c r="F641" s="1">
        <f t="shared" si="55"/>
        <v>2249.2689775481172</v>
      </c>
      <c r="G641" s="1" t="str">
        <f t="shared" si="56"/>
        <v>0</v>
      </c>
      <c r="H641" s="1">
        <v>26.761634600000001</v>
      </c>
      <c r="I641" s="1">
        <f t="shared" si="57"/>
        <v>1.1724941159125002</v>
      </c>
      <c r="J641" s="1">
        <f t="shared" si="58"/>
        <v>4220.9788172850003</v>
      </c>
      <c r="K641" s="1" t="str">
        <f t="shared" si="59"/>
        <v>0</v>
      </c>
    </row>
    <row r="642" spans="1:11">
      <c r="A642" s="1" t="s">
        <v>43</v>
      </c>
      <c r="B642" s="2">
        <v>41001</v>
      </c>
      <c r="C642" s="3">
        <v>0.66666666666666663</v>
      </c>
      <c r="D642" s="1">
        <v>13.440993350082</v>
      </c>
      <c r="E642" s="1">
        <f t="shared" ref="E642:E705" si="60">(D642*3785.4)/86400</f>
        <v>0.5888835211504676</v>
      </c>
      <c r="F642" s="1">
        <f t="shared" ref="F642:F705" si="61">E642*3600</f>
        <v>2119.9806761416835</v>
      </c>
      <c r="G642" s="1" t="str">
        <f t="shared" ref="G642:G705" si="62">IF(C642=$C$25,SUM(F642:F663),"0")</f>
        <v>0</v>
      </c>
      <c r="H642" s="1">
        <v>25.827093990000002</v>
      </c>
      <c r="I642" s="1">
        <f t="shared" ref="I642:I705" si="63">(H642*3785.4)/86400</f>
        <v>1.1315495554368751</v>
      </c>
      <c r="J642" s="1">
        <f t="shared" ref="J642:J705" si="64">I642*3600</f>
        <v>4073.5783995727502</v>
      </c>
      <c r="K642" s="1" t="str">
        <f t="shared" ref="K642:K705" si="65">IF(C642=$C$25,SUM(J642:J663),"0")</f>
        <v>0</v>
      </c>
    </row>
    <row r="643" spans="1:11">
      <c r="A643" s="1" t="s">
        <v>43</v>
      </c>
      <c r="B643" s="2">
        <v>41001</v>
      </c>
      <c r="C643" s="3">
        <v>0.70833333333333337</v>
      </c>
      <c r="D643" s="1">
        <v>37.7599112759696</v>
      </c>
      <c r="E643" s="1">
        <f t="shared" si="60"/>
        <v>1.6543561127784183</v>
      </c>
      <c r="F643" s="1">
        <f t="shared" si="61"/>
        <v>5955.6820060023056</v>
      </c>
      <c r="G643" s="1" t="str">
        <f t="shared" si="62"/>
        <v>0</v>
      </c>
      <c r="H643" s="1">
        <v>26.441352569999999</v>
      </c>
      <c r="I643" s="1">
        <f t="shared" si="63"/>
        <v>1.158461759473125</v>
      </c>
      <c r="J643" s="1">
        <f t="shared" si="64"/>
        <v>4170.4623341032502</v>
      </c>
      <c r="K643" s="1" t="str">
        <f t="shared" si="65"/>
        <v>0</v>
      </c>
    </row>
    <row r="644" spans="1:11">
      <c r="A644" s="1" t="s">
        <v>43</v>
      </c>
      <c r="B644" s="2">
        <v>41001</v>
      </c>
      <c r="C644" s="3">
        <v>0.75</v>
      </c>
      <c r="D644" s="1">
        <v>49.764941624535503</v>
      </c>
      <c r="E644" s="1">
        <f t="shared" si="60"/>
        <v>2.1803265049249618</v>
      </c>
      <c r="F644" s="1">
        <f t="shared" si="61"/>
        <v>7849.1754177298626</v>
      </c>
      <c r="G644" s="1" t="str">
        <f t="shared" si="62"/>
        <v>0</v>
      </c>
      <c r="H644" s="1">
        <v>28.599458500000001</v>
      </c>
      <c r="I644" s="1">
        <f t="shared" si="63"/>
        <v>1.25301377553125</v>
      </c>
      <c r="J644" s="1">
        <f t="shared" si="64"/>
        <v>4510.8495919124998</v>
      </c>
      <c r="K644" s="1" t="str">
        <f t="shared" si="65"/>
        <v>0</v>
      </c>
    </row>
    <row r="645" spans="1:11">
      <c r="A645" s="1" t="s">
        <v>43</v>
      </c>
      <c r="B645" s="2">
        <v>41001</v>
      </c>
      <c r="C645" s="3">
        <v>0.79166666666666663</v>
      </c>
      <c r="D645" s="1">
        <v>45.161995419396298</v>
      </c>
      <c r="E645" s="1">
        <f t="shared" si="60"/>
        <v>1.9786599243123004</v>
      </c>
      <c r="F645" s="1">
        <f t="shared" si="61"/>
        <v>7123.1757275242817</v>
      </c>
      <c r="G645" s="1" t="str">
        <f t="shared" si="62"/>
        <v>0</v>
      </c>
      <c r="H645" s="1">
        <v>30.981604409999999</v>
      </c>
      <c r="I645" s="1">
        <f t="shared" si="63"/>
        <v>1.3573815432131251</v>
      </c>
      <c r="J645" s="1">
        <f t="shared" si="64"/>
        <v>4886.57355556725</v>
      </c>
      <c r="K645" s="1" t="str">
        <f t="shared" si="65"/>
        <v>0</v>
      </c>
    </row>
    <row r="646" spans="1:11">
      <c r="A646" s="1" t="s">
        <v>43</v>
      </c>
      <c r="B646" s="2">
        <v>41001</v>
      </c>
      <c r="C646" s="3">
        <v>0.83333333333333337</v>
      </c>
      <c r="D646" s="1">
        <v>44.883297979566798</v>
      </c>
      <c r="E646" s="1">
        <f t="shared" si="60"/>
        <v>1.9664494927297704</v>
      </c>
      <c r="F646" s="1">
        <f t="shared" si="61"/>
        <v>7079.2181738271738</v>
      </c>
      <c r="G646" s="1" t="str">
        <f t="shared" si="62"/>
        <v>0</v>
      </c>
      <c r="H646" s="1">
        <v>33.638048679999997</v>
      </c>
      <c r="I646" s="1">
        <f t="shared" si="63"/>
        <v>1.4737670077925</v>
      </c>
      <c r="J646" s="1">
        <f t="shared" si="64"/>
        <v>5305.5612280530004</v>
      </c>
      <c r="K646" s="1" t="str">
        <f t="shared" si="65"/>
        <v>0</v>
      </c>
    </row>
    <row r="647" spans="1:11">
      <c r="A647" s="1" t="s">
        <v>43</v>
      </c>
      <c r="B647" s="2">
        <v>41001</v>
      </c>
      <c r="C647" s="3">
        <v>0.875</v>
      </c>
      <c r="D647" s="1">
        <v>47.9894107977549</v>
      </c>
      <c r="E647" s="1">
        <f t="shared" si="60"/>
        <v>2.1025360605766368</v>
      </c>
      <c r="F647" s="1">
        <f t="shared" si="61"/>
        <v>7569.1298180758922</v>
      </c>
      <c r="G647" s="1" t="str">
        <f t="shared" si="62"/>
        <v>0</v>
      </c>
      <c r="H647" s="1">
        <v>34.107598189999997</v>
      </c>
      <c r="I647" s="1">
        <f t="shared" si="63"/>
        <v>1.4943391456993751</v>
      </c>
      <c r="J647" s="1">
        <f t="shared" si="64"/>
        <v>5379.6209245177506</v>
      </c>
      <c r="K647" s="1" t="str">
        <f t="shared" si="65"/>
        <v>0</v>
      </c>
    </row>
    <row r="648" spans="1:11">
      <c r="A648" s="1" t="s">
        <v>43</v>
      </c>
      <c r="B648" s="2">
        <v>41001</v>
      </c>
      <c r="C648" s="3">
        <v>0.91666666666666663</v>
      </c>
      <c r="D648" s="1">
        <v>47.105877992841897</v>
      </c>
      <c r="E648" s="1">
        <f t="shared" si="60"/>
        <v>2.0638262795613858</v>
      </c>
      <c r="F648" s="1">
        <f t="shared" si="61"/>
        <v>7429.7746064209887</v>
      </c>
      <c r="G648" s="1" t="str">
        <f t="shared" si="62"/>
        <v>0</v>
      </c>
      <c r="H648" s="1">
        <v>33.714503469999997</v>
      </c>
      <c r="I648" s="1">
        <f t="shared" si="63"/>
        <v>1.4771166832793747</v>
      </c>
      <c r="J648" s="1">
        <f t="shared" si="64"/>
        <v>5317.6200598057494</v>
      </c>
      <c r="K648" s="1" t="str">
        <f t="shared" si="65"/>
        <v>0</v>
      </c>
    </row>
    <row r="649" spans="1:11">
      <c r="A649" s="1" t="s">
        <v>43</v>
      </c>
      <c r="B649" s="2">
        <v>41001</v>
      </c>
      <c r="C649" s="3">
        <v>0.95833333333333337</v>
      </c>
      <c r="D649" s="1">
        <v>49.741221847534199</v>
      </c>
      <c r="E649" s="1">
        <f t="shared" si="60"/>
        <v>2.1792872821950922</v>
      </c>
      <c r="F649" s="1">
        <f t="shared" si="61"/>
        <v>7845.4342159023317</v>
      </c>
      <c r="G649" s="1">
        <f t="shared" si="62"/>
        <v>165070.04928331164</v>
      </c>
      <c r="H649" s="1">
        <v>34.222297650000002</v>
      </c>
      <c r="I649" s="1">
        <f t="shared" si="63"/>
        <v>1.4993644157906252</v>
      </c>
      <c r="J649" s="1">
        <f t="shared" si="64"/>
        <v>5397.711896846251</v>
      </c>
      <c r="K649" s="1">
        <f t="shared" si="65"/>
        <v>111036.77534575126</v>
      </c>
    </row>
    <row r="650" spans="1:11">
      <c r="A650" s="1" t="s">
        <v>43</v>
      </c>
      <c r="B650" s="2">
        <v>41002</v>
      </c>
      <c r="C650" s="3">
        <v>0</v>
      </c>
      <c r="D650" s="1">
        <v>49.2417267979516</v>
      </c>
      <c r="E650" s="1">
        <f t="shared" si="60"/>
        <v>2.1574031553352548</v>
      </c>
      <c r="F650" s="1">
        <f t="shared" si="61"/>
        <v>7766.6513592069177</v>
      </c>
      <c r="G650" s="1" t="str">
        <f t="shared" si="62"/>
        <v>0</v>
      </c>
      <c r="H650" s="1">
        <v>33.642980020000003</v>
      </c>
      <c r="I650" s="1">
        <f t="shared" si="63"/>
        <v>1.4739830621262502</v>
      </c>
      <c r="J650" s="1">
        <f t="shared" si="64"/>
        <v>5306.339023654501</v>
      </c>
      <c r="K650" s="1" t="str">
        <f t="shared" si="65"/>
        <v>0</v>
      </c>
    </row>
    <row r="651" spans="1:11">
      <c r="A651" s="1" t="s">
        <v>43</v>
      </c>
      <c r="B651" s="2">
        <v>41002</v>
      </c>
      <c r="C651" s="3">
        <v>4.1666666666666664E-2</v>
      </c>
      <c r="D651" s="1">
        <v>54.013708696365399</v>
      </c>
      <c r="E651" s="1">
        <f t="shared" si="60"/>
        <v>2.3664756122595088</v>
      </c>
      <c r="F651" s="1">
        <f t="shared" si="61"/>
        <v>8519.3122041342322</v>
      </c>
      <c r="G651" s="1" t="str">
        <f t="shared" si="62"/>
        <v>0</v>
      </c>
      <c r="H651" s="1">
        <v>31.538258989999999</v>
      </c>
      <c r="I651" s="1">
        <f t="shared" si="63"/>
        <v>1.381769971999375</v>
      </c>
      <c r="J651" s="1">
        <f t="shared" si="64"/>
        <v>4974.3718991977503</v>
      </c>
      <c r="K651" s="1" t="str">
        <f t="shared" si="65"/>
        <v>0</v>
      </c>
    </row>
    <row r="652" spans="1:11">
      <c r="A652" s="1" t="s">
        <v>43</v>
      </c>
      <c r="B652" s="2">
        <v>41002</v>
      </c>
      <c r="C652" s="3">
        <v>8.3333333333333329E-2</v>
      </c>
      <c r="D652" s="1">
        <v>55.4921781815423</v>
      </c>
      <c r="E652" s="1">
        <f t="shared" si="60"/>
        <v>2.4312510565788221</v>
      </c>
      <c r="F652" s="1">
        <f t="shared" si="61"/>
        <v>8752.5038036837595</v>
      </c>
      <c r="G652" s="1" t="str">
        <f t="shared" si="62"/>
        <v>0</v>
      </c>
      <c r="H652" s="1">
        <v>33.439697049999999</v>
      </c>
      <c r="I652" s="1">
        <f t="shared" si="63"/>
        <v>1.4650767270031251</v>
      </c>
      <c r="J652" s="1">
        <f t="shared" si="64"/>
        <v>5274.2762172112507</v>
      </c>
      <c r="K652" s="1" t="str">
        <f t="shared" si="65"/>
        <v>0</v>
      </c>
    </row>
    <row r="653" spans="1:11">
      <c r="A653" s="1" t="s">
        <v>43</v>
      </c>
      <c r="B653" s="2">
        <v>41002</v>
      </c>
      <c r="C653" s="3">
        <v>0.125</v>
      </c>
      <c r="D653" s="1">
        <v>51.345421757168197</v>
      </c>
      <c r="E653" s="1">
        <f t="shared" si="60"/>
        <v>2.2495712907359318</v>
      </c>
      <c r="F653" s="1">
        <f t="shared" si="61"/>
        <v>8098.4566466493543</v>
      </c>
      <c r="G653" s="1" t="str">
        <f t="shared" si="62"/>
        <v>0</v>
      </c>
      <c r="H653" s="1">
        <v>33.189879980000001</v>
      </c>
      <c r="I653" s="1">
        <f t="shared" si="63"/>
        <v>1.4541316166237499</v>
      </c>
      <c r="J653" s="1">
        <f t="shared" si="64"/>
        <v>5234.8738198454994</v>
      </c>
      <c r="K653" s="1" t="str">
        <f t="shared" si="65"/>
        <v>0</v>
      </c>
    </row>
    <row r="654" spans="1:11">
      <c r="A654" s="1" t="s">
        <v>43</v>
      </c>
      <c r="B654" s="2">
        <v>41002</v>
      </c>
      <c r="C654" s="3">
        <v>0.16666666666666666</v>
      </c>
      <c r="D654" s="1">
        <v>51.3943270365397</v>
      </c>
      <c r="E654" s="1">
        <f t="shared" si="60"/>
        <v>2.2517139532883959</v>
      </c>
      <c r="F654" s="1">
        <f t="shared" si="61"/>
        <v>8106.1702318382249</v>
      </c>
      <c r="G654" s="1" t="str">
        <f t="shared" si="62"/>
        <v>0</v>
      </c>
      <c r="H654" s="1">
        <v>33.533849609999997</v>
      </c>
      <c r="I654" s="1">
        <f t="shared" si="63"/>
        <v>1.469201786038125</v>
      </c>
      <c r="J654" s="1">
        <f t="shared" si="64"/>
        <v>5289.12642973725</v>
      </c>
      <c r="K654" s="1" t="str">
        <f t="shared" si="65"/>
        <v>0</v>
      </c>
    </row>
    <row r="655" spans="1:11">
      <c r="A655" s="1" t="s">
        <v>43</v>
      </c>
      <c r="B655" s="2">
        <v>41002</v>
      </c>
      <c r="C655" s="3">
        <v>0.20833333333333334</v>
      </c>
      <c r="D655" s="1">
        <v>48.134872949388303</v>
      </c>
      <c r="E655" s="1">
        <f t="shared" si="60"/>
        <v>2.108909121095075</v>
      </c>
      <c r="F655" s="1">
        <f t="shared" si="61"/>
        <v>7592.0728359422701</v>
      </c>
      <c r="G655" s="1" t="str">
        <f t="shared" si="62"/>
        <v>0</v>
      </c>
      <c r="H655" s="1">
        <v>33.056078620000001</v>
      </c>
      <c r="I655" s="1">
        <f t="shared" si="63"/>
        <v>1.4482694445387501</v>
      </c>
      <c r="J655" s="1">
        <f t="shared" si="64"/>
        <v>5213.7700003395003</v>
      </c>
      <c r="K655" s="1" t="str">
        <f t="shared" si="65"/>
        <v>0</v>
      </c>
    </row>
    <row r="656" spans="1:11">
      <c r="A656" s="1" t="s">
        <v>43</v>
      </c>
      <c r="B656" s="2">
        <v>41002</v>
      </c>
      <c r="C656" s="3">
        <v>0.25</v>
      </c>
      <c r="D656" s="1">
        <v>50.362939220004598</v>
      </c>
      <c r="E656" s="1">
        <f t="shared" si="60"/>
        <v>2.2065262745764516</v>
      </c>
      <c r="F656" s="1">
        <f t="shared" si="61"/>
        <v>7943.494588475226</v>
      </c>
      <c r="G656" s="1" t="str">
        <f t="shared" si="62"/>
        <v>0</v>
      </c>
      <c r="H656" s="1">
        <v>34.181678699999999</v>
      </c>
      <c r="I656" s="1">
        <f t="shared" si="63"/>
        <v>1.49758479804375</v>
      </c>
      <c r="J656" s="1">
        <f t="shared" si="64"/>
        <v>5391.3052729575002</v>
      </c>
      <c r="K656" s="1" t="str">
        <f t="shared" si="65"/>
        <v>0</v>
      </c>
    </row>
    <row r="657" spans="1:11">
      <c r="A657" s="1" t="s">
        <v>43</v>
      </c>
      <c r="B657" s="2">
        <v>41002</v>
      </c>
      <c r="C657" s="3">
        <v>0.29166666666666669</v>
      </c>
      <c r="D657" s="1">
        <v>48.060366966459497</v>
      </c>
      <c r="E657" s="1">
        <f t="shared" si="60"/>
        <v>2.1056448277180069</v>
      </c>
      <c r="F657" s="1">
        <f t="shared" si="61"/>
        <v>7580.3213797848248</v>
      </c>
      <c r="G657" s="1" t="str">
        <f t="shared" si="62"/>
        <v>0</v>
      </c>
      <c r="H657" s="1">
        <v>36.25114748</v>
      </c>
      <c r="I657" s="1">
        <f t="shared" si="63"/>
        <v>1.5882533989675001</v>
      </c>
      <c r="J657" s="1">
        <f t="shared" si="64"/>
        <v>5717.7122362830005</v>
      </c>
      <c r="K657" s="1" t="str">
        <f t="shared" si="65"/>
        <v>0</v>
      </c>
    </row>
    <row r="658" spans="1:11">
      <c r="A658" s="1" t="s">
        <v>43</v>
      </c>
      <c r="B658" s="2">
        <v>41002</v>
      </c>
      <c r="C658" s="3">
        <v>0.33333333333333331</v>
      </c>
      <c r="D658" s="1">
        <v>50.621726386812</v>
      </c>
      <c r="E658" s="1">
        <f t="shared" si="60"/>
        <v>2.217864387322201</v>
      </c>
      <c r="F658" s="1">
        <f t="shared" si="61"/>
        <v>7984.3117943599236</v>
      </c>
      <c r="G658" s="1" t="str">
        <f t="shared" si="62"/>
        <v>0</v>
      </c>
      <c r="H658" s="1">
        <v>34.738760409999998</v>
      </c>
      <c r="I658" s="1">
        <f t="shared" si="63"/>
        <v>1.5219919404631248</v>
      </c>
      <c r="J658" s="1">
        <f t="shared" si="64"/>
        <v>5479.1709856672496</v>
      </c>
      <c r="K658" s="1" t="str">
        <f t="shared" si="65"/>
        <v>0</v>
      </c>
    </row>
    <row r="659" spans="1:11">
      <c r="A659" s="1" t="s">
        <v>43</v>
      </c>
      <c r="B659" s="2">
        <v>41002</v>
      </c>
      <c r="C659" s="3">
        <v>0.375</v>
      </c>
      <c r="D659" s="1">
        <v>48.378470367855499</v>
      </c>
      <c r="E659" s="1">
        <f t="shared" si="60"/>
        <v>2.1195817329916693</v>
      </c>
      <c r="F659" s="1">
        <f t="shared" si="61"/>
        <v>7630.4942387700094</v>
      </c>
      <c r="G659" s="1" t="str">
        <f t="shared" si="62"/>
        <v>0</v>
      </c>
      <c r="H659" s="1">
        <v>34.175967540000002</v>
      </c>
      <c r="I659" s="1">
        <f t="shared" si="63"/>
        <v>1.4973345778462501</v>
      </c>
      <c r="J659" s="1">
        <f t="shared" si="64"/>
        <v>5390.4044802465005</v>
      </c>
      <c r="K659" s="1" t="str">
        <f t="shared" si="65"/>
        <v>0</v>
      </c>
    </row>
    <row r="660" spans="1:11">
      <c r="A660" s="1" t="s">
        <v>43</v>
      </c>
      <c r="B660" s="2">
        <v>41002</v>
      </c>
      <c r="C660" s="3">
        <v>0.41666666666666669</v>
      </c>
      <c r="D660" s="1">
        <v>47.000798471238902</v>
      </c>
      <c r="E660" s="1">
        <f t="shared" si="60"/>
        <v>2.0592224830211543</v>
      </c>
      <c r="F660" s="1">
        <f t="shared" si="61"/>
        <v>7413.2009388761553</v>
      </c>
      <c r="G660" s="1" t="str">
        <f t="shared" si="62"/>
        <v>0</v>
      </c>
      <c r="H660" s="1">
        <v>32.182160459999999</v>
      </c>
      <c r="I660" s="1">
        <f t="shared" si="63"/>
        <v>1.40998090515375</v>
      </c>
      <c r="J660" s="1">
        <f t="shared" si="64"/>
        <v>5075.9312585534999</v>
      </c>
      <c r="K660" s="1" t="str">
        <f t="shared" si="65"/>
        <v>0</v>
      </c>
    </row>
    <row r="661" spans="1:11">
      <c r="A661" s="1" t="s">
        <v>43</v>
      </c>
      <c r="B661" s="2">
        <v>41002</v>
      </c>
      <c r="C661" s="3">
        <v>0.45833333333333331</v>
      </c>
      <c r="D661" s="1">
        <v>43.370298025343203</v>
      </c>
      <c r="E661" s="1">
        <f t="shared" si="60"/>
        <v>1.9001611822353492</v>
      </c>
      <c r="F661" s="1">
        <f t="shared" si="61"/>
        <v>6840.5802560472575</v>
      </c>
      <c r="G661" s="1" t="str">
        <f t="shared" si="62"/>
        <v>0</v>
      </c>
      <c r="H661" s="1">
        <v>21.108656150000002</v>
      </c>
      <c r="I661" s="1">
        <f t="shared" si="63"/>
        <v>0.92482299757187503</v>
      </c>
      <c r="J661" s="1">
        <f t="shared" si="64"/>
        <v>3329.3627912587499</v>
      </c>
      <c r="K661" s="1" t="str">
        <f t="shared" si="65"/>
        <v>0</v>
      </c>
    </row>
    <row r="662" spans="1:11">
      <c r="A662" s="1" t="s">
        <v>43</v>
      </c>
      <c r="B662" s="2">
        <v>41002</v>
      </c>
      <c r="C662" s="3">
        <v>0.5</v>
      </c>
      <c r="D662" s="1">
        <v>41.559675953123303</v>
      </c>
      <c r="E662" s="1">
        <f t="shared" si="60"/>
        <v>1.8208333026962147</v>
      </c>
      <c r="F662" s="1">
        <f t="shared" si="61"/>
        <v>6554.9998897063724</v>
      </c>
      <c r="G662" s="1" t="str">
        <f t="shared" si="62"/>
        <v>0</v>
      </c>
      <c r="H662" s="1">
        <v>27.80371787</v>
      </c>
      <c r="I662" s="1">
        <f t="shared" si="63"/>
        <v>1.218150389179375</v>
      </c>
      <c r="J662" s="1">
        <f t="shared" si="64"/>
        <v>4385.34140104575</v>
      </c>
      <c r="K662" s="1" t="str">
        <f t="shared" si="65"/>
        <v>0</v>
      </c>
    </row>
    <row r="663" spans="1:11">
      <c r="A663" s="1" t="s">
        <v>43</v>
      </c>
      <c r="B663" s="2">
        <v>41002</v>
      </c>
      <c r="C663" s="3">
        <v>0.54166666666666663</v>
      </c>
      <c r="D663" s="1">
        <v>46.520879966947803</v>
      </c>
      <c r="E663" s="1">
        <f t="shared" si="60"/>
        <v>2.0381960535519008</v>
      </c>
      <c r="F663" s="1">
        <f t="shared" si="61"/>
        <v>7337.5057927868429</v>
      </c>
      <c r="G663" s="1" t="str">
        <f t="shared" si="62"/>
        <v>0</v>
      </c>
      <c r="H663" s="1">
        <v>35.44970945</v>
      </c>
      <c r="I663" s="1">
        <f t="shared" si="63"/>
        <v>1.5531403952781251</v>
      </c>
      <c r="J663" s="1">
        <f t="shared" si="64"/>
        <v>5591.3054230012503</v>
      </c>
      <c r="K663" s="1" t="str">
        <f t="shared" si="65"/>
        <v>0</v>
      </c>
    </row>
    <row r="664" spans="1:11">
      <c r="A664" s="1" t="s">
        <v>43</v>
      </c>
      <c r="B664" s="2">
        <v>41002</v>
      </c>
      <c r="C664" s="3">
        <v>0.58333333333333337</v>
      </c>
      <c r="D664" s="1">
        <v>39.958357254664101</v>
      </c>
      <c r="E664" s="1">
        <f t="shared" si="60"/>
        <v>1.750675527219971</v>
      </c>
      <c r="F664" s="1">
        <f t="shared" si="61"/>
        <v>6302.4318979918953</v>
      </c>
      <c r="G664" s="1" t="str">
        <f t="shared" si="62"/>
        <v>0</v>
      </c>
      <c r="H664" s="1">
        <v>34.773905190000001</v>
      </c>
      <c r="I664" s="1">
        <f t="shared" si="63"/>
        <v>1.5235317211368751</v>
      </c>
      <c r="J664" s="1">
        <f t="shared" si="64"/>
        <v>5484.7141960927502</v>
      </c>
      <c r="K664" s="1" t="str">
        <f t="shared" si="65"/>
        <v>0</v>
      </c>
    </row>
    <row r="665" spans="1:11">
      <c r="A665" s="1" t="s">
        <v>43</v>
      </c>
      <c r="B665" s="2">
        <v>41002</v>
      </c>
      <c r="C665" s="3">
        <v>0.625</v>
      </c>
      <c r="D665" s="1">
        <v>43.112316883934902</v>
      </c>
      <c r="E665" s="1">
        <f t="shared" si="60"/>
        <v>1.888858383477398</v>
      </c>
      <c r="F665" s="1">
        <f t="shared" si="61"/>
        <v>6799.8901805186324</v>
      </c>
      <c r="G665" s="1" t="str">
        <f t="shared" si="62"/>
        <v>0</v>
      </c>
      <c r="H665" s="1">
        <v>35.753392580000003</v>
      </c>
      <c r="I665" s="1">
        <f t="shared" si="63"/>
        <v>1.5664455124112502</v>
      </c>
      <c r="J665" s="1">
        <f t="shared" si="64"/>
        <v>5639.2038446805009</v>
      </c>
      <c r="K665" s="1" t="str">
        <f t="shared" si="65"/>
        <v>0</v>
      </c>
    </row>
    <row r="666" spans="1:11">
      <c r="A666" s="1" t="s">
        <v>43</v>
      </c>
      <c r="B666" s="2">
        <v>41002</v>
      </c>
      <c r="C666" s="3">
        <v>0.66666666666666663</v>
      </c>
      <c r="D666" s="1">
        <v>46.4185523393419</v>
      </c>
      <c r="E666" s="1">
        <f t="shared" si="60"/>
        <v>2.033712824367417</v>
      </c>
      <c r="F666" s="1">
        <f t="shared" si="61"/>
        <v>7321.366167722701</v>
      </c>
      <c r="G666" s="1" t="str">
        <f t="shared" si="62"/>
        <v>0</v>
      </c>
      <c r="H666" s="1">
        <v>35.356166719999997</v>
      </c>
      <c r="I666" s="1">
        <f t="shared" si="63"/>
        <v>1.5490420544199999</v>
      </c>
      <c r="J666" s="1">
        <f t="shared" si="64"/>
        <v>5576.5513959119999</v>
      </c>
      <c r="K666" s="1" t="str">
        <f t="shared" si="65"/>
        <v>0</v>
      </c>
    </row>
    <row r="667" spans="1:11">
      <c r="A667" s="1" t="s">
        <v>43</v>
      </c>
      <c r="B667" s="2">
        <v>41002</v>
      </c>
      <c r="C667" s="3">
        <v>0.70833333333333337</v>
      </c>
      <c r="D667" s="1">
        <v>47.030005360709303</v>
      </c>
      <c r="E667" s="1">
        <f t="shared" si="60"/>
        <v>2.0605021098660767</v>
      </c>
      <c r="F667" s="1">
        <f t="shared" si="61"/>
        <v>7417.8075955178765</v>
      </c>
      <c r="G667" s="1" t="str">
        <f t="shared" si="62"/>
        <v>0</v>
      </c>
      <c r="H667" s="1">
        <v>34.177772009999998</v>
      </c>
      <c r="I667" s="1">
        <f t="shared" si="63"/>
        <v>1.497413636188125</v>
      </c>
      <c r="J667" s="1">
        <f t="shared" si="64"/>
        <v>5390.6890902772502</v>
      </c>
      <c r="K667" s="1" t="str">
        <f t="shared" si="65"/>
        <v>0</v>
      </c>
    </row>
    <row r="668" spans="1:11">
      <c r="A668" s="1" t="s">
        <v>43</v>
      </c>
      <c r="B668" s="2">
        <v>41002</v>
      </c>
      <c r="C668" s="3">
        <v>0.75</v>
      </c>
      <c r="D668" s="1">
        <v>46.595459021462297</v>
      </c>
      <c r="E668" s="1">
        <f t="shared" si="60"/>
        <v>2.0414635483778172</v>
      </c>
      <c r="F668" s="1">
        <f t="shared" si="61"/>
        <v>7349.2687741601421</v>
      </c>
      <c r="G668" s="1" t="str">
        <f t="shared" si="62"/>
        <v>0</v>
      </c>
      <c r="H668" s="1">
        <v>24.115209029999999</v>
      </c>
      <c r="I668" s="1">
        <f t="shared" si="63"/>
        <v>1.0565475956268748</v>
      </c>
      <c r="J668" s="1">
        <f t="shared" si="64"/>
        <v>3803.5713442567494</v>
      </c>
      <c r="K668" s="1" t="str">
        <f t="shared" si="65"/>
        <v>0</v>
      </c>
    </row>
    <row r="669" spans="1:11">
      <c r="A669" s="1" t="s">
        <v>43</v>
      </c>
      <c r="B669" s="2">
        <v>41002</v>
      </c>
      <c r="C669" s="3">
        <v>0.79166666666666663</v>
      </c>
      <c r="D669" s="1">
        <v>46.070949497222898</v>
      </c>
      <c r="E669" s="1">
        <f t="shared" si="60"/>
        <v>2.0184834748470784</v>
      </c>
      <c r="F669" s="1">
        <f t="shared" si="61"/>
        <v>7266.5405094494818</v>
      </c>
      <c r="G669" s="1" t="str">
        <f t="shared" si="62"/>
        <v>0</v>
      </c>
      <c r="H669" s="1">
        <v>23.985463750000001</v>
      </c>
      <c r="I669" s="1">
        <f t="shared" si="63"/>
        <v>1.050863130546875</v>
      </c>
      <c r="J669" s="1">
        <f t="shared" si="64"/>
        <v>3783.1072699687497</v>
      </c>
      <c r="K669" s="1" t="str">
        <f t="shared" si="65"/>
        <v>0</v>
      </c>
    </row>
    <row r="670" spans="1:11">
      <c r="A670" s="1" t="s">
        <v>43</v>
      </c>
      <c r="B670" s="2">
        <v>41002</v>
      </c>
      <c r="C670" s="3">
        <v>0.83333333333333337</v>
      </c>
      <c r="D670" s="1">
        <v>42.144453839196103</v>
      </c>
      <c r="E670" s="1">
        <f t="shared" si="60"/>
        <v>1.8464538838297793</v>
      </c>
      <c r="F670" s="1">
        <f t="shared" si="61"/>
        <v>6647.2339817872053</v>
      </c>
      <c r="G670" s="1" t="str">
        <f t="shared" si="62"/>
        <v>0</v>
      </c>
      <c r="H670" s="1">
        <v>27.312950189999999</v>
      </c>
      <c r="I670" s="1">
        <f t="shared" si="63"/>
        <v>1.1966486301993748</v>
      </c>
      <c r="J670" s="1">
        <f t="shared" si="64"/>
        <v>4307.9350687177493</v>
      </c>
      <c r="K670" s="1" t="str">
        <f t="shared" si="65"/>
        <v>0</v>
      </c>
    </row>
    <row r="671" spans="1:11">
      <c r="A671" s="1" t="s">
        <v>43</v>
      </c>
      <c r="B671" s="2">
        <v>41002</v>
      </c>
      <c r="C671" s="3">
        <v>0.875</v>
      </c>
      <c r="D671" s="1">
        <v>48.059194726944</v>
      </c>
      <c r="E671" s="1">
        <f t="shared" si="60"/>
        <v>2.1055934689742339</v>
      </c>
      <c r="F671" s="1">
        <f t="shared" si="61"/>
        <v>7580.136488307242</v>
      </c>
      <c r="G671" s="1" t="str">
        <f t="shared" si="62"/>
        <v>0</v>
      </c>
      <c r="H671" s="1">
        <v>27.616016160000001</v>
      </c>
      <c r="I671" s="1">
        <f t="shared" si="63"/>
        <v>1.20992670801</v>
      </c>
      <c r="J671" s="1">
        <f t="shared" si="64"/>
        <v>4355.7361488360002</v>
      </c>
      <c r="K671" s="1" t="str">
        <f t="shared" si="65"/>
        <v>0</v>
      </c>
    </row>
    <row r="672" spans="1:11">
      <c r="A672" s="1" t="s">
        <v>43</v>
      </c>
      <c r="B672" s="2">
        <v>41002</v>
      </c>
      <c r="C672" s="3">
        <v>0.91666666666666663</v>
      </c>
      <c r="D672" s="1">
        <v>44.896973076926301</v>
      </c>
      <c r="E672" s="1">
        <f t="shared" si="60"/>
        <v>1.9670486329328338</v>
      </c>
      <c r="F672" s="1">
        <f t="shared" si="61"/>
        <v>7081.3750785582015</v>
      </c>
      <c r="G672" s="1" t="str">
        <f t="shared" si="62"/>
        <v>0</v>
      </c>
      <c r="H672" s="1">
        <v>32.788109749999997</v>
      </c>
      <c r="I672" s="1">
        <f t="shared" si="63"/>
        <v>1.4365290584218748</v>
      </c>
      <c r="J672" s="1">
        <f t="shared" si="64"/>
        <v>5171.5046103187497</v>
      </c>
      <c r="K672" s="1" t="str">
        <f t="shared" si="65"/>
        <v>0</v>
      </c>
    </row>
    <row r="673" spans="1:11">
      <c r="A673" s="1" t="s">
        <v>43</v>
      </c>
      <c r="B673" s="2">
        <v>41002</v>
      </c>
      <c r="C673" s="3">
        <v>0.95833333333333337</v>
      </c>
      <c r="D673" s="1">
        <v>43.5277826552921</v>
      </c>
      <c r="E673" s="1">
        <f t="shared" si="60"/>
        <v>1.9070609775849854</v>
      </c>
      <c r="F673" s="1">
        <f t="shared" si="61"/>
        <v>6865.4195193059477</v>
      </c>
      <c r="G673" s="1">
        <f t="shared" si="62"/>
        <v>153739.14340476846</v>
      </c>
      <c r="H673" s="1">
        <v>32.948379459999998</v>
      </c>
      <c r="I673" s="1">
        <f t="shared" si="63"/>
        <v>1.44355087509125</v>
      </c>
      <c r="J673" s="1">
        <f t="shared" si="64"/>
        <v>5196.7831503284997</v>
      </c>
      <c r="K673" s="1">
        <f t="shared" si="65"/>
        <v>116027.02466835076</v>
      </c>
    </row>
    <row r="674" spans="1:11">
      <c r="A674" s="1" t="s">
        <v>43</v>
      </c>
      <c r="B674" s="2">
        <v>41003</v>
      </c>
      <c r="C674" s="3">
        <v>0</v>
      </c>
      <c r="D674" s="1">
        <v>45.854620611402702</v>
      </c>
      <c r="E674" s="1">
        <f t="shared" si="60"/>
        <v>2.0090055655370809</v>
      </c>
      <c r="F674" s="1">
        <f t="shared" si="61"/>
        <v>7232.4200359334909</v>
      </c>
      <c r="G674" s="1" t="str">
        <f t="shared" si="62"/>
        <v>0</v>
      </c>
      <c r="H674" s="1">
        <v>31.897660340000002</v>
      </c>
      <c r="I674" s="1">
        <f t="shared" si="63"/>
        <v>1.39751624364625</v>
      </c>
      <c r="J674" s="1">
        <f t="shared" si="64"/>
        <v>5031.0584771265003</v>
      </c>
      <c r="K674" s="1" t="str">
        <f t="shared" si="65"/>
        <v>0</v>
      </c>
    </row>
    <row r="675" spans="1:11">
      <c r="A675" s="1" t="s">
        <v>43</v>
      </c>
      <c r="B675" s="2">
        <v>41003</v>
      </c>
      <c r="C675" s="3">
        <v>4.1666666666666664E-2</v>
      </c>
      <c r="D675" s="1">
        <v>46.774416913986201</v>
      </c>
      <c r="E675" s="1">
        <f t="shared" si="60"/>
        <v>2.0493041410440207</v>
      </c>
      <c r="F675" s="1">
        <f t="shared" si="61"/>
        <v>7377.4949077584743</v>
      </c>
      <c r="G675" s="1" t="str">
        <f t="shared" si="62"/>
        <v>0</v>
      </c>
      <c r="H675" s="1">
        <v>33.087953429999999</v>
      </c>
      <c r="I675" s="1">
        <f t="shared" si="63"/>
        <v>1.4496659596518751</v>
      </c>
      <c r="J675" s="1">
        <f t="shared" si="64"/>
        <v>5218.7974547467502</v>
      </c>
      <c r="K675" s="1" t="str">
        <f t="shared" si="65"/>
        <v>0</v>
      </c>
    </row>
    <row r="676" spans="1:11">
      <c r="A676" s="1" t="s">
        <v>43</v>
      </c>
      <c r="B676" s="2">
        <v>41003</v>
      </c>
      <c r="C676" s="3">
        <v>8.3333333333333329E-2</v>
      </c>
      <c r="D676" s="1">
        <v>46.261165009604497</v>
      </c>
      <c r="E676" s="1">
        <f t="shared" si="60"/>
        <v>2.026817291983297</v>
      </c>
      <c r="F676" s="1">
        <f t="shared" si="61"/>
        <v>7296.5422511398692</v>
      </c>
      <c r="G676" s="1" t="str">
        <f t="shared" si="62"/>
        <v>0</v>
      </c>
      <c r="H676" s="1">
        <v>30.596222470000001</v>
      </c>
      <c r="I676" s="1">
        <f t="shared" si="63"/>
        <v>1.340496996966875</v>
      </c>
      <c r="J676" s="1">
        <f t="shared" si="64"/>
        <v>4825.7891890807496</v>
      </c>
      <c r="K676" s="1" t="str">
        <f t="shared" si="65"/>
        <v>0</v>
      </c>
    </row>
    <row r="677" spans="1:11">
      <c r="A677" s="1" t="s">
        <v>43</v>
      </c>
      <c r="B677" s="2">
        <v>41003</v>
      </c>
      <c r="C677" s="3">
        <v>0.125</v>
      </c>
      <c r="D677" s="1">
        <v>48.821954442130199</v>
      </c>
      <c r="E677" s="1">
        <f t="shared" si="60"/>
        <v>2.1390118789958295</v>
      </c>
      <c r="F677" s="1">
        <f t="shared" si="61"/>
        <v>7700.4427643849858</v>
      </c>
      <c r="G677" s="1" t="str">
        <f t="shared" si="62"/>
        <v>0</v>
      </c>
      <c r="H677" s="1">
        <v>33.125831980000001</v>
      </c>
      <c r="I677" s="1">
        <f t="shared" si="63"/>
        <v>1.4513255136237502</v>
      </c>
      <c r="J677" s="1">
        <f t="shared" si="64"/>
        <v>5224.7718490455009</v>
      </c>
      <c r="K677" s="1" t="str">
        <f t="shared" si="65"/>
        <v>0</v>
      </c>
    </row>
    <row r="678" spans="1:11">
      <c r="A678" s="1" t="s">
        <v>43</v>
      </c>
      <c r="B678" s="2">
        <v>41003</v>
      </c>
      <c r="C678" s="3">
        <v>0.16666666666666666</v>
      </c>
      <c r="D678" s="1">
        <v>49.0159631792704</v>
      </c>
      <c r="E678" s="1">
        <f t="shared" si="60"/>
        <v>2.1475118867917846</v>
      </c>
      <c r="F678" s="1">
        <f t="shared" si="61"/>
        <v>7731.0427924504247</v>
      </c>
      <c r="G678" s="1" t="str">
        <f t="shared" si="62"/>
        <v>0</v>
      </c>
      <c r="H678" s="1">
        <v>31.907964499999999</v>
      </c>
      <c r="I678" s="1">
        <f t="shared" si="63"/>
        <v>1.39796769465625</v>
      </c>
      <c r="J678" s="1">
        <f t="shared" si="64"/>
        <v>5032.6837007624999</v>
      </c>
      <c r="K678" s="1" t="str">
        <f t="shared" si="65"/>
        <v>0</v>
      </c>
    </row>
    <row r="679" spans="1:11">
      <c r="A679" s="1" t="s">
        <v>43</v>
      </c>
      <c r="B679" s="2">
        <v>41003</v>
      </c>
      <c r="C679" s="3">
        <v>0.20833333333333334</v>
      </c>
      <c r="D679" s="1">
        <v>45.638071753184001</v>
      </c>
      <c r="E679" s="1">
        <f t="shared" si="60"/>
        <v>1.9995180186863739</v>
      </c>
      <c r="F679" s="1">
        <f t="shared" si="61"/>
        <v>7198.2648672709465</v>
      </c>
      <c r="G679" s="1" t="str">
        <f t="shared" si="62"/>
        <v>0</v>
      </c>
      <c r="H679" s="1">
        <v>30.301025370000001</v>
      </c>
      <c r="I679" s="1">
        <f t="shared" si="63"/>
        <v>1.3275636740231251</v>
      </c>
      <c r="J679" s="1">
        <f t="shared" si="64"/>
        <v>4779.2292264832504</v>
      </c>
      <c r="K679" s="1" t="str">
        <f t="shared" si="65"/>
        <v>0</v>
      </c>
    </row>
    <row r="680" spans="1:11">
      <c r="A680" s="1" t="s">
        <v>43</v>
      </c>
      <c r="B680" s="2">
        <v>41003</v>
      </c>
      <c r="C680" s="3">
        <v>0.25</v>
      </c>
      <c r="D680" s="1">
        <v>42.412935593922903</v>
      </c>
      <c r="E680" s="1">
        <f t="shared" si="60"/>
        <v>1.8582167407087473</v>
      </c>
      <c r="F680" s="1">
        <f t="shared" si="61"/>
        <v>6689.5802665514902</v>
      </c>
      <c r="G680" s="1" t="str">
        <f t="shared" si="62"/>
        <v>0</v>
      </c>
      <c r="H680" s="1">
        <v>31.845069590000001</v>
      </c>
      <c r="I680" s="1">
        <f t="shared" si="63"/>
        <v>1.3952121114118752</v>
      </c>
      <c r="J680" s="1">
        <f t="shared" si="64"/>
        <v>5022.7636010827509</v>
      </c>
      <c r="K680" s="1" t="str">
        <f t="shared" si="65"/>
        <v>0</v>
      </c>
    </row>
    <row r="681" spans="1:11">
      <c r="A681" s="1" t="s">
        <v>43</v>
      </c>
      <c r="B681" s="2">
        <v>41003</v>
      </c>
      <c r="C681" s="3">
        <v>0.29166666666666669</v>
      </c>
      <c r="D681" s="1">
        <v>46.377835788726799</v>
      </c>
      <c r="E681" s="1">
        <f t="shared" si="60"/>
        <v>2.031928930493593</v>
      </c>
      <c r="F681" s="1">
        <f t="shared" si="61"/>
        <v>7314.9441497769349</v>
      </c>
      <c r="G681" s="1" t="str">
        <f t="shared" si="62"/>
        <v>0</v>
      </c>
      <c r="H681" s="1">
        <v>32.797511200000002</v>
      </c>
      <c r="I681" s="1">
        <f t="shared" si="63"/>
        <v>1.4369409594500002</v>
      </c>
      <c r="J681" s="1">
        <f t="shared" si="64"/>
        <v>5172.9874540200008</v>
      </c>
      <c r="K681" s="1" t="str">
        <f t="shared" si="65"/>
        <v>0</v>
      </c>
    </row>
    <row r="682" spans="1:11">
      <c r="A682" s="1" t="s">
        <v>43</v>
      </c>
      <c r="B682" s="2">
        <v>41003</v>
      </c>
      <c r="C682" s="3">
        <v>0.33333333333333331</v>
      </c>
      <c r="D682" s="1">
        <v>45.7256337155236</v>
      </c>
      <c r="E682" s="1">
        <f t="shared" si="60"/>
        <v>2.0033543271613778</v>
      </c>
      <c r="F682" s="1">
        <f t="shared" si="61"/>
        <v>7212.07557778096</v>
      </c>
      <c r="G682" s="1" t="str">
        <f t="shared" si="62"/>
        <v>0</v>
      </c>
      <c r="H682" s="1">
        <v>32.697802809999999</v>
      </c>
      <c r="I682" s="1">
        <f t="shared" si="63"/>
        <v>1.432572485613125</v>
      </c>
      <c r="J682" s="1">
        <f t="shared" si="64"/>
        <v>5157.2609482072503</v>
      </c>
      <c r="K682" s="1" t="str">
        <f t="shared" si="65"/>
        <v>0</v>
      </c>
    </row>
    <row r="683" spans="1:11">
      <c r="A683" s="1" t="s">
        <v>43</v>
      </c>
      <c r="B683" s="2">
        <v>41003</v>
      </c>
      <c r="C683" s="3">
        <v>0.375</v>
      </c>
      <c r="D683" s="1">
        <v>41.928661805258898</v>
      </c>
      <c r="E683" s="1">
        <f t="shared" si="60"/>
        <v>1.8369994953429054</v>
      </c>
      <c r="F683" s="1">
        <f t="shared" si="61"/>
        <v>6613.1981832344591</v>
      </c>
      <c r="G683" s="1" t="str">
        <f t="shared" si="62"/>
        <v>0</v>
      </c>
      <c r="H683" s="1">
        <v>32.297810040000002</v>
      </c>
      <c r="I683" s="1">
        <f t="shared" si="63"/>
        <v>1.4150478023775002</v>
      </c>
      <c r="J683" s="1">
        <f t="shared" si="64"/>
        <v>5094.1720885590003</v>
      </c>
      <c r="K683" s="1" t="str">
        <f t="shared" si="65"/>
        <v>0</v>
      </c>
    </row>
    <row r="684" spans="1:11">
      <c r="A684" s="1" t="s">
        <v>43</v>
      </c>
      <c r="B684" s="2">
        <v>41003</v>
      </c>
      <c r="C684" s="3">
        <v>0.41666666666666669</v>
      </c>
      <c r="D684" s="1">
        <v>42.521270820829599</v>
      </c>
      <c r="E684" s="1">
        <f t="shared" si="60"/>
        <v>1.8629631778375968</v>
      </c>
      <c r="F684" s="1">
        <f t="shared" si="61"/>
        <v>6706.6674402153485</v>
      </c>
      <c r="G684" s="1" t="str">
        <f t="shared" si="62"/>
        <v>0</v>
      </c>
      <c r="H684" s="1">
        <v>34.167298330000001</v>
      </c>
      <c r="I684" s="1">
        <f t="shared" si="63"/>
        <v>1.4969547580831251</v>
      </c>
      <c r="J684" s="1">
        <f t="shared" si="64"/>
        <v>5389.0371290992498</v>
      </c>
      <c r="K684" s="1" t="str">
        <f t="shared" si="65"/>
        <v>0</v>
      </c>
    </row>
    <row r="685" spans="1:11">
      <c r="A685" s="1" t="s">
        <v>43</v>
      </c>
      <c r="B685" s="2">
        <v>41003</v>
      </c>
      <c r="C685" s="3">
        <v>0.45833333333333331</v>
      </c>
      <c r="D685" s="1">
        <v>42.261157378090701</v>
      </c>
      <c r="E685" s="1">
        <f t="shared" si="60"/>
        <v>1.851566957627599</v>
      </c>
      <c r="F685" s="1">
        <f t="shared" si="61"/>
        <v>6665.6410474593567</v>
      </c>
      <c r="G685" s="1" t="str">
        <f t="shared" si="62"/>
        <v>0</v>
      </c>
      <c r="H685" s="1">
        <v>31.29213214</v>
      </c>
      <c r="I685" s="1">
        <f t="shared" si="63"/>
        <v>1.3709865393837499</v>
      </c>
      <c r="J685" s="1">
        <f t="shared" si="64"/>
        <v>4935.5515417814995</v>
      </c>
      <c r="K685" s="1" t="str">
        <f t="shared" si="65"/>
        <v>0</v>
      </c>
    </row>
    <row r="686" spans="1:11">
      <c r="A686" s="1" t="s">
        <v>43</v>
      </c>
      <c r="B686" s="2">
        <v>41003</v>
      </c>
      <c r="C686" s="3">
        <v>0.5</v>
      </c>
      <c r="D686" s="1">
        <v>41.536671961678401</v>
      </c>
      <c r="E686" s="1">
        <f t="shared" si="60"/>
        <v>1.819825440321035</v>
      </c>
      <c r="F686" s="1">
        <f t="shared" si="61"/>
        <v>6551.3715851557263</v>
      </c>
      <c r="G686" s="1" t="str">
        <f t="shared" si="62"/>
        <v>0</v>
      </c>
      <c r="H686" s="1">
        <v>34.172399749999997</v>
      </c>
      <c r="I686" s="1">
        <f t="shared" si="63"/>
        <v>1.4971782640468749</v>
      </c>
      <c r="J686" s="1">
        <f t="shared" si="64"/>
        <v>5389.8417505687494</v>
      </c>
      <c r="K686" s="1" t="str">
        <f t="shared" si="65"/>
        <v>0</v>
      </c>
    </row>
    <row r="687" spans="1:11">
      <c r="A687" s="1" t="s">
        <v>43</v>
      </c>
      <c r="B687" s="2">
        <v>41003</v>
      </c>
      <c r="C687" s="3">
        <v>0.54166666666666663</v>
      </c>
      <c r="D687" s="1">
        <v>42.148222859700503</v>
      </c>
      <c r="E687" s="1">
        <f t="shared" si="60"/>
        <v>1.8466190140406282</v>
      </c>
      <c r="F687" s="1">
        <f t="shared" si="61"/>
        <v>6647.8284505462616</v>
      </c>
      <c r="G687" s="1" t="str">
        <f t="shared" si="62"/>
        <v>0</v>
      </c>
      <c r="H687" s="1">
        <v>35.551838949999997</v>
      </c>
      <c r="I687" s="1">
        <f t="shared" si="63"/>
        <v>1.5576149439968749</v>
      </c>
      <c r="J687" s="1">
        <f t="shared" si="64"/>
        <v>5607.4137983887495</v>
      </c>
      <c r="K687" s="1" t="str">
        <f t="shared" si="65"/>
        <v>0</v>
      </c>
    </row>
    <row r="688" spans="1:11">
      <c r="A688" s="1" t="s">
        <v>43</v>
      </c>
      <c r="B688" s="2">
        <v>41003</v>
      </c>
      <c r="C688" s="3">
        <v>0.58333333333333337</v>
      </c>
      <c r="D688" s="1">
        <v>45.484323470857397</v>
      </c>
      <c r="E688" s="1">
        <f t="shared" si="60"/>
        <v>1.9927819220669398</v>
      </c>
      <c r="F688" s="1">
        <f t="shared" si="61"/>
        <v>7174.0149194409832</v>
      </c>
      <c r="G688" s="1" t="str">
        <f t="shared" si="62"/>
        <v>0</v>
      </c>
      <c r="H688" s="1">
        <v>35.309368159999998</v>
      </c>
      <c r="I688" s="1">
        <f t="shared" si="63"/>
        <v>1.5469916925099998</v>
      </c>
      <c r="J688" s="1">
        <f t="shared" si="64"/>
        <v>5569.1700930359993</v>
      </c>
      <c r="K688" s="1" t="str">
        <f t="shared" si="65"/>
        <v>0</v>
      </c>
    </row>
    <row r="689" spans="1:11">
      <c r="A689" s="1" t="s">
        <v>43</v>
      </c>
      <c r="B689" s="2">
        <v>41003</v>
      </c>
      <c r="C689" s="3">
        <v>0.625</v>
      </c>
      <c r="D689" s="1">
        <v>42.8821910497877</v>
      </c>
      <c r="E689" s="1">
        <f t="shared" si="60"/>
        <v>1.8787759953688237</v>
      </c>
      <c r="F689" s="1">
        <f t="shared" si="61"/>
        <v>6763.5935833277654</v>
      </c>
      <c r="G689" s="1" t="str">
        <f t="shared" si="62"/>
        <v>0</v>
      </c>
      <c r="H689" s="1">
        <v>35.296046310000001</v>
      </c>
      <c r="I689" s="1">
        <f t="shared" si="63"/>
        <v>1.5464080289568751</v>
      </c>
      <c r="J689" s="1">
        <f t="shared" si="64"/>
        <v>5567.0689042447502</v>
      </c>
      <c r="K689" s="1" t="str">
        <f t="shared" si="65"/>
        <v>0</v>
      </c>
    </row>
    <row r="690" spans="1:11">
      <c r="A690" s="1" t="s">
        <v>43</v>
      </c>
      <c r="B690" s="2">
        <v>41003</v>
      </c>
      <c r="C690" s="3">
        <v>0.66666666666666663</v>
      </c>
      <c r="D690" s="1">
        <v>45.711283144421103</v>
      </c>
      <c r="E690" s="1">
        <f t="shared" si="60"/>
        <v>2.0027255927649494</v>
      </c>
      <c r="F690" s="1">
        <f t="shared" si="61"/>
        <v>7209.8121339538184</v>
      </c>
      <c r="G690" s="1" t="str">
        <f t="shared" si="62"/>
        <v>0</v>
      </c>
      <c r="H690" s="1">
        <v>35.564395240000003</v>
      </c>
      <c r="I690" s="1">
        <f t="shared" si="63"/>
        <v>1.5581650664525002</v>
      </c>
      <c r="J690" s="1">
        <f t="shared" si="64"/>
        <v>5609.394239229001</v>
      </c>
      <c r="K690" s="1" t="str">
        <f t="shared" si="65"/>
        <v>0</v>
      </c>
    </row>
    <row r="691" spans="1:11">
      <c r="A691" s="1" t="s">
        <v>43</v>
      </c>
      <c r="B691" s="2">
        <v>41003</v>
      </c>
      <c r="C691" s="3">
        <v>0.70833333333333337</v>
      </c>
      <c r="D691" s="1">
        <v>42.991633573108302</v>
      </c>
      <c r="E691" s="1">
        <f t="shared" si="60"/>
        <v>1.8835709459218075</v>
      </c>
      <c r="F691" s="1">
        <f t="shared" si="61"/>
        <v>6780.8554053185071</v>
      </c>
      <c r="G691" s="1" t="str">
        <f t="shared" si="62"/>
        <v>0</v>
      </c>
      <c r="H691" s="1">
        <v>35.683469959999996</v>
      </c>
      <c r="I691" s="1">
        <f t="shared" si="63"/>
        <v>1.5633820276224999</v>
      </c>
      <c r="J691" s="1">
        <f t="shared" si="64"/>
        <v>5628.1752994409999</v>
      </c>
      <c r="K691" s="1" t="str">
        <f t="shared" si="65"/>
        <v>0</v>
      </c>
    </row>
    <row r="692" spans="1:11">
      <c r="A692" s="1" t="s">
        <v>43</v>
      </c>
      <c r="B692" s="2">
        <v>41003</v>
      </c>
      <c r="C692" s="3">
        <v>0.75</v>
      </c>
      <c r="D692" s="1">
        <v>42.452479906082203</v>
      </c>
      <c r="E692" s="1">
        <f t="shared" si="60"/>
        <v>1.8599492758852267</v>
      </c>
      <c r="F692" s="1">
        <f t="shared" si="61"/>
        <v>6695.8173931868159</v>
      </c>
      <c r="G692" s="1" t="str">
        <f t="shared" si="62"/>
        <v>0</v>
      </c>
      <c r="H692" s="1">
        <v>35.627534109999999</v>
      </c>
      <c r="I692" s="1">
        <f t="shared" si="63"/>
        <v>1.5609313381943748</v>
      </c>
      <c r="J692" s="1">
        <f t="shared" si="64"/>
        <v>5619.3528174997491</v>
      </c>
      <c r="K692" s="1" t="str">
        <f t="shared" si="65"/>
        <v>0</v>
      </c>
    </row>
    <row r="693" spans="1:11">
      <c r="A693" s="1" t="s">
        <v>43</v>
      </c>
      <c r="B693" s="2">
        <v>41003</v>
      </c>
      <c r="C693" s="3">
        <v>0.79166666666666663</v>
      </c>
      <c r="D693" s="1">
        <v>44.928572536044697</v>
      </c>
      <c r="E693" s="1">
        <f t="shared" si="60"/>
        <v>1.9684330842354585</v>
      </c>
      <c r="F693" s="1">
        <f t="shared" si="61"/>
        <v>7086.3591032476506</v>
      </c>
      <c r="G693" s="1" t="str">
        <f t="shared" si="62"/>
        <v>0</v>
      </c>
      <c r="H693" s="1">
        <v>35.159063519999997</v>
      </c>
      <c r="I693" s="1">
        <f t="shared" si="63"/>
        <v>1.54040647047</v>
      </c>
      <c r="J693" s="1">
        <f t="shared" si="64"/>
        <v>5545.4632936919998</v>
      </c>
      <c r="K693" s="1" t="str">
        <f t="shared" si="65"/>
        <v>0</v>
      </c>
    </row>
    <row r="694" spans="1:11">
      <c r="A694" s="1" t="s">
        <v>43</v>
      </c>
      <c r="B694" s="2">
        <v>41003</v>
      </c>
      <c r="C694" s="3">
        <v>0.83333333333333337</v>
      </c>
      <c r="D694" s="1">
        <v>39.472227150599203</v>
      </c>
      <c r="E694" s="1">
        <f t="shared" si="60"/>
        <v>1.7293769520356277</v>
      </c>
      <c r="F694" s="1">
        <f t="shared" si="61"/>
        <v>6225.7570273282599</v>
      </c>
      <c r="G694" s="1" t="str">
        <f t="shared" si="62"/>
        <v>0</v>
      </c>
      <c r="H694" s="1">
        <v>34.301846009999998</v>
      </c>
      <c r="I694" s="1">
        <f t="shared" si="63"/>
        <v>1.502849628313125</v>
      </c>
      <c r="J694" s="1">
        <f t="shared" si="64"/>
        <v>5410.2586619272497</v>
      </c>
      <c r="K694" s="1" t="str">
        <f t="shared" si="65"/>
        <v>0</v>
      </c>
    </row>
    <row r="695" spans="1:11">
      <c r="A695" s="1" t="s">
        <v>43</v>
      </c>
      <c r="B695" s="2">
        <v>41003</v>
      </c>
      <c r="C695" s="3">
        <v>0.875</v>
      </c>
      <c r="D695" s="1">
        <v>43.680147885216599</v>
      </c>
      <c r="E695" s="1">
        <f t="shared" si="60"/>
        <v>1.9137364792210523</v>
      </c>
      <c r="F695" s="1">
        <f t="shared" si="61"/>
        <v>6889.4513251957878</v>
      </c>
      <c r="G695" s="1" t="str">
        <f t="shared" si="62"/>
        <v>0</v>
      </c>
      <c r="H695" s="1">
        <v>31.71560259</v>
      </c>
      <c r="I695" s="1">
        <f t="shared" si="63"/>
        <v>1.3895398384743751</v>
      </c>
      <c r="J695" s="1">
        <f t="shared" si="64"/>
        <v>5002.3434185077504</v>
      </c>
      <c r="K695" s="1" t="str">
        <f t="shared" si="65"/>
        <v>0</v>
      </c>
    </row>
    <row r="696" spans="1:11">
      <c r="A696" s="1" t="s">
        <v>43</v>
      </c>
      <c r="B696" s="2">
        <v>41003</v>
      </c>
      <c r="C696" s="3">
        <v>0.91666666666666663</v>
      </c>
      <c r="D696" s="1">
        <v>41.794343690872203</v>
      </c>
      <c r="E696" s="1">
        <f t="shared" si="60"/>
        <v>1.8311146829563383</v>
      </c>
      <c r="F696" s="1">
        <f t="shared" si="61"/>
        <v>6592.0128586428182</v>
      </c>
      <c r="G696" s="1" t="str">
        <f t="shared" si="62"/>
        <v>0</v>
      </c>
      <c r="H696" s="1">
        <v>31.44143347</v>
      </c>
      <c r="I696" s="1">
        <f t="shared" si="63"/>
        <v>1.377527803904375</v>
      </c>
      <c r="J696" s="1">
        <f t="shared" si="64"/>
        <v>4959.1000940557497</v>
      </c>
      <c r="K696" s="1" t="str">
        <f t="shared" si="65"/>
        <v>0</v>
      </c>
    </row>
    <row r="697" spans="1:11">
      <c r="A697" s="1" t="s">
        <v>43</v>
      </c>
      <c r="B697" s="2">
        <v>41003</v>
      </c>
      <c r="C697" s="3">
        <v>0.95833333333333337</v>
      </c>
      <c r="D697" s="1">
        <v>45.943924389945103</v>
      </c>
      <c r="E697" s="1">
        <f t="shared" si="60"/>
        <v>2.0129181873344697</v>
      </c>
      <c r="F697" s="1">
        <f t="shared" si="61"/>
        <v>7246.5054744040908</v>
      </c>
      <c r="G697" s="1">
        <f t="shared" si="62"/>
        <v>149721.3596725612</v>
      </c>
      <c r="H697" s="1">
        <v>34.057374459999998</v>
      </c>
      <c r="I697" s="1">
        <f t="shared" si="63"/>
        <v>1.49213871852875</v>
      </c>
      <c r="J697" s="1">
        <f t="shared" si="64"/>
        <v>5371.6993867034998</v>
      </c>
      <c r="K697" s="1">
        <f t="shared" si="65"/>
        <v>116098.91878794754</v>
      </c>
    </row>
    <row r="698" spans="1:11">
      <c r="A698" s="1" t="s">
        <v>43</v>
      </c>
      <c r="B698" s="2">
        <v>41004</v>
      </c>
      <c r="C698" s="3">
        <v>0</v>
      </c>
      <c r="D698" s="1">
        <v>37.715630298190703</v>
      </c>
      <c r="E698" s="1">
        <f t="shared" si="60"/>
        <v>1.6524160524394804</v>
      </c>
      <c r="F698" s="1">
        <f t="shared" si="61"/>
        <v>5948.6977887821295</v>
      </c>
      <c r="G698" s="1" t="str">
        <f t="shared" si="62"/>
        <v>0</v>
      </c>
      <c r="H698" s="1">
        <v>32.839839449999999</v>
      </c>
      <c r="I698" s="1">
        <f t="shared" si="63"/>
        <v>1.438795465903125</v>
      </c>
      <c r="J698" s="1">
        <f t="shared" si="64"/>
        <v>5179.6636772512502</v>
      </c>
      <c r="K698" s="1" t="str">
        <f t="shared" si="65"/>
        <v>0</v>
      </c>
    </row>
    <row r="699" spans="1:11">
      <c r="A699" s="1" t="s">
        <v>43</v>
      </c>
      <c r="B699" s="2">
        <v>41004</v>
      </c>
      <c r="C699" s="3">
        <v>4.1666666666666664E-2</v>
      </c>
      <c r="D699" s="1">
        <v>42.461881294250503</v>
      </c>
      <c r="E699" s="1">
        <f t="shared" si="60"/>
        <v>1.8603611742043504</v>
      </c>
      <c r="F699" s="1">
        <f t="shared" si="61"/>
        <v>6697.3002271356618</v>
      </c>
      <c r="G699" s="1" t="str">
        <f t="shared" si="62"/>
        <v>0</v>
      </c>
      <c r="H699" s="1">
        <v>33.949247730000003</v>
      </c>
      <c r="I699" s="1">
        <f t="shared" si="63"/>
        <v>1.487401416170625</v>
      </c>
      <c r="J699" s="1">
        <f t="shared" si="64"/>
        <v>5354.6450982142505</v>
      </c>
      <c r="K699" s="1" t="str">
        <f t="shared" si="65"/>
        <v>0</v>
      </c>
    </row>
    <row r="700" spans="1:11">
      <c r="A700" s="1" t="s">
        <v>43</v>
      </c>
      <c r="B700" s="2">
        <v>41004</v>
      </c>
      <c r="C700" s="3">
        <v>8.3333333333333329E-2</v>
      </c>
      <c r="D700" s="1">
        <v>39.208402040269704</v>
      </c>
      <c r="E700" s="1">
        <f t="shared" si="60"/>
        <v>1.7178181143893165</v>
      </c>
      <c r="F700" s="1">
        <f t="shared" si="61"/>
        <v>6184.1452118015395</v>
      </c>
      <c r="G700" s="1" t="str">
        <f t="shared" si="62"/>
        <v>0</v>
      </c>
      <c r="H700" s="1">
        <v>33.108133799999997</v>
      </c>
      <c r="I700" s="1">
        <f t="shared" si="63"/>
        <v>1.4505501121125</v>
      </c>
      <c r="J700" s="1">
        <f t="shared" si="64"/>
        <v>5221.980403605</v>
      </c>
      <c r="K700" s="1" t="str">
        <f t="shared" si="65"/>
        <v>0</v>
      </c>
    </row>
    <row r="701" spans="1:11">
      <c r="A701" s="1" t="s">
        <v>43</v>
      </c>
      <c r="B701" s="2">
        <v>41004</v>
      </c>
      <c r="C701" s="3">
        <v>0.125</v>
      </c>
      <c r="D701" s="1">
        <v>48.060521949132301</v>
      </c>
      <c r="E701" s="1">
        <f t="shared" si="60"/>
        <v>2.1056516178963589</v>
      </c>
      <c r="F701" s="1">
        <f t="shared" si="61"/>
        <v>7580.3458244268922</v>
      </c>
      <c r="G701" s="1" t="str">
        <f t="shared" si="62"/>
        <v>0</v>
      </c>
      <c r="H701" s="1">
        <v>31.682553729999999</v>
      </c>
      <c r="I701" s="1">
        <f t="shared" si="63"/>
        <v>1.388091885295625</v>
      </c>
      <c r="J701" s="1">
        <f t="shared" si="64"/>
        <v>4997.1307870642504</v>
      </c>
      <c r="K701" s="1" t="str">
        <f t="shared" si="65"/>
        <v>0</v>
      </c>
    </row>
    <row r="702" spans="1:11">
      <c r="A702" s="1" t="s">
        <v>43</v>
      </c>
      <c r="B702" s="2">
        <v>41004</v>
      </c>
      <c r="C702" s="3">
        <v>0.16666666666666666</v>
      </c>
      <c r="D702" s="1">
        <v>45.948311829037102</v>
      </c>
      <c r="E702" s="1">
        <f t="shared" si="60"/>
        <v>2.0131104120096883</v>
      </c>
      <c r="F702" s="1">
        <f t="shared" si="61"/>
        <v>7247.1974832348778</v>
      </c>
      <c r="G702" s="1" t="str">
        <f t="shared" si="62"/>
        <v>0</v>
      </c>
      <c r="H702" s="1">
        <v>34.704939330000002</v>
      </c>
      <c r="I702" s="1">
        <f t="shared" si="63"/>
        <v>1.520510154395625</v>
      </c>
      <c r="J702" s="1">
        <f t="shared" si="64"/>
        <v>5473.8365558242504</v>
      </c>
      <c r="K702" s="1" t="str">
        <f t="shared" si="65"/>
        <v>0</v>
      </c>
    </row>
    <row r="703" spans="1:11">
      <c r="A703" s="1" t="s">
        <v>43</v>
      </c>
      <c r="B703" s="2">
        <v>41004</v>
      </c>
      <c r="C703" s="3">
        <v>0.20833333333333334</v>
      </c>
      <c r="D703" s="1">
        <v>48.315743570327797</v>
      </c>
      <c r="E703" s="1">
        <f t="shared" si="60"/>
        <v>2.1168335151749864</v>
      </c>
      <c r="F703" s="1">
        <f t="shared" si="61"/>
        <v>7620.6006546299514</v>
      </c>
      <c r="G703" s="1" t="str">
        <f t="shared" si="62"/>
        <v>0</v>
      </c>
      <c r="H703" s="1">
        <v>34.826639159999999</v>
      </c>
      <c r="I703" s="1">
        <f t="shared" si="63"/>
        <v>1.5258421281974999</v>
      </c>
      <c r="J703" s="1">
        <f t="shared" si="64"/>
        <v>5493.0316615109996</v>
      </c>
      <c r="K703" s="1" t="str">
        <f t="shared" si="65"/>
        <v>0</v>
      </c>
    </row>
    <row r="704" spans="1:11">
      <c r="A704" s="1" t="s">
        <v>43</v>
      </c>
      <c r="B704" s="2">
        <v>41004</v>
      </c>
      <c r="C704" s="3">
        <v>0.25</v>
      </c>
      <c r="D704" s="1">
        <v>40.389362475077299</v>
      </c>
      <c r="E704" s="1">
        <f t="shared" si="60"/>
        <v>1.7695589434393242</v>
      </c>
      <c r="F704" s="1">
        <f t="shared" si="61"/>
        <v>6370.4121963815669</v>
      </c>
      <c r="G704" s="1" t="str">
        <f t="shared" si="62"/>
        <v>0</v>
      </c>
      <c r="H704" s="1">
        <v>34.137472170000002</v>
      </c>
      <c r="I704" s="1">
        <f t="shared" si="63"/>
        <v>1.4956479994481253</v>
      </c>
      <c r="J704" s="1">
        <f t="shared" si="64"/>
        <v>5384.3327980132508</v>
      </c>
      <c r="K704" s="1" t="str">
        <f t="shared" si="65"/>
        <v>0</v>
      </c>
    </row>
    <row r="705" spans="1:11">
      <c r="A705" s="1" t="s">
        <v>43</v>
      </c>
      <c r="B705" s="2">
        <v>41004</v>
      </c>
      <c r="C705" s="3">
        <v>0.29166666666666669</v>
      </c>
      <c r="D705" s="1">
        <v>37.344209473927798</v>
      </c>
      <c r="E705" s="1">
        <f t="shared" si="60"/>
        <v>1.6361431775764614</v>
      </c>
      <c r="F705" s="1">
        <f t="shared" si="61"/>
        <v>5890.1154392752615</v>
      </c>
      <c r="G705" s="1" t="str">
        <f t="shared" si="62"/>
        <v>0</v>
      </c>
      <c r="H705" s="1">
        <v>33.151662899999998</v>
      </c>
      <c r="I705" s="1">
        <f t="shared" si="63"/>
        <v>1.45245723080625</v>
      </c>
      <c r="J705" s="1">
        <f t="shared" si="64"/>
        <v>5228.8460309025004</v>
      </c>
      <c r="K705" s="1" t="str">
        <f t="shared" si="65"/>
        <v>0</v>
      </c>
    </row>
    <row r="706" spans="1:11">
      <c r="A706" s="1" t="s">
        <v>43</v>
      </c>
      <c r="B706" s="2">
        <v>41004</v>
      </c>
      <c r="C706" s="3">
        <v>0.33333333333333331</v>
      </c>
      <c r="D706" s="1">
        <v>41.422141802045999</v>
      </c>
      <c r="E706" s="1">
        <f t="shared" ref="E706:E769" si="66">(D706*3785.4)/86400</f>
        <v>1.8148075877021403</v>
      </c>
      <c r="F706" s="1">
        <f t="shared" ref="F706:F769" si="67">E706*3600</f>
        <v>6533.3073157277049</v>
      </c>
      <c r="G706" s="1" t="str">
        <f t="shared" ref="G706:G769" si="68">IF(C706=$C$25,SUM(F706:F727),"0")</f>
        <v>0</v>
      </c>
      <c r="H706" s="1">
        <v>33.819184210000003</v>
      </c>
      <c r="I706" s="1">
        <f t="shared" ref="I706:I769" si="69">(H706*3785.4)/86400</f>
        <v>1.4817030082006251</v>
      </c>
      <c r="J706" s="1">
        <f t="shared" ref="J706:J769" si="70">I706*3600</f>
        <v>5334.1308295222498</v>
      </c>
      <c r="K706" s="1" t="str">
        <f t="shared" ref="K706:K769" si="71">IF(C706=$C$25,SUM(J706:J727),"0")</f>
        <v>0</v>
      </c>
    </row>
    <row r="707" spans="1:11">
      <c r="A707" s="1" t="s">
        <v>43</v>
      </c>
      <c r="B707" s="2">
        <v>41004</v>
      </c>
      <c r="C707" s="3">
        <v>0.375</v>
      </c>
      <c r="D707" s="1">
        <v>38.231397488911902</v>
      </c>
      <c r="E707" s="1">
        <f t="shared" si="66"/>
        <v>1.6750131024829527</v>
      </c>
      <c r="F707" s="1">
        <f t="shared" si="67"/>
        <v>6030.0471689386295</v>
      </c>
      <c r="G707" s="1" t="str">
        <f t="shared" si="68"/>
        <v>0</v>
      </c>
      <c r="H707" s="1">
        <v>33.53428392</v>
      </c>
      <c r="I707" s="1">
        <f t="shared" si="69"/>
        <v>1.4692208142450001</v>
      </c>
      <c r="J707" s="1">
        <f t="shared" si="70"/>
        <v>5289.1949312820007</v>
      </c>
      <c r="K707" s="1" t="str">
        <f t="shared" si="71"/>
        <v>0</v>
      </c>
    </row>
    <row r="708" spans="1:11">
      <c r="A708" s="1" t="s">
        <v>43</v>
      </c>
      <c r="B708" s="2">
        <v>41004</v>
      </c>
      <c r="C708" s="3">
        <v>0.41666666666666669</v>
      </c>
      <c r="D708" s="1">
        <v>39.7401394854652</v>
      </c>
      <c r="E708" s="1">
        <f t="shared" si="66"/>
        <v>1.7411148612069443</v>
      </c>
      <c r="F708" s="1">
        <f t="shared" si="67"/>
        <v>6268.0135003449996</v>
      </c>
      <c r="G708" s="1" t="str">
        <f t="shared" si="68"/>
        <v>0</v>
      </c>
      <c r="H708" s="1">
        <v>31.793685629999999</v>
      </c>
      <c r="I708" s="1">
        <f t="shared" si="69"/>
        <v>1.392960851664375</v>
      </c>
      <c r="J708" s="1">
        <f t="shared" si="70"/>
        <v>5014.6590659917501</v>
      </c>
      <c r="K708" s="1" t="str">
        <f t="shared" si="71"/>
        <v>0</v>
      </c>
    </row>
    <row r="709" spans="1:11">
      <c r="A709" s="1" t="s">
        <v>43</v>
      </c>
      <c r="B709" s="2">
        <v>41004</v>
      </c>
      <c r="C709" s="3">
        <v>0.45833333333333331</v>
      </c>
      <c r="D709" s="1">
        <v>42.684698064592197</v>
      </c>
      <c r="E709" s="1">
        <f t="shared" si="66"/>
        <v>1.8701233339549455</v>
      </c>
      <c r="F709" s="1">
        <f t="shared" si="67"/>
        <v>6732.4440022378039</v>
      </c>
      <c r="G709" s="1" t="str">
        <f t="shared" si="68"/>
        <v>0</v>
      </c>
      <c r="H709" s="1">
        <v>33.462312590000003</v>
      </c>
      <c r="I709" s="1">
        <f t="shared" si="69"/>
        <v>1.4660675703493751</v>
      </c>
      <c r="J709" s="1">
        <f t="shared" si="70"/>
        <v>5277.8432532577499</v>
      </c>
      <c r="K709" s="1" t="str">
        <f t="shared" si="71"/>
        <v>0</v>
      </c>
    </row>
    <row r="710" spans="1:11">
      <c r="A710" s="1" t="s">
        <v>43</v>
      </c>
      <c r="B710" s="2">
        <v>41004</v>
      </c>
      <c r="C710" s="3">
        <v>0.5</v>
      </c>
      <c r="D710" s="1">
        <v>39.533416003121303</v>
      </c>
      <c r="E710" s="1">
        <f t="shared" si="66"/>
        <v>1.7320577886367523</v>
      </c>
      <c r="F710" s="1">
        <f t="shared" si="67"/>
        <v>6235.4080390923082</v>
      </c>
      <c r="G710" s="1" t="str">
        <f t="shared" si="68"/>
        <v>0</v>
      </c>
      <c r="H710" s="1">
        <v>34.180125609999997</v>
      </c>
      <c r="I710" s="1">
        <f t="shared" si="69"/>
        <v>1.4975167532881248</v>
      </c>
      <c r="J710" s="1">
        <f t="shared" si="70"/>
        <v>5391.0603118372492</v>
      </c>
      <c r="K710" s="1" t="str">
        <f t="shared" si="71"/>
        <v>0</v>
      </c>
    </row>
    <row r="711" spans="1:11">
      <c r="A711" s="1" t="s">
        <v>43</v>
      </c>
      <c r="B711" s="2">
        <v>41004</v>
      </c>
      <c r="C711" s="3">
        <v>0.54166666666666663</v>
      </c>
      <c r="D711" s="1">
        <v>46.914335506227303</v>
      </c>
      <c r="E711" s="1">
        <f t="shared" si="66"/>
        <v>2.0554343243665838</v>
      </c>
      <c r="F711" s="1">
        <f t="shared" si="67"/>
        <v>7399.5635677197015</v>
      </c>
      <c r="G711" s="1" t="str">
        <f t="shared" si="68"/>
        <v>0</v>
      </c>
      <c r="H711" s="1">
        <v>35.541202749999997</v>
      </c>
      <c r="I711" s="1">
        <f t="shared" si="69"/>
        <v>1.557148945484375</v>
      </c>
      <c r="J711" s="1">
        <f t="shared" si="70"/>
        <v>5605.7362037437497</v>
      </c>
      <c r="K711" s="1" t="str">
        <f t="shared" si="71"/>
        <v>0</v>
      </c>
    </row>
    <row r="712" spans="1:11">
      <c r="A712" s="1" t="s">
        <v>43</v>
      </c>
      <c r="B712" s="2">
        <v>41004</v>
      </c>
      <c r="C712" s="3">
        <v>0.58333333333333337</v>
      </c>
      <c r="D712" s="1">
        <v>42.331055653889997</v>
      </c>
      <c r="E712" s="1">
        <f t="shared" si="66"/>
        <v>1.8546293758360555</v>
      </c>
      <c r="F712" s="1">
        <f t="shared" si="67"/>
        <v>6676.6657530098</v>
      </c>
      <c r="G712" s="1" t="str">
        <f t="shared" si="68"/>
        <v>0</v>
      </c>
      <c r="H712" s="1">
        <v>35.589513680000003</v>
      </c>
      <c r="I712" s="1">
        <f t="shared" si="69"/>
        <v>1.5592655681050003</v>
      </c>
      <c r="J712" s="1">
        <f t="shared" si="70"/>
        <v>5613.3560451780013</v>
      </c>
      <c r="K712" s="1" t="str">
        <f t="shared" si="71"/>
        <v>0</v>
      </c>
    </row>
    <row r="713" spans="1:11">
      <c r="A713" s="1" t="s">
        <v>43</v>
      </c>
      <c r="B713" s="2">
        <v>41004</v>
      </c>
      <c r="C713" s="3">
        <v>0.625</v>
      </c>
      <c r="D713" s="1">
        <v>46.401442093319403</v>
      </c>
      <c r="E713" s="1">
        <f t="shared" si="66"/>
        <v>2.0329631817135563</v>
      </c>
      <c r="F713" s="1">
        <f t="shared" si="67"/>
        <v>7318.6674541688026</v>
      </c>
      <c r="G713" s="1" t="str">
        <f t="shared" si="68"/>
        <v>0</v>
      </c>
      <c r="H713" s="1">
        <v>30.689710309999999</v>
      </c>
      <c r="I713" s="1">
        <f t="shared" si="69"/>
        <v>1.3445929329568749</v>
      </c>
      <c r="J713" s="1">
        <f t="shared" si="70"/>
        <v>4840.5345586447493</v>
      </c>
      <c r="K713" s="1" t="str">
        <f t="shared" si="71"/>
        <v>0</v>
      </c>
    </row>
    <row r="714" spans="1:11">
      <c r="A714" s="1" t="s">
        <v>43</v>
      </c>
      <c r="B714" s="2">
        <v>41004</v>
      </c>
      <c r="C714" s="3">
        <v>0.66666666666666663</v>
      </c>
      <c r="D714" s="1">
        <v>45.050314663781101</v>
      </c>
      <c r="E714" s="1">
        <f t="shared" si="66"/>
        <v>1.9737669112069094</v>
      </c>
      <c r="F714" s="1">
        <f t="shared" si="67"/>
        <v>7105.560880344874</v>
      </c>
      <c r="G714" s="1" t="str">
        <f t="shared" si="68"/>
        <v>0</v>
      </c>
      <c r="H714" s="1">
        <v>35.248345649999997</v>
      </c>
      <c r="I714" s="1">
        <f t="shared" si="69"/>
        <v>1.5443181437906248</v>
      </c>
      <c r="J714" s="1">
        <f t="shared" si="70"/>
        <v>5559.5453176462497</v>
      </c>
      <c r="K714" s="1" t="str">
        <f t="shared" si="71"/>
        <v>0</v>
      </c>
    </row>
    <row r="715" spans="1:11">
      <c r="A715" s="1" t="s">
        <v>43</v>
      </c>
      <c r="B715" s="2">
        <v>41004</v>
      </c>
      <c r="C715" s="3">
        <v>0.70833333333333337</v>
      </c>
      <c r="D715" s="1">
        <v>46.6632326338026</v>
      </c>
      <c r="E715" s="1">
        <f t="shared" si="66"/>
        <v>2.0444328797684768</v>
      </c>
      <c r="F715" s="1">
        <f t="shared" si="67"/>
        <v>7359.9583671665159</v>
      </c>
      <c r="G715" s="1" t="str">
        <f t="shared" si="68"/>
        <v>0</v>
      </c>
      <c r="H715" s="1">
        <v>35.59744998</v>
      </c>
      <c r="I715" s="1">
        <f t="shared" si="69"/>
        <v>1.5596132772487501</v>
      </c>
      <c r="J715" s="1">
        <f t="shared" si="70"/>
        <v>5614.6077980955006</v>
      </c>
      <c r="K715" s="1" t="str">
        <f t="shared" si="71"/>
        <v>0</v>
      </c>
    </row>
    <row r="716" spans="1:11">
      <c r="A716" s="1" t="s">
        <v>43</v>
      </c>
      <c r="B716" s="2">
        <v>41004</v>
      </c>
      <c r="C716" s="3">
        <v>0.75</v>
      </c>
      <c r="D716" s="1">
        <v>48.291950654983502</v>
      </c>
      <c r="E716" s="1">
        <f t="shared" si="66"/>
        <v>2.1157910880714645</v>
      </c>
      <c r="F716" s="1">
        <f t="shared" si="67"/>
        <v>7616.8479170572728</v>
      </c>
      <c r="G716" s="1" t="str">
        <f t="shared" si="68"/>
        <v>0</v>
      </c>
      <c r="H716" s="1">
        <v>35.339846260000002</v>
      </c>
      <c r="I716" s="1">
        <f t="shared" si="69"/>
        <v>1.54832701426625</v>
      </c>
      <c r="J716" s="1">
        <f t="shared" si="70"/>
        <v>5573.9772513585003</v>
      </c>
      <c r="K716" s="1" t="str">
        <f t="shared" si="71"/>
        <v>0</v>
      </c>
    </row>
    <row r="717" spans="1:11">
      <c r="A717" s="1" t="s">
        <v>43</v>
      </c>
      <c r="B717" s="2">
        <v>41004</v>
      </c>
      <c r="C717" s="3">
        <v>0.79166666666666663</v>
      </c>
      <c r="D717" s="1">
        <v>43.608800438774999</v>
      </c>
      <c r="E717" s="1">
        <f t="shared" si="66"/>
        <v>1.9106105692238298</v>
      </c>
      <c r="F717" s="1">
        <f t="shared" si="67"/>
        <v>6878.1980492057874</v>
      </c>
      <c r="G717" s="1" t="str">
        <f t="shared" si="68"/>
        <v>0</v>
      </c>
      <c r="H717" s="1">
        <v>31.572616419999999</v>
      </c>
      <c r="I717" s="1">
        <f t="shared" si="69"/>
        <v>1.3832752569012501</v>
      </c>
      <c r="J717" s="1">
        <f t="shared" si="70"/>
        <v>4979.7909248445003</v>
      </c>
      <c r="K717" s="1" t="str">
        <f t="shared" si="71"/>
        <v>0</v>
      </c>
    </row>
    <row r="718" spans="1:11">
      <c r="A718" s="1" t="s">
        <v>43</v>
      </c>
      <c r="B718" s="2">
        <v>41004</v>
      </c>
      <c r="C718" s="3">
        <v>0.83333333333333337</v>
      </c>
      <c r="D718" s="1">
        <v>42.994816024568301</v>
      </c>
      <c r="E718" s="1">
        <f t="shared" si="66"/>
        <v>1.8837103770763988</v>
      </c>
      <c r="F718" s="1">
        <f t="shared" si="67"/>
        <v>6781.3573574750353</v>
      </c>
      <c r="G718" s="1" t="str">
        <f t="shared" si="68"/>
        <v>0</v>
      </c>
      <c r="H718" s="1">
        <v>27.258303359999999</v>
      </c>
      <c r="I718" s="1">
        <f t="shared" si="69"/>
        <v>1.1942544159599999</v>
      </c>
      <c r="J718" s="1">
        <f t="shared" si="70"/>
        <v>4299.3158974560001</v>
      </c>
      <c r="K718" s="1" t="str">
        <f t="shared" si="71"/>
        <v>0</v>
      </c>
    </row>
    <row r="719" spans="1:11">
      <c r="A719" s="1" t="s">
        <v>43</v>
      </c>
      <c r="B719" s="2">
        <v>41004</v>
      </c>
      <c r="C719" s="3">
        <v>0.875</v>
      </c>
      <c r="D719" s="1">
        <v>46.757770204544101</v>
      </c>
      <c r="E719" s="1">
        <f t="shared" si="66"/>
        <v>2.0485748070865886</v>
      </c>
      <c r="F719" s="1">
        <f t="shared" si="67"/>
        <v>7374.8693055117192</v>
      </c>
      <c r="G719" s="1" t="str">
        <f t="shared" si="68"/>
        <v>0</v>
      </c>
      <c r="H719" s="1">
        <v>31.677697139999999</v>
      </c>
      <c r="I719" s="1">
        <f t="shared" si="69"/>
        <v>1.3878791059462501</v>
      </c>
      <c r="J719" s="1">
        <f t="shared" si="70"/>
        <v>4996.3647814065007</v>
      </c>
      <c r="K719" s="1" t="str">
        <f t="shared" si="71"/>
        <v>0</v>
      </c>
    </row>
    <row r="720" spans="1:11">
      <c r="A720" s="1" t="s">
        <v>43</v>
      </c>
      <c r="B720" s="2">
        <v>41004</v>
      </c>
      <c r="C720" s="3">
        <v>0.91666666666666663</v>
      </c>
      <c r="D720" s="1">
        <v>46.799300911161602</v>
      </c>
      <c r="E720" s="1">
        <f t="shared" si="66"/>
        <v>2.0503943711702677</v>
      </c>
      <c r="F720" s="1">
        <f t="shared" si="67"/>
        <v>7381.4197362129635</v>
      </c>
      <c r="G720" s="1" t="str">
        <f t="shared" si="68"/>
        <v>0</v>
      </c>
      <c r="H720" s="1">
        <v>35.094194170000002</v>
      </c>
      <c r="I720" s="1">
        <f t="shared" si="69"/>
        <v>1.5375643820731253</v>
      </c>
      <c r="J720" s="1">
        <f t="shared" si="70"/>
        <v>5535.2317754632513</v>
      </c>
      <c r="K720" s="1" t="str">
        <f t="shared" si="71"/>
        <v>0</v>
      </c>
    </row>
    <row r="721" spans="1:11">
      <c r="A721" s="1" t="s">
        <v>43</v>
      </c>
      <c r="B721" s="2">
        <v>41004</v>
      </c>
      <c r="C721" s="3">
        <v>0.95833333333333337</v>
      </c>
      <c r="D721" s="1">
        <v>44.182980248133298</v>
      </c>
      <c r="E721" s="1">
        <f t="shared" si="66"/>
        <v>1.93576682212134</v>
      </c>
      <c r="F721" s="1">
        <f t="shared" si="67"/>
        <v>6968.7605596368239</v>
      </c>
      <c r="G721" s="1">
        <f t="shared" si="68"/>
        <v>144245.13758567828</v>
      </c>
      <c r="H721" s="1">
        <v>33.056017900000001</v>
      </c>
      <c r="I721" s="1">
        <f t="shared" si="69"/>
        <v>1.4482667842437502</v>
      </c>
      <c r="J721" s="1">
        <f t="shared" si="70"/>
        <v>5213.7604232775011</v>
      </c>
      <c r="K721" s="1">
        <f t="shared" si="71"/>
        <v>118020.3256842975</v>
      </c>
    </row>
    <row r="722" spans="1:11">
      <c r="A722" s="1" t="s">
        <v>43</v>
      </c>
      <c r="B722" s="2">
        <v>41005</v>
      </c>
      <c r="C722" s="3">
        <v>0</v>
      </c>
      <c r="D722" s="1">
        <v>38.510933399200397</v>
      </c>
      <c r="E722" s="1">
        <f t="shared" si="66"/>
        <v>1.6872602695524674</v>
      </c>
      <c r="F722" s="1">
        <f t="shared" si="67"/>
        <v>6074.1369703888831</v>
      </c>
      <c r="G722" s="1" t="str">
        <f t="shared" si="68"/>
        <v>0</v>
      </c>
      <c r="H722" s="1">
        <v>35.258629249999998</v>
      </c>
      <c r="I722" s="1">
        <f t="shared" si="69"/>
        <v>1.5447686940156251</v>
      </c>
      <c r="J722" s="1">
        <f t="shared" si="70"/>
        <v>5561.1672984562501</v>
      </c>
      <c r="K722" s="1" t="str">
        <f t="shared" si="71"/>
        <v>0</v>
      </c>
    </row>
    <row r="723" spans="1:11">
      <c r="A723" s="1" t="s">
        <v>43</v>
      </c>
      <c r="B723" s="2">
        <v>41005</v>
      </c>
      <c r="C723" s="3">
        <v>4.1666666666666664E-2</v>
      </c>
      <c r="D723" s="1">
        <v>52.042745338545899</v>
      </c>
      <c r="E723" s="1">
        <f t="shared" si="66"/>
        <v>2.2801227801450423</v>
      </c>
      <c r="F723" s="1">
        <f t="shared" si="67"/>
        <v>8208.4420085221518</v>
      </c>
      <c r="G723" s="1" t="str">
        <f t="shared" si="68"/>
        <v>0</v>
      </c>
      <c r="H723" s="1">
        <v>33.066538819999998</v>
      </c>
      <c r="I723" s="1">
        <f t="shared" si="69"/>
        <v>1.4487277320512499</v>
      </c>
      <c r="J723" s="1">
        <f t="shared" si="70"/>
        <v>5215.4198353844995</v>
      </c>
      <c r="K723" s="1" t="str">
        <f t="shared" si="71"/>
        <v>0</v>
      </c>
    </row>
    <row r="724" spans="1:11">
      <c r="A724" s="1" t="s">
        <v>43</v>
      </c>
      <c r="B724" s="2">
        <v>41005</v>
      </c>
      <c r="C724" s="3">
        <v>8.3333333333333329E-2</v>
      </c>
      <c r="D724" s="1">
        <v>52.913155040741003</v>
      </c>
      <c r="E724" s="1">
        <f t="shared" si="66"/>
        <v>2.3182576052224655</v>
      </c>
      <c r="F724" s="1">
        <f t="shared" si="67"/>
        <v>8345.7273788008752</v>
      </c>
      <c r="G724" s="1" t="str">
        <f t="shared" si="68"/>
        <v>0</v>
      </c>
      <c r="H724" s="1">
        <v>34.538204690000001</v>
      </c>
      <c r="I724" s="1">
        <f t="shared" si="69"/>
        <v>1.5132050929806251</v>
      </c>
      <c r="J724" s="1">
        <f t="shared" si="70"/>
        <v>5447.5383347302504</v>
      </c>
      <c r="K724" s="1" t="str">
        <f t="shared" si="71"/>
        <v>0</v>
      </c>
    </row>
    <row r="725" spans="1:11">
      <c r="A725" s="1" t="s">
        <v>43</v>
      </c>
      <c r="B725" s="2">
        <v>41005</v>
      </c>
      <c r="C725" s="3">
        <v>0.125</v>
      </c>
      <c r="D725" s="1">
        <v>52.181693414052297</v>
      </c>
      <c r="E725" s="1">
        <f t="shared" si="66"/>
        <v>2.2862104427031666</v>
      </c>
      <c r="F725" s="1">
        <f t="shared" si="67"/>
        <v>8230.3575937313999</v>
      </c>
      <c r="G725" s="1" t="str">
        <f t="shared" si="68"/>
        <v>0</v>
      </c>
      <c r="H725" s="1">
        <v>32.432418810000001</v>
      </c>
      <c r="I725" s="1">
        <f t="shared" si="69"/>
        <v>1.420945349113125</v>
      </c>
      <c r="J725" s="1">
        <f t="shared" si="70"/>
        <v>5115.4032568072498</v>
      </c>
      <c r="K725" s="1" t="str">
        <f t="shared" si="71"/>
        <v>0</v>
      </c>
    </row>
    <row r="726" spans="1:11">
      <c r="A726" s="1" t="s">
        <v>43</v>
      </c>
      <c r="B726" s="2">
        <v>41005</v>
      </c>
      <c r="C726" s="3">
        <v>0.16666666666666666</v>
      </c>
      <c r="D726" s="1">
        <v>45.6065044795142</v>
      </c>
      <c r="E726" s="1">
        <f t="shared" si="66"/>
        <v>1.9981349775087158</v>
      </c>
      <c r="F726" s="1">
        <f t="shared" si="67"/>
        <v>7193.2859190313766</v>
      </c>
      <c r="G726" s="1" t="str">
        <f t="shared" si="68"/>
        <v>0</v>
      </c>
      <c r="H726" s="1">
        <v>33.393224359999998</v>
      </c>
      <c r="I726" s="1">
        <f t="shared" si="69"/>
        <v>1.4630406422725</v>
      </c>
      <c r="J726" s="1">
        <f t="shared" si="70"/>
        <v>5266.9463121809995</v>
      </c>
      <c r="K726" s="1" t="str">
        <f t="shared" si="71"/>
        <v>0</v>
      </c>
    </row>
    <row r="727" spans="1:11">
      <c r="A727" s="1" t="s">
        <v>43</v>
      </c>
      <c r="B727" s="2">
        <v>41005</v>
      </c>
      <c r="C727" s="3">
        <v>0.20833333333333334</v>
      </c>
      <c r="D727" s="1">
        <v>42.416875458293497</v>
      </c>
      <c r="E727" s="1">
        <f t="shared" si="66"/>
        <v>1.8583893560164839</v>
      </c>
      <c r="F727" s="1">
        <f t="shared" si="67"/>
        <v>6690.2016816593423</v>
      </c>
      <c r="G727" s="1" t="str">
        <f t="shared" si="68"/>
        <v>0</v>
      </c>
      <c r="H727" s="1">
        <v>34.127080059999997</v>
      </c>
      <c r="I727" s="1">
        <f t="shared" si="69"/>
        <v>1.49519269512875</v>
      </c>
      <c r="J727" s="1">
        <f t="shared" si="70"/>
        <v>5382.6937024634999</v>
      </c>
      <c r="K727" s="1" t="str">
        <f t="shared" si="71"/>
        <v>0</v>
      </c>
    </row>
    <row r="728" spans="1:11">
      <c r="A728" s="1" t="s">
        <v>43</v>
      </c>
      <c r="B728" s="2">
        <v>41005</v>
      </c>
      <c r="C728" s="3">
        <v>0.25</v>
      </c>
      <c r="D728" s="1">
        <v>42.149117845959097</v>
      </c>
      <c r="E728" s="1">
        <f t="shared" si="66"/>
        <v>1.8466582256260831</v>
      </c>
      <c r="F728" s="1">
        <f t="shared" si="67"/>
        <v>6647.969612253899</v>
      </c>
      <c r="G728" s="1" t="str">
        <f t="shared" si="68"/>
        <v>0</v>
      </c>
      <c r="H728" s="1">
        <v>33.990009229999998</v>
      </c>
      <c r="I728" s="1">
        <f t="shared" si="69"/>
        <v>1.489187279389375</v>
      </c>
      <c r="J728" s="1">
        <f t="shared" si="70"/>
        <v>5361.0742058017504</v>
      </c>
      <c r="K728" s="1" t="str">
        <f t="shared" si="71"/>
        <v>0</v>
      </c>
    </row>
    <row r="729" spans="1:11">
      <c r="A729" s="1" t="s">
        <v>43</v>
      </c>
      <c r="B729" s="2">
        <v>41005</v>
      </c>
      <c r="C729" s="3">
        <v>0.29166666666666669</v>
      </c>
      <c r="D729" s="1">
        <v>38.392097568512</v>
      </c>
      <c r="E729" s="1">
        <f t="shared" si="66"/>
        <v>1.682053774720432</v>
      </c>
      <c r="F729" s="1">
        <f t="shared" si="67"/>
        <v>6055.3935889935556</v>
      </c>
      <c r="G729" s="1" t="str">
        <f t="shared" si="68"/>
        <v>0</v>
      </c>
      <c r="H729" s="1">
        <v>33.26723707</v>
      </c>
      <c r="I729" s="1">
        <f t="shared" si="69"/>
        <v>1.4575208241293749</v>
      </c>
      <c r="J729" s="1">
        <f t="shared" si="70"/>
        <v>5247.07496686575</v>
      </c>
      <c r="K729" s="1" t="str">
        <f t="shared" si="71"/>
        <v>0</v>
      </c>
    </row>
    <row r="730" spans="1:11">
      <c r="A730" s="1" t="s">
        <v>43</v>
      </c>
      <c r="B730" s="2">
        <v>41005</v>
      </c>
      <c r="C730" s="3">
        <v>0.33333333333333331</v>
      </c>
      <c r="D730" s="1">
        <v>39.631438512802099</v>
      </c>
      <c r="E730" s="1">
        <f t="shared" si="66"/>
        <v>1.736352399842142</v>
      </c>
      <c r="F730" s="1">
        <f t="shared" si="67"/>
        <v>6250.868639431711</v>
      </c>
      <c r="G730" s="1" t="str">
        <f t="shared" si="68"/>
        <v>0</v>
      </c>
      <c r="H730" s="1">
        <v>32.157903310000002</v>
      </c>
      <c r="I730" s="1">
        <f t="shared" si="69"/>
        <v>1.4089181387693752</v>
      </c>
      <c r="J730" s="1">
        <f t="shared" si="70"/>
        <v>5072.105299569751</v>
      </c>
      <c r="K730" s="1" t="str">
        <f t="shared" si="71"/>
        <v>0</v>
      </c>
    </row>
    <row r="731" spans="1:11">
      <c r="A731" s="1" t="s">
        <v>43</v>
      </c>
      <c r="B731" s="2">
        <v>41005</v>
      </c>
      <c r="C731" s="3">
        <v>0.375</v>
      </c>
      <c r="D731" s="1">
        <v>45.085690691206203</v>
      </c>
      <c r="E731" s="1">
        <f t="shared" si="66"/>
        <v>1.9753168234084717</v>
      </c>
      <c r="F731" s="1">
        <f t="shared" si="67"/>
        <v>7111.1405642704985</v>
      </c>
      <c r="G731" s="1" t="str">
        <f t="shared" si="68"/>
        <v>0</v>
      </c>
      <c r="H731" s="1">
        <v>33.90924648</v>
      </c>
      <c r="I731" s="1">
        <f t="shared" si="69"/>
        <v>1.4856488614050001</v>
      </c>
      <c r="J731" s="1">
        <f t="shared" si="70"/>
        <v>5348.3359010580007</v>
      </c>
      <c r="K731" s="1" t="str">
        <f t="shared" si="71"/>
        <v>0</v>
      </c>
    </row>
    <row r="732" spans="1:11">
      <c r="A732" s="1" t="s">
        <v>43</v>
      </c>
      <c r="B732" s="2">
        <v>41005</v>
      </c>
      <c r="C732" s="3">
        <v>0.41666666666666669</v>
      </c>
      <c r="D732" s="1">
        <v>41.999765148162801</v>
      </c>
      <c r="E732" s="1">
        <f t="shared" si="66"/>
        <v>1.8401147105538826</v>
      </c>
      <c r="F732" s="1">
        <f t="shared" si="67"/>
        <v>6624.4129579939772</v>
      </c>
      <c r="G732" s="1" t="str">
        <f t="shared" si="68"/>
        <v>0</v>
      </c>
      <c r="H732" s="1">
        <v>32.831644930000003</v>
      </c>
      <c r="I732" s="1">
        <f t="shared" si="69"/>
        <v>1.4384364434956252</v>
      </c>
      <c r="J732" s="1">
        <f t="shared" si="70"/>
        <v>5178.3711965842504</v>
      </c>
      <c r="K732" s="1" t="str">
        <f t="shared" si="71"/>
        <v>0</v>
      </c>
    </row>
    <row r="733" spans="1:11">
      <c r="A733" s="1" t="s">
        <v>43</v>
      </c>
      <c r="B733" s="2">
        <v>41005</v>
      </c>
      <c r="C733" s="3">
        <v>0.45833333333333331</v>
      </c>
      <c r="D733" s="1">
        <v>44.868702597088301</v>
      </c>
      <c r="E733" s="1">
        <f t="shared" si="66"/>
        <v>1.9658100325349313</v>
      </c>
      <c r="F733" s="1">
        <f t="shared" si="67"/>
        <v>7076.9161171257529</v>
      </c>
      <c r="G733" s="1" t="str">
        <f t="shared" si="68"/>
        <v>0</v>
      </c>
      <c r="H733" s="1">
        <v>33.514815499999997</v>
      </c>
      <c r="I733" s="1">
        <f t="shared" si="69"/>
        <v>1.4683678540937499</v>
      </c>
      <c r="J733" s="1">
        <f t="shared" si="70"/>
        <v>5286.1242747374999</v>
      </c>
      <c r="K733" s="1" t="str">
        <f t="shared" si="71"/>
        <v>0</v>
      </c>
    </row>
    <row r="734" spans="1:11">
      <c r="A734" s="1" t="s">
        <v>43</v>
      </c>
      <c r="B734" s="2">
        <v>41005</v>
      </c>
      <c r="C734" s="3">
        <v>0.5</v>
      </c>
      <c r="D734" s="1">
        <v>45.266326041751398</v>
      </c>
      <c r="E734" s="1">
        <f t="shared" si="66"/>
        <v>1.9832309097042331</v>
      </c>
      <c r="F734" s="1">
        <f t="shared" si="67"/>
        <v>7139.6312749352392</v>
      </c>
      <c r="G734" s="1" t="str">
        <f t="shared" si="68"/>
        <v>0</v>
      </c>
      <c r="H734" s="1">
        <v>34.898386500000001</v>
      </c>
      <c r="I734" s="1">
        <f t="shared" si="69"/>
        <v>1.52898555853125</v>
      </c>
      <c r="J734" s="1">
        <f t="shared" si="70"/>
        <v>5504.3480107124997</v>
      </c>
      <c r="K734" s="1" t="str">
        <f t="shared" si="71"/>
        <v>0</v>
      </c>
    </row>
    <row r="735" spans="1:11">
      <c r="A735" s="1" t="s">
        <v>43</v>
      </c>
      <c r="B735" s="2">
        <v>41005</v>
      </c>
      <c r="C735" s="3">
        <v>0.54166666666666663</v>
      </c>
      <c r="D735" s="1">
        <v>44.874075209299697</v>
      </c>
      <c r="E735" s="1">
        <f t="shared" si="66"/>
        <v>1.9660454201074431</v>
      </c>
      <c r="F735" s="1">
        <f t="shared" si="67"/>
        <v>7077.7635123867949</v>
      </c>
      <c r="G735" s="1" t="str">
        <f t="shared" si="68"/>
        <v>0</v>
      </c>
      <c r="H735" s="1">
        <v>32.741887910000003</v>
      </c>
      <c r="I735" s="1">
        <f t="shared" si="69"/>
        <v>1.4345039640568753</v>
      </c>
      <c r="J735" s="1">
        <f t="shared" si="70"/>
        <v>5164.2142706047507</v>
      </c>
      <c r="K735" s="1" t="str">
        <f t="shared" si="71"/>
        <v>0</v>
      </c>
    </row>
    <row r="736" spans="1:11">
      <c r="A736" s="1" t="s">
        <v>43</v>
      </c>
      <c r="B736" s="2">
        <v>41005</v>
      </c>
      <c r="C736" s="3">
        <v>0.58333333333333337</v>
      </c>
      <c r="D736" s="1">
        <v>40.399122425715099</v>
      </c>
      <c r="E736" s="1">
        <f t="shared" si="66"/>
        <v>1.7699865512766428</v>
      </c>
      <c r="F736" s="1">
        <f t="shared" si="67"/>
        <v>6371.951584595914</v>
      </c>
      <c r="G736" s="1" t="str">
        <f t="shared" si="68"/>
        <v>0</v>
      </c>
      <c r="H736" s="1">
        <v>35.029060979999997</v>
      </c>
      <c r="I736" s="1">
        <f t="shared" si="69"/>
        <v>1.5347107341862498</v>
      </c>
      <c r="J736" s="1">
        <f t="shared" si="70"/>
        <v>5524.9586430704994</v>
      </c>
      <c r="K736" s="1" t="str">
        <f t="shared" si="71"/>
        <v>0</v>
      </c>
    </row>
    <row r="737" spans="1:11">
      <c r="A737" s="1" t="s">
        <v>43</v>
      </c>
      <c r="B737" s="2">
        <v>41005</v>
      </c>
      <c r="C737" s="3">
        <v>0.625</v>
      </c>
      <c r="D737" s="1">
        <v>34.335793307622303</v>
      </c>
      <c r="E737" s="1">
        <f t="shared" si="66"/>
        <v>1.5043369442902021</v>
      </c>
      <c r="F737" s="1">
        <f t="shared" si="67"/>
        <v>5415.6129994447274</v>
      </c>
      <c r="G737" s="1" t="str">
        <f t="shared" si="68"/>
        <v>0</v>
      </c>
      <c r="H737" s="1">
        <v>35.668824569999998</v>
      </c>
      <c r="I737" s="1">
        <f t="shared" si="69"/>
        <v>1.5627403764731251</v>
      </c>
      <c r="J737" s="1">
        <f t="shared" si="70"/>
        <v>5625.8653553032509</v>
      </c>
      <c r="K737" s="1" t="str">
        <f t="shared" si="71"/>
        <v>0</v>
      </c>
    </row>
    <row r="738" spans="1:11">
      <c r="A738" s="1" t="s">
        <v>43</v>
      </c>
      <c r="B738" s="2">
        <v>41005</v>
      </c>
      <c r="C738" s="3">
        <v>0.66666666666666663</v>
      </c>
      <c r="D738" s="1">
        <v>30.719073139826399</v>
      </c>
      <c r="E738" s="1">
        <f t="shared" si="66"/>
        <v>1.345879391938644</v>
      </c>
      <c r="F738" s="1">
        <f t="shared" si="67"/>
        <v>4845.1658109791188</v>
      </c>
      <c r="G738" s="1" t="str">
        <f t="shared" si="68"/>
        <v>0</v>
      </c>
      <c r="H738" s="1">
        <v>35.482778060000001</v>
      </c>
      <c r="I738" s="1">
        <f t="shared" si="69"/>
        <v>1.55458921375375</v>
      </c>
      <c r="J738" s="1">
        <f t="shared" si="70"/>
        <v>5596.5211695135004</v>
      </c>
      <c r="K738" s="1" t="str">
        <f t="shared" si="71"/>
        <v>0</v>
      </c>
    </row>
    <row r="739" spans="1:11">
      <c r="A739" s="1" t="s">
        <v>43</v>
      </c>
      <c r="B739" s="2">
        <v>41005</v>
      </c>
      <c r="C739" s="3">
        <v>0.70833333333333337</v>
      </c>
      <c r="D739" s="1">
        <v>31.752073191536802</v>
      </c>
      <c r="E739" s="1">
        <f t="shared" si="66"/>
        <v>1.3911377067042061</v>
      </c>
      <c r="F739" s="1">
        <f t="shared" si="67"/>
        <v>5008.095744135142</v>
      </c>
      <c r="G739" s="1" t="str">
        <f t="shared" si="68"/>
        <v>0</v>
      </c>
      <c r="H739" s="1">
        <v>35.630424410000003</v>
      </c>
      <c r="I739" s="1">
        <f t="shared" si="69"/>
        <v>1.5610579694631253</v>
      </c>
      <c r="J739" s="1">
        <f t="shared" si="70"/>
        <v>5619.8086900672506</v>
      </c>
      <c r="K739" s="1" t="str">
        <f t="shared" si="71"/>
        <v>0</v>
      </c>
    </row>
    <row r="740" spans="1:11">
      <c r="A740" s="1" t="s">
        <v>43</v>
      </c>
      <c r="B740" s="2">
        <v>41005</v>
      </c>
      <c r="C740" s="3">
        <v>0.75</v>
      </c>
      <c r="D740" s="1">
        <v>31.6799196539985</v>
      </c>
      <c r="E740" s="1">
        <f t="shared" si="66"/>
        <v>1.3879764798408094</v>
      </c>
      <c r="F740" s="1">
        <f t="shared" si="67"/>
        <v>4996.715327426914</v>
      </c>
      <c r="G740" s="1" t="str">
        <f t="shared" si="68"/>
        <v>0</v>
      </c>
      <c r="H740" s="1">
        <v>35.05976879</v>
      </c>
      <c r="I740" s="1">
        <f t="shared" si="69"/>
        <v>1.5360561201118752</v>
      </c>
      <c r="J740" s="1">
        <f t="shared" si="70"/>
        <v>5529.8020324027511</v>
      </c>
      <c r="K740" s="1" t="str">
        <f t="shared" si="71"/>
        <v>0</v>
      </c>
    </row>
    <row r="741" spans="1:11">
      <c r="A741" s="1" t="s">
        <v>43</v>
      </c>
      <c r="B741" s="2">
        <v>41005</v>
      </c>
      <c r="C741" s="3">
        <v>0.79166666666666663</v>
      </c>
      <c r="D741" s="1">
        <v>35.845243364969903</v>
      </c>
      <c r="E741" s="1">
        <f t="shared" si="66"/>
        <v>1.5704697249277439</v>
      </c>
      <c r="F741" s="1">
        <f t="shared" si="67"/>
        <v>5653.6910097398786</v>
      </c>
      <c r="G741" s="1" t="str">
        <f t="shared" si="68"/>
        <v>0</v>
      </c>
      <c r="H741" s="1">
        <v>34.20986396</v>
      </c>
      <c r="I741" s="1">
        <f t="shared" si="69"/>
        <v>1.4988196647475001</v>
      </c>
      <c r="J741" s="1">
        <f t="shared" si="70"/>
        <v>5395.7507930910006</v>
      </c>
      <c r="K741" s="1" t="str">
        <f t="shared" si="71"/>
        <v>0</v>
      </c>
    </row>
    <row r="742" spans="1:11">
      <c r="A742" s="1" t="s">
        <v>43</v>
      </c>
      <c r="B742" s="2">
        <v>41005</v>
      </c>
      <c r="C742" s="3">
        <v>0.83333333333333337</v>
      </c>
      <c r="D742" s="1">
        <v>39.682337804370398</v>
      </c>
      <c r="E742" s="1">
        <f t="shared" si="66"/>
        <v>1.7385824250539783</v>
      </c>
      <c r="F742" s="1">
        <f t="shared" si="67"/>
        <v>6258.8967301943221</v>
      </c>
      <c r="G742" s="1" t="str">
        <f t="shared" si="68"/>
        <v>0</v>
      </c>
      <c r="H742" s="1">
        <v>34.002483509999998</v>
      </c>
      <c r="I742" s="1">
        <f t="shared" si="69"/>
        <v>1.489733808781875</v>
      </c>
      <c r="J742" s="1">
        <f t="shared" si="70"/>
        <v>5363.0417116147501</v>
      </c>
      <c r="K742" s="1" t="str">
        <f t="shared" si="71"/>
        <v>0</v>
      </c>
    </row>
    <row r="743" spans="1:11">
      <c r="A743" s="1" t="s">
        <v>43</v>
      </c>
      <c r="B743" s="2">
        <v>41005</v>
      </c>
      <c r="C743" s="3">
        <v>0.875</v>
      </c>
      <c r="D743" s="1">
        <v>36.914515167872104</v>
      </c>
      <c r="E743" s="1">
        <f t="shared" si="66"/>
        <v>1.6173171957923966</v>
      </c>
      <c r="F743" s="1">
        <f t="shared" si="67"/>
        <v>5822.3419048526275</v>
      </c>
      <c r="G743" s="1" t="str">
        <f t="shared" si="68"/>
        <v>0</v>
      </c>
      <c r="H743" s="1">
        <v>33.339351139999998</v>
      </c>
      <c r="I743" s="1">
        <f t="shared" si="69"/>
        <v>1.4606803218212498</v>
      </c>
      <c r="J743" s="1">
        <f t="shared" si="70"/>
        <v>5258.4491585564992</v>
      </c>
      <c r="K743" s="1" t="str">
        <f t="shared" si="71"/>
        <v>0</v>
      </c>
    </row>
    <row r="744" spans="1:11">
      <c r="A744" s="1" t="s">
        <v>43</v>
      </c>
      <c r="B744" s="2">
        <v>41005</v>
      </c>
      <c r="C744" s="3">
        <v>0.91666666666666663</v>
      </c>
      <c r="D744" s="1">
        <v>36.479317600991997</v>
      </c>
      <c r="E744" s="1">
        <f t="shared" si="66"/>
        <v>1.5982501023934621</v>
      </c>
      <c r="F744" s="1">
        <f t="shared" si="67"/>
        <v>5753.7003686164635</v>
      </c>
      <c r="G744" s="1" t="str">
        <f t="shared" si="68"/>
        <v>0</v>
      </c>
      <c r="H744" s="1">
        <v>34.287899340000003</v>
      </c>
      <c r="I744" s="1">
        <f t="shared" si="69"/>
        <v>1.5022385898337502</v>
      </c>
      <c r="J744" s="1">
        <f t="shared" si="70"/>
        <v>5408.0589234015006</v>
      </c>
      <c r="K744" s="1" t="str">
        <f t="shared" si="71"/>
        <v>0</v>
      </c>
    </row>
    <row r="745" spans="1:11">
      <c r="A745" s="1" t="s">
        <v>43</v>
      </c>
      <c r="B745" s="2">
        <v>41005</v>
      </c>
      <c r="C745" s="3">
        <v>0.95833333333333337</v>
      </c>
      <c r="D745" s="1">
        <v>32.866724871529499</v>
      </c>
      <c r="E745" s="1">
        <f t="shared" si="66"/>
        <v>1.4399733834338864</v>
      </c>
      <c r="F745" s="1">
        <f t="shared" si="67"/>
        <v>5183.9041803619912</v>
      </c>
      <c r="G745" s="1">
        <f t="shared" si="68"/>
        <v>105726.49609645449</v>
      </c>
      <c r="H745" s="1">
        <v>34.1180582</v>
      </c>
      <c r="I745" s="1">
        <f t="shared" si="69"/>
        <v>1.4947974248875</v>
      </c>
      <c r="J745" s="1">
        <f t="shared" si="70"/>
        <v>5381.2707295950004</v>
      </c>
      <c r="K745" s="1">
        <f t="shared" si="71"/>
        <v>103696.71299111251</v>
      </c>
    </row>
    <row r="746" spans="1:11">
      <c r="A746" s="1" t="s">
        <v>43</v>
      </c>
      <c r="B746" s="2">
        <v>41006</v>
      </c>
      <c r="C746" s="3">
        <v>0</v>
      </c>
      <c r="D746" s="1">
        <v>35.746399629381003</v>
      </c>
      <c r="E746" s="1">
        <f t="shared" si="66"/>
        <v>1.5661391337622552</v>
      </c>
      <c r="F746" s="1">
        <f t="shared" si="67"/>
        <v>5638.1008815441191</v>
      </c>
      <c r="G746" s="1" t="str">
        <f t="shared" si="68"/>
        <v>0</v>
      </c>
      <c r="H746" s="1">
        <v>33.861899029999996</v>
      </c>
      <c r="I746" s="1">
        <f t="shared" si="69"/>
        <v>1.4835744512518749</v>
      </c>
      <c r="J746" s="1">
        <f t="shared" si="70"/>
        <v>5340.8680245067499</v>
      </c>
      <c r="K746" s="1" t="str">
        <f t="shared" si="71"/>
        <v>0</v>
      </c>
    </row>
    <row r="747" spans="1:11">
      <c r="A747" s="1" t="s">
        <v>43</v>
      </c>
      <c r="B747" s="2">
        <v>41006</v>
      </c>
      <c r="C747" s="3">
        <v>4.1666666666666664E-2</v>
      </c>
      <c r="D747" s="1">
        <v>28.491909011204999</v>
      </c>
      <c r="E747" s="1">
        <f t="shared" si="66"/>
        <v>1.248301763553419</v>
      </c>
      <c r="F747" s="1">
        <f t="shared" si="67"/>
        <v>4493.8863487923081</v>
      </c>
      <c r="G747" s="1" t="str">
        <f t="shared" si="68"/>
        <v>0</v>
      </c>
      <c r="H747" s="1">
        <v>33.868573869999999</v>
      </c>
      <c r="I747" s="1">
        <f t="shared" si="69"/>
        <v>1.483866892679375</v>
      </c>
      <c r="J747" s="1">
        <f t="shared" si="70"/>
        <v>5341.9208136457501</v>
      </c>
      <c r="K747" s="1" t="str">
        <f t="shared" si="71"/>
        <v>0</v>
      </c>
    </row>
    <row r="748" spans="1:11">
      <c r="A748" s="1" t="s">
        <v>43</v>
      </c>
      <c r="B748" s="2">
        <v>41006</v>
      </c>
      <c r="C748" s="3">
        <v>8.3333333333333329E-2</v>
      </c>
      <c r="D748" s="1">
        <v>32.630395989417998</v>
      </c>
      <c r="E748" s="1">
        <f t="shared" si="66"/>
        <v>1.4296192242863761</v>
      </c>
      <c r="F748" s="1">
        <f t="shared" si="67"/>
        <v>5146.629207430954</v>
      </c>
      <c r="G748" s="1" t="str">
        <f t="shared" si="68"/>
        <v>0</v>
      </c>
      <c r="H748" s="1">
        <v>32.740429679999998</v>
      </c>
      <c r="I748" s="1">
        <f t="shared" si="69"/>
        <v>1.434440075355</v>
      </c>
      <c r="J748" s="1">
        <f t="shared" si="70"/>
        <v>5163.9842712780001</v>
      </c>
      <c r="K748" s="1" t="str">
        <f t="shared" si="71"/>
        <v>0</v>
      </c>
    </row>
    <row r="749" spans="1:11">
      <c r="A749" s="1" t="s">
        <v>43</v>
      </c>
      <c r="B749" s="2">
        <v>41006</v>
      </c>
      <c r="C749" s="3">
        <v>0.125</v>
      </c>
      <c r="D749" s="1">
        <v>30.175653885205602</v>
      </c>
      <c r="E749" s="1">
        <f t="shared" si="66"/>
        <v>1.3220708358455704</v>
      </c>
      <c r="F749" s="1">
        <f t="shared" si="67"/>
        <v>4759.4550090440534</v>
      </c>
      <c r="G749" s="1" t="str">
        <f t="shared" si="68"/>
        <v>0</v>
      </c>
      <c r="H749" s="1">
        <v>32.424855489999999</v>
      </c>
      <c r="I749" s="1">
        <f t="shared" si="69"/>
        <v>1.4206139811556249</v>
      </c>
      <c r="J749" s="1">
        <f t="shared" si="70"/>
        <v>5114.2103321602499</v>
      </c>
      <c r="K749" s="1" t="str">
        <f t="shared" si="71"/>
        <v>0</v>
      </c>
    </row>
    <row r="750" spans="1:11">
      <c r="A750" s="1" t="s">
        <v>43</v>
      </c>
      <c r="B750" s="2">
        <v>41006</v>
      </c>
      <c r="C750" s="3">
        <v>0.16666666666666666</v>
      </c>
      <c r="D750" s="1">
        <v>35.908759746551503</v>
      </c>
      <c r="E750" s="1">
        <f t="shared" si="66"/>
        <v>1.5732525363957879</v>
      </c>
      <c r="F750" s="1">
        <f t="shared" si="67"/>
        <v>5663.7091310248361</v>
      </c>
      <c r="G750" s="1" t="str">
        <f t="shared" si="68"/>
        <v>0</v>
      </c>
      <c r="H750" s="1">
        <v>32.310271030000003</v>
      </c>
      <c r="I750" s="1">
        <f t="shared" si="69"/>
        <v>1.4155937495018751</v>
      </c>
      <c r="J750" s="1">
        <f t="shared" si="70"/>
        <v>5096.13749820675</v>
      </c>
      <c r="K750" s="1" t="str">
        <f t="shared" si="71"/>
        <v>0</v>
      </c>
    </row>
    <row r="751" spans="1:11">
      <c r="A751" s="1" t="s">
        <v>43</v>
      </c>
      <c r="B751" s="2">
        <v>41006</v>
      </c>
      <c r="C751" s="3">
        <v>0.20833333333333334</v>
      </c>
      <c r="D751" s="1">
        <v>33.036257138252303</v>
      </c>
      <c r="E751" s="1">
        <f t="shared" si="66"/>
        <v>1.4474010158696791</v>
      </c>
      <c r="F751" s="1">
        <f t="shared" si="67"/>
        <v>5210.643657130845</v>
      </c>
      <c r="G751" s="1" t="str">
        <f t="shared" si="68"/>
        <v>0</v>
      </c>
      <c r="H751" s="1">
        <v>31.989052579999999</v>
      </c>
      <c r="I751" s="1">
        <f t="shared" si="69"/>
        <v>1.4015203661612499</v>
      </c>
      <c r="J751" s="1">
        <f t="shared" si="70"/>
        <v>5045.4733181804995</v>
      </c>
      <c r="K751" s="1" t="str">
        <f t="shared" si="71"/>
        <v>0</v>
      </c>
    </row>
    <row r="752" spans="1:11">
      <c r="A752" s="1" t="s">
        <v>43</v>
      </c>
      <c r="B752" s="2">
        <v>41006</v>
      </c>
      <c r="C752" s="3">
        <v>0.25</v>
      </c>
      <c r="D752" s="1">
        <v>32.164657739533297</v>
      </c>
      <c r="E752" s="1">
        <f t="shared" si="66"/>
        <v>1.4092140672133024</v>
      </c>
      <c r="F752" s="1">
        <f t="shared" si="67"/>
        <v>5073.1706419678885</v>
      </c>
      <c r="G752" s="1" t="str">
        <f t="shared" si="68"/>
        <v>0</v>
      </c>
      <c r="H752" s="1">
        <v>31.572949000000001</v>
      </c>
      <c r="I752" s="1">
        <f t="shared" si="69"/>
        <v>1.3832898280625001</v>
      </c>
      <c r="J752" s="1">
        <f t="shared" si="70"/>
        <v>4979.8433810250008</v>
      </c>
      <c r="K752" s="1" t="str">
        <f t="shared" si="71"/>
        <v>0</v>
      </c>
    </row>
    <row r="753" spans="1:11">
      <c r="A753" s="1" t="s">
        <v>43</v>
      </c>
      <c r="B753" s="2">
        <v>41006</v>
      </c>
      <c r="C753" s="3">
        <v>0.29166666666666669</v>
      </c>
      <c r="D753" s="1">
        <v>31.665243364440101</v>
      </c>
      <c r="E753" s="1">
        <f t="shared" si="66"/>
        <v>1.3873334749045321</v>
      </c>
      <c r="F753" s="1">
        <f t="shared" si="67"/>
        <v>4994.4005096563151</v>
      </c>
      <c r="G753" s="1" t="str">
        <f t="shared" si="68"/>
        <v>0</v>
      </c>
      <c r="H753" s="1">
        <v>31.018173709999999</v>
      </c>
      <c r="I753" s="1">
        <f t="shared" si="69"/>
        <v>1.358983735669375</v>
      </c>
      <c r="J753" s="1">
        <f t="shared" si="70"/>
        <v>4892.3414484097502</v>
      </c>
      <c r="K753" s="1" t="str">
        <f t="shared" si="71"/>
        <v>0</v>
      </c>
    </row>
    <row r="754" spans="1:11">
      <c r="A754" s="1" t="s">
        <v>43</v>
      </c>
      <c r="B754" s="2">
        <v>41006</v>
      </c>
      <c r="C754" s="3">
        <v>0.33333333333333331</v>
      </c>
      <c r="D754" s="1">
        <v>32.9984468062719</v>
      </c>
      <c r="E754" s="1">
        <f t="shared" si="66"/>
        <v>1.4457444506997876</v>
      </c>
      <c r="F754" s="1">
        <f t="shared" si="67"/>
        <v>5204.6800225192355</v>
      </c>
      <c r="G754" s="1" t="str">
        <f t="shared" si="68"/>
        <v>0</v>
      </c>
      <c r="H754" s="1">
        <v>30.5822492</v>
      </c>
      <c r="I754" s="1">
        <f t="shared" si="69"/>
        <v>1.339884793075</v>
      </c>
      <c r="J754" s="1">
        <f t="shared" si="70"/>
        <v>4823.5852550700001</v>
      </c>
      <c r="K754" s="1" t="str">
        <f t="shared" si="71"/>
        <v>0</v>
      </c>
    </row>
    <row r="755" spans="1:11">
      <c r="A755" s="1" t="s">
        <v>43</v>
      </c>
      <c r="B755" s="2">
        <v>41006</v>
      </c>
      <c r="C755" s="3">
        <v>0.375</v>
      </c>
      <c r="D755" s="1">
        <v>31.769500566058699</v>
      </c>
      <c r="E755" s="1">
        <f t="shared" si="66"/>
        <v>1.3919012435504468</v>
      </c>
      <c r="F755" s="1">
        <f t="shared" si="67"/>
        <v>5010.8444767816081</v>
      </c>
      <c r="G755" s="1" t="str">
        <f t="shared" si="68"/>
        <v>0</v>
      </c>
      <c r="H755" s="1">
        <v>30.046901179999999</v>
      </c>
      <c r="I755" s="1">
        <f t="shared" si="69"/>
        <v>1.3164298579487499</v>
      </c>
      <c r="J755" s="1">
        <f t="shared" si="70"/>
        <v>4739.1474886154992</v>
      </c>
      <c r="K755" s="1" t="str">
        <f t="shared" si="71"/>
        <v>0</v>
      </c>
    </row>
    <row r="756" spans="1:11">
      <c r="A756" s="1" t="s">
        <v>43</v>
      </c>
      <c r="B756" s="2">
        <v>41006</v>
      </c>
      <c r="C756" s="3">
        <v>0.41666666666666669</v>
      </c>
      <c r="D756" s="1">
        <v>24.7542860862944</v>
      </c>
      <c r="E756" s="1">
        <f t="shared" si="66"/>
        <v>1.0845471591557734</v>
      </c>
      <c r="F756" s="1">
        <f t="shared" si="67"/>
        <v>3904.3697729607843</v>
      </c>
      <c r="G756" s="1" t="str">
        <f t="shared" si="68"/>
        <v>0</v>
      </c>
      <c r="H756" s="1">
        <v>29.740287500000001</v>
      </c>
      <c r="I756" s="1">
        <f t="shared" si="69"/>
        <v>1.3029963460937501</v>
      </c>
      <c r="J756" s="1">
        <f t="shared" si="70"/>
        <v>4690.7868459375004</v>
      </c>
      <c r="K756" s="1" t="str">
        <f t="shared" si="71"/>
        <v>0</v>
      </c>
    </row>
    <row r="757" spans="1:11">
      <c r="A757" s="1" t="s">
        <v>43</v>
      </c>
      <c r="B757" s="2">
        <v>41006</v>
      </c>
      <c r="C757" s="3">
        <v>0.45833333333333331</v>
      </c>
      <c r="D757" s="1">
        <v>23.847847020890999</v>
      </c>
      <c r="E757" s="1">
        <f t="shared" si="66"/>
        <v>1.0448337976027871</v>
      </c>
      <c r="F757" s="1">
        <f t="shared" si="67"/>
        <v>3761.4016713700335</v>
      </c>
      <c r="G757" s="1" t="str">
        <f t="shared" si="68"/>
        <v>0</v>
      </c>
      <c r="H757" s="1">
        <v>29.28878826</v>
      </c>
      <c r="I757" s="1">
        <f t="shared" si="69"/>
        <v>1.2832150356412499</v>
      </c>
      <c r="J757" s="1">
        <f t="shared" si="70"/>
        <v>4619.5741283084999</v>
      </c>
      <c r="K757" s="1" t="str">
        <f t="shared" si="71"/>
        <v>0</v>
      </c>
    </row>
    <row r="758" spans="1:11">
      <c r="A758" s="1" t="s">
        <v>43</v>
      </c>
      <c r="B758" s="2">
        <v>41006</v>
      </c>
      <c r="C758" s="3">
        <v>0.5</v>
      </c>
      <c r="D758" s="1">
        <v>25.972739275296501</v>
      </c>
      <c r="E758" s="1">
        <f t="shared" si="66"/>
        <v>1.1379306394989279</v>
      </c>
      <c r="F758" s="1">
        <f t="shared" si="67"/>
        <v>4096.5503021961404</v>
      </c>
      <c r="G758" s="1" t="str">
        <f t="shared" si="68"/>
        <v>0</v>
      </c>
      <c r="H758" s="1">
        <v>28.539276789999999</v>
      </c>
      <c r="I758" s="1">
        <f t="shared" si="69"/>
        <v>1.250377064361875</v>
      </c>
      <c r="J758" s="1">
        <f t="shared" si="70"/>
        <v>4501.3574317027496</v>
      </c>
      <c r="K758" s="1" t="str">
        <f t="shared" si="71"/>
        <v>0</v>
      </c>
    </row>
    <row r="759" spans="1:11">
      <c r="A759" s="1" t="s">
        <v>43</v>
      </c>
      <c r="B759" s="2">
        <v>41006</v>
      </c>
      <c r="C759" s="3">
        <v>0.54166666666666663</v>
      </c>
      <c r="D759" s="1">
        <v>28.334351467556399</v>
      </c>
      <c r="E759" s="1">
        <f t="shared" si="66"/>
        <v>1.2413987736723149</v>
      </c>
      <c r="F759" s="1">
        <f t="shared" si="67"/>
        <v>4469.0355852203338</v>
      </c>
      <c r="G759" s="1" t="str">
        <f t="shared" si="68"/>
        <v>0</v>
      </c>
      <c r="H759" s="1">
        <v>27.47311204</v>
      </c>
      <c r="I759" s="1">
        <f t="shared" si="69"/>
        <v>1.2036657212525002</v>
      </c>
      <c r="J759" s="1">
        <f t="shared" si="70"/>
        <v>4333.1965965090003</v>
      </c>
      <c r="K759" s="1" t="str">
        <f t="shared" si="71"/>
        <v>0</v>
      </c>
    </row>
    <row r="760" spans="1:11">
      <c r="A760" s="1" t="s">
        <v>43</v>
      </c>
      <c r="B760" s="2">
        <v>41006</v>
      </c>
      <c r="C760" s="3">
        <v>0.58333333333333337</v>
      </c>
      <c r="D760" s="1">
        <v>27.558193118307301</v>
      </c>
      <c r="E760" s="1">
        <f t="shared" si="66"/>
        <v>1.2073933359958386</v>
      </c>
      <c r="F760" s="1">
        <f t="shared" si="67"/>
        <v>4346.6160095850191</v>
      </c>
      <c r="G760" s="1" t="str">
        <f t="shared" si="68"/>
        <v>0</v>
      </c>
      <c r="H760" s="1">
        <v>26.737845490000002</v>
      </c>
      <c r="I760" s="1">
        <f t="shared" si="69"/>
        <v>1.171451855530625</v>
      </c>
      <c r="J760" s="1">
        <f t="shared" si="70"/>
        <v>4217.2266799102499</v>
      </c>
      <c r="K760" s="1" t="str">
        <f t="shared" si="71"/>
        <v>0</v>
      </c>
    </row>
    <row r="761" spans="1:11">
      <c r="A761" s="1" t="s">
        <v>43</v>
      </c>
      <c r="B761" s="2">
        <v>41006</v>
      </c>
      <c r="C761" s="3">
        <v>0.625</v>
      </c>
      <c r="D761" s="1">
        <v>29.6002692116631</v>
      </c>
      <c r="E761" s="1">
        <f t="shared" si="66"/>
        <v>1.2968617948359895</v>
      </c>
      <c r="F761" s="1">
        <f t="shared" si="67"/>
        <v>4668.7024614095626</v>
      </c>
      <c r="G761" s="1" t="str">
        <f t="shared" si="68"/>
        <v>0</v>
      </c>
      <c r="H761" s="1">
        <v>26.764829760000001</v>
      </c>
      <c r="I761" s="1">
        <f t="shared" si="69"/>
        <v>1.1726341038600001</v>
      </c>
      <c r="J761" s="1">
        <f t="shared" si="70"/>
        <v>4221.4827738960003</v>
      </c>
      <c r="K761" s="1" t="str">
        <f t="shared" si="71"/>
        <v>0</v>
      </c>
    </row>
    <row r="762" spans="1:11">
      <c r="A762" s="1" t="s">
        <v>43</v>
      </c>
      <c r="B762" s="2">
        <v>41006</v>
      </c>
      <c r="C762" s="3">
        <v>0.66666666666666663</v>
      </c>
      <c r="D762" s="1">
        <v>31.8703794956207</v>
      </c>
      <c r="E762" s="1">
        <f t="shared" si="66"/>
        <v>1.3963210016518819</v>
      </c>
      <c r="F762" s="1">
        <f t="shared" si="67"/>
        <v>5026.7556059467752</v>
      </c>
      <c r="G762" s="1" t="str">
        <f t="shared" si="68"/>
        <v>0</v>
      </c>
      <c r="H762" s="1">
        <v>26.84685399</v>
      </c>
      <c r="I762" s="1">
        <f t="shared" si="69"/>
        <v>1.176227790436875</v>
      </c>
      <c r="J762" s="1">
        <f t="shared" si="70"/>
        <v>4234.4200455727496</v>
      </c>
      <c r="K762" s="1" t="str">
        <f t="shared" si="71"/>
        <v>0</v>
      </c>
    </row>
    <row r="763" spans="1:11">
      <c r="A763" s="1" t="s">
        <v>43</v>
      </c>
      <c r="B763" s="2">
        <v>41006</v>
      </c>
      <c r="C763" s="3">
        <v>0.70833333333333337</v>
      </c>
      <c r="D763" s="1">
        <v>32.789818263053903</v>
      </c>
      <c r="E763" s="1">
        <f t="shared" si="66"/>
        <v>1.4366039126500492</v>
      </c>
      <c r="F763" s="1">
        <f t="shared" si="67"/>
        <v>5171.7740855401771</v>
      </c>
      <c r="G763" s="1" t="str">
        <f t="shared" si="68"/>
        <v>0</v>
      </c>
      <c r="H763" s="1">
        <v>26.792200470000001</v>
      </c>
      <c r="I763" s="1">
        <f t="shared" si="69"/>
        <v>1.173833283091875</v>
      </c>
      <c r="J763" s="1">
        <f t="shared" si="70"/>
        <v>4225.7998191307497</v>
      </c>
      <c r="K763" s="1" t="str">
        <f t="shared" si="71"/>
        <v>0</v>
      </c>
    </row>
    <row r="764" spans="1:11">
      <c r="A764" s="1" t="s">
        <v>43</v>
      </c>
      <c r="B764" s="2">
        <v>41006</v>
      </c>
      <c r="C764" s="3">
        <v>0.75</v>
      </c>
      <c r="D764" s="1">
        <v>27.6340664227804</v>
      </c>
      <c r="E764" s="1">
        <f t="shared" si="66"/>
        <v>1.2107175351480663</v>
      </c>
      <c r="F764" s="1">
        <f t="shared" si="67"/>
        <v>4358.5831265330389</v>
      </c>
      <c r="G764" s="1" t="str">
        <f t="shared" si="68"/>
        <v>0</v>
      </c>
      <c r="H764" s="1">
        <v>26.707666450000001</v>
      </c>
      <c r="I764" s="1">
        <f t="shared" si="69"/>
        <v>1.1701296363406251</v>
      </c>
      <c r="J764" s="1">
        <f t="shared" si="70"/>
        <v>4212.4666908262498</v>
      </c>
      <c r="K764" s="1" t="str">
        <f t="shared" si="71"/>
        <v>0</v>
      </c>
    </row>
    <row r="765" spans="1:11">
      <c r="A765" s="1" t="s">
        <v>43</v>
      </c>
      <c r="B765" s="2">
        <v>41006</v>
      </c>
      <c r="C765" s="3">
        <v>0.79166666666666663</v>
      </c>
      <c r="D765" s="1">
        <v>27.709483639929001</v>
      </c>
      <c r="E765" s="1">
        <f t="shared" si="66"/>
        <v>1.2140217519743894</v>
      </c>
      <c r="F765" s="1">
        <f t="shared" si="67"/>
        <v>4370.4783071078018</v>
      </c>
      <c r="G765" s="1" t="str">
        <f t="shared" si="68"/>
        <v>0</v>
      </c>
      <c r="H765" s="1">
        <v>26.94937045</v>
      </c>
      <c r="I765" s="1">
        <f t="shared" si="69"/>
        <v>1.1807192928406252</v>
      </c>
      <c r="J765" s="1">
        <f t="shared" si="70"/>
        <v>4250.5894542262504</v>
      </c>
      <c r="K765" s="1" t="str">
        <f t="shared" si="71"/>
        <v>0</v>
      </c>
    </row>
    <row r="766" spans="1:11">
      <c r="A766" s="1" t="s">
        <v>43</v>
      </c>
      <c r="B766" s="2">
        <v>41006</v>
      </c>
      <c r="C766" s="3">
        <v>0.83333333333333337</v>
      </c>
      <c r="D766" s="1">
        <v>32.796355063120501</v>
      </c>
      <c r="E766" s="1">
        <f t="shared" si="66"/>
        <v>1.436890306202967</v>
      </c>
      <c r="F766" s="1">
        <f t="shared" si="67"/>
        <v>5172.8051023306807</v>
      </c>
      <c r="G766" s="1" t="str">
        <f t="shared" si="68"/>
        <v>0</v>
      </c>
      <c r="H766" s="1">
        <v>27.07896633</v>
      </c>
      <c r="I766" s="1">
        <f t="shared" si="69"/>
        <v>1.186397212333125</v>
      </c>
      <c r="J766" s="1">
        <f t="shared" si="70"/>
        <v>4271.0299643992503</v>
      </c>
      <c r="K766" s="1" t="str">
        <f t="shared" si="71"/>
        <v>0</v>
      </c>
    </row>
    <row r="767" spans="1:11">
      <c r="A767" s="1" t="s">
        <v>43</v>
      </c>
      <c r="B767" s="2">
        <v>41006</v>
      </c>
      <c r="C767" s="3">
        <v>0.875</v>
      </c>
      <c r="D767" s="1">
        <v>38.194482327567201</v>
      </c>
      <c r="E767" s="1">
        <f t="shared" si="66"/>
        <v>1.6733957569765381</v>
      </c>
      <c r="F767" s="1">
        <f t="shared" si="67"/>
        <v>6024.2247251155368</v>
      </c>
      <c r="G767" s="1" t="str">
        <f t="shared" si="68"/>
        <v>0</v>
      </c>
      <c r="H767" s="1">
        <v>27.154661560000001</v>
      </c>
      <c r="I767" s="1">
        <f t="shared" si="69"/>
        <v>1.1897136095975001</v>
      </c>
      <c r="J767" s="1">
        <f t="shared" si="70"/>
        <v>4282.9689945509999</v>
      </c>
      <c r="K767" s="1" t="str">
        <f t="shared" si="71"/>
        <v>0</v>
      </c>
    </row>
    <row r="768" spans="1:11">
      <c r="A768" s="1" t="s">
        <v>43</v>
      </c>
      <c r="B768" s="2">
        <v>41006</v>
      </c>
      <c r="C768" s="3">
        <v>0.91666666666666663</v>
      </c>
      <c r="D768" s="1">
        <v>36.028646352556002</v>
      </c>
      <c r="E768" s="1">
        <f t="shared" si="66"/>
        <v>1.5785050683213597</v>
      </c>
      <c r="F768" s="1">
        <f t="shared" si="67"/>
        <v>5682.6182459568954</v>
      </c>
      <c r="G768" s="1" t="str">
        <f t="shared" si="68"/>
        <v>0</v>
      </c>
      <c r="H768" s="1">
        <v>27.07700591</v>
      </c>
      <c r="I768" s="1">
        <f t="shared" si="69"/>
        <v>1.186311321431875</v>
      </c>
      <c r="J768" s="1">
        <f t="shared" si="70"/>
        <v>4270.7207571547497</v>
      </c>
      <c r="K768" s="1" t="str">
        <f t="shared" si="71"/>
        <v>0</v>
      </c>
    </row>
    <row r="769" spans="1:11">
      <c r="A769" s="1" t="s">
        <v>43</v>
      </c>
      <c r="B769" s="2">
        <v>41006</v>
      </c>
      <c r="C769" s="3">
        <v>0.95833333333333337</v>
      </c>
      <c r="D769" s="1">
        <v>34.525447172588798</v>
      </c>
      <c r="E769" s="1">
        <f t="shared" si="66"/>
        <v>1.5126461542490468</v>
      </c>
      <c r="F769" s="1">
        <f t="shared" si="67"/>
        <v>5445.5261552965685</v>
      </c>
      <c r="G769" s="1">
        <f t="shared" si="68"/>
        <v>113780.08448300743</v>
      </c>
      <c r="H769" s="1">
        <v>27.347315300000002</v>
      </c>
      <c r="I769" s="1">
        <f t="shared" si="69"/>
        <v>1.1981542515812502</v>
      </c>
      <c r="J769" s="1">
        <f t="shared" si="70"/>
        <v>4313.3553056925011</v>
      </c>
      <c r="K769" s="1">
        <f t="shared" si="71"/>
        <v>95585.972500201504</v>
      </c>
    </row>
    <row r="770" spans="1:11">
      <c r="A770" s="1" t="s">
        <v>43</v>
      </c>
      <c r="B770" s="2">
        <v>41007</v>
      </c>
      <c r="C770" s="3">
        <v>0</v>
      </c>
      <c r="D770" s="1">
        <v>36.5601969766617</v>
      </c>
      <c r="E770" s="1">
        <f t="shared" ref="E770:E833" si="72">(D770*3785.4)/86400</f>
        <v>1.6017936300399906</v>
      </c>
      <c r="F770" s="1">
        <f t="shared" ref="F770:F833" si="73">E770*3600</f>
        <v>5766.4570681439664</v>
      </c>
      <c r="G770" s="1" t="str">
        <f t="shared" ref="G770:G833" si="74">IF(C770=$C$25,SUM(F770:F791),"0")</f>
        <v>0</v>
      </c>
      <c r="H770" s="1">
        <v>27.191447629999999</v>
      </c>
      <c r="I770" s="1">
        <f t="shared" ref="I770:I833" si="75">(H770*3785.4)/86400</f>
        <v>1.191325299289375</v>
      </c>
      <c r="J770" s="1">
        <f t="shared" ref="J770:J833" si="76">I770*3600</f>
        <v>4288.7710774417501</v>
      </c>
      <c r="K770" s="1" t="str">
        <f t="shared" ref="K770:K833" si="77">IF(C770=$C$25,SUM(J770:J791),"0")</f>
        <v>0</v>
      </c>
    </row>
    <row r="771" spans="1:11">
      <c r="A771" s="1" t="s">
        <v>43</v>
      </c>
      <c r="B771" s="2">
        <v>41007</v>
      </c>
      <c r="C771" s="3">
        <v>4.1666666666666664E-2</v>
      </c>
      <c r="D771" s="1">
        <v>35.861824864281601</v>
      </c>
      <c r="E771" s="1">
        <f t="shared" si="72"/>
        <v>1.5711962018663377</v>
      </c>
      <c r="F771" s="1">
        <f t="shared" si="73"/>
        <v>5656.3063267188154</v>
      </c>
      <c r="G771" s="1" t="str">
        <f t="shared" si="74"/>
        <v>0</v>
      </c>
      <c r="H771" s="1">
        <v>27.367298989999998</v>
      </c>
      <c r="I771" s="1">
        <f t="shared" si="75"/>
        <v>1.1990297869993749</v>
      </c>
      <c r="J771" s="1">
        <f t="shared" si="76"/>
        <v>4316.5072331977499</v>
      </c>
      <c r="K771" s="1" t="str">
        <f t="shared" si="77"/>
        <v>0</v>
      </c>
    </row>
    <row r="772" spans="1:11">
      <c r="A772" s="1" t="s">
        <v>43</v>
      </c>
      <c r="B772" s="2">
        <v>41007</v>
      </c>
      <c r="C772" s="3">
        <v>8.3333333333333329E-2</v>
      </c>
      <c r="D772" s="1">
        <v>33.415565279324802</v>
      </c>
      <c r="E772" s="1">
        <f t="shared" si="72"/>
        <v>1.4640194538004179</v>
      </c>
      <c r="F772" s="1">
        <f t="shared" si="73"/>
        <v>5270.470033681504</v>
      </c>
      <c r="G772" s="1" t="str">
        <f t="shared" si="74"/>
        <v>0</v>
      </c>
      <c r="H772" s="1">
        <v>27.580539940000001</v>
      </c>
      <c r="I772" s="1">
        <f t="shared" si="75"/>
        <v>1.20837240612125</v>
      </c>
      <c r="J772" s="1">
        <f t="shared" si="76"/>
        <v>4350.1406620364996</v>
      </c>
      <c r="K772" s="1" t="str">
        <f t="shared" si="77"/>
        <v>0</v>
      </c>
    </row>
    <row r="773" spans="1:11">
      <c r="A773" s="1" t="s">
        <v>43</v>
      </c>
      <c r="B773" s="2">
        <v>41007</v>
      </c>
      <c r="C773" s="3">
        <v>0.125</v>
      </c>
      <c r="D773" s="1">
        <v>37.125911309983998</v>
      </c>
      <c r="E773" s="1">
        <f t="shared" si="72"/>
        <v>1.6265789892686737</v>
      </c>
      <c r="F773" s="1">
        <f t="shared" si="73"/>
        <v>5855.6843613672254</v>
      </c>
      <c r="G773" s="1" t="str">
        <f t="shared" si="74"/>
        <v>0</v>
      </c>
      <c r="H773" s="1">
        <v>27.526191829999998</v>
      </c>
      <c r="I773" s="1">
        <f t="shared" si="75"/>
        <v>1.205991279551875</v>
      </c>
      <c r="J773" s="1">
        <f t="shared" si="76"/>
        <v>4341.5686063867497</v>
      </c>
      <c r="K773" s="1" t="str">
        <f t="shared" si="77"/>
        <v>0</v>
      </c>
    </row>
    <row r="774" spans="1:11">
      <c r="A774" s="1" t="s">
        <v>43</v>
      </c>
      <c r="B774" s="2">
        <v>41007</v>
      </c>
      <c r="C774" s="3">
        <v>0.16666666666666666</v>
      </c>
      <c r="D774" s="1">
        <v>37.908418478435898</v>
      </c>
      <c r="E774" s="1">
        <f t="shared" si="72"/>
        <v>1.6608625845864731</v>
      </c>
      <c r="F774" s="1">
        <f t="shared" si="73"/>
        <v>5979.1053045113031</v>
      </c>
      <c r="G774" s="1" t="str">
        <f t="shared" si="74"/>
        <v>0</v>
      </c>
      <c r="H774" s="1">
        <v>27.859470940000001</v>
      </c>
      <c r="I774" s="1">
        <f t="shared" si="75"/>
        <v>1.2205930705587502</v>
      </c>
      <c r="J774" s="1">
        <f t="shared" si="76"/>
        <v>4394.1350540115009</v>
      </c>
      <c r="K774" s="1" t="str">
        <f t="shared" si="77"/>
        <v>0</v>
      </c>
    </row>
    <row r="775" spans="1:11">
      <c r="A775" s="1" t="s">
        <v>43</v>
      </c>
      <c r="B775" s="2">
        <v>41007</v>
      </c>
      <c r="C775" s="3">
        <v>0.20833333333333334</v>
      </c>
      <c r="D775" s="1">
        <v>38.259521153767899</v>
      </c>
      <c r="E775" s="1">
        <f t="shared" si="72"/>
        <v>1.6762452705494562</v>
      </c>
      <c r="F775" s="1">
        <f t="shared" si="73"/>
        <v>6034.4829739780425</v>
      </c>
      <c r="G775" s="1" t="str">
        <f t="shared" si="74"/>
        <v>0</v>
      </c>
      <c r="H775" s="1">
        <v>27.731326859999999</v>
      </c>
      <c r="I775" s="1">
        <f t="shared" si="75"/>
        <v>1.2149787580537499</v>
      </c>
      <c r="J775" s="1">
        <f t="shared" si="76"/>
        <v>4373.9235289934995</v>
      </c>
      <c r="K775" s="1" t="str">
        <f t="shared" si="77"/>
        <v>0</v>
      </c>
    </row>
    <row r="776" spans="1:11">
      <c r="A776" s="1" t="s">
        <v>43</v>
      </c>
      <c r="B776" s="2">
        <v>41007</v>
      </c>
      <c r="C776" s="3">
        <v>0.25</v>
      </c>
      <c r="D776" s="1">
        <v>36.200343478520701</v>
      </c>
      <c r="E776" s="1">
        <f t="shared" si="72"/>
        <v>1.5860275486526882</v>
      </c>
      <c r="F776" s="1">
        <f t="shared" si="73"/>
        <v>5709.699175149678</v>
      </c>
      <c r="G776" s="1" t="str">
        <f t="shared" si="74"/>
        <v>0</v>
      </c>
      <c r="H776" s="1">
        <v>27.86114637</v>
      </c>
      <c r="I776" s="1">
        <f t="shared" si="75"/>
        <v>1.2206664753356249</v>
      </c>
      <c r="J776" s="1">
        <f t="shared" si="76"/>
        <v>4394.3993112082499</v>
      </c>
      <c r="K776" s="1" t="str">
        <f t="shared" si="77"/>
        <v>0</v>
      </c>
    </row>
    <row r="777" spans="1:11">
      <c r="A777" s="1" t="s">
        <v>43</v>
      </c>
      <c r="B777" s="2">
        <v>41007</v>
      </c>
      <c r="C777" s="3">
        <v>0.29166666666666669</v>
      </c>
      <c r="D777" s="1">
        <v>29.2221092250612</v>
      </c>
      <c r="E777" s="1">
        <f t="shared" si="72"/>
        <v>1.2802936604229938</v>
      </c>
      <c r="F777" s="1">
        <f t="shared" si="73"/>
        <v>4609.0571775227772</v>
      </c>
      <c r="G777" s="1" t="str">
        <f t="shared" si="74"/>
        <v>0</v>
      </c>
      <c r="H777" s="1">
        <v>27.92227098</v>
      </c>
      <c r="I777" s="1">
        <f t="shared" si="75"/>
        <v>1.2233444973112499</v>
      </c>
      <c r="J777" s="1">
        <f t="shared" si="76"/>
        <v>4404.0401903205002</v>
      </c>
      <c r="K777" s="1" t="str">
        <f t="shared" si="77"/>
        <v>0</v>
      </c>
    </row>
    <row r="778" spans="1:11">
      <c r="A778" s="1" t="s">
        <v>43</v>
      </c>
      <c r="B778" s="2">
        <v>41007</v>
      </c>
      <c r="C778" s="3">
        <v>0.33333333333333331</v>
      </c>
      <c r="D778" s="1">
        <v>30.084999043146802</v>
      </c>
      <c r="E778" s="1">
        <f t="shared" si="72"/>
        <v>1.3180990205778693</v>
      </c>
      <c r="F778" s="1">
        <f t="shared" si="73"/>
        <v>4745.1564740803296</v>
      </c>
      <c r="G778" s="1" t="str">
        <f t="shared" si="74"/>
        <v>0</v>
      </c>
      <c r="H778" s="1">
        <v>28.53229005</v>
      </c>
      <c r="I778" s="1">
        <f t="shared" si="75"/>
        <v>1.2500709578156251</v>
      </c>
      <c r="J778" s="1">
        <f t="shared" si="76"/>
        <v>4500.2554481362504</v>
      </c>
      <c r="K778" s="1" t="str">
        <f t="shared" si="77"/>
        <v>0</v>
      </c>
    </row>
    <row r="779" spans="1:11">
      <c r="A779" s="1" t="s">
        <v>43</v>
      </c>
      <c r="B779" s="2">
        <v>41007</v>
      </c>
      <c r="C779" s="3">
        <v>0.375</v>
      </c>
      <c r="D779" s="1">
        <v>31.030257640944601</v>
      </c>
      <c r="E779" s="1">
        <f t="shared" si="72"/>
        <v>1.3595131628938852</v>
      </c>
      <c r="F779" s="1">
        <f t="shared" si="73"/>
        <v>4894.2473864179865</v>
      </c>
      <c r="G779" s="1" t="str">
        <f t="shared" si="74"/>
        <v>0</v>
      </c>
      <c r="H779" s="1">
        <v>28.358222779999998</v>
      </c>
      <c r="I779" s="1">
        <f t="shared" si="75"/>
        <v>1.24244463554875</v>
      </c>
      <c r="J779" s="1">
        <f t="shared" si="76"/>
        <v>4472.8006879754994</v>
      </c>
      <c r="K779" s="1" t="str">
        <f t="shared" si="77"/>
        <v>0</v>
      </c>
    </row>
    <row r="780" spans="1:11">
      <c r="A780" s="1" t="s">
        <v>43</v>
      </c>
      <c r="B780" s="2">
        <v>41007</v>
      </c>
      <c r="C780" s="3">
        <v>0.41666666666666669</v>
      </c>
      <c r="D780" s="1">
        <v>35.246212587356602</v>
      </c>
      <c r="E780" s="1">
        <f t="shared" si="72"/>
        <v>1.5442246889835611</v>
      </c>
      <c r="F780" s="1">
        <f t="shared" si="73"/>
        <v>5559.2088803408196</v>
      </c>
      <c r="G780" s="1" t="str">
        <f t="shared" si="74"/>
        <v>0</v>
      </c>
      <c r="H780" s="1">
        <v>28.063256079999999</v>
      </c>
      <c r="I780" s="1">
        <f t="shared" si="75"/>
        <v>1.229521407005</v>
      </c>
      <c r="J780" s="1">
        <f t="shared" si="76"/>
        <v>4426.2770652179997</v>
      </c>
      <c r="K780" s="1" t="str">
        <f t="shared" si="77"/>
        <v>0</v>
      </c>
    </row>
    <row r="781" spans="1:11">
      <c r="A781" s="1" t="s">
        <v>43</v>
      </c>
      <c r="B781" s="2">
        <v>41007</v>
      </c>
      <c r="C781" s="3">
        <v>0.45833333333333331</v>
      </c>
      <c r="D781" s="1">
        <v>28.917477403746702</v>
      </c>
      <c r="E781" s="1">
        <f t="shared" si="72"/>
        <v>1.2669469787516525</v>
      </c>
      <c r="F781" s="1">
        <f t="shared" si="73"/>
        <v>4561.009123505949</v>
      </c>
      <c r="G781" s="1" t="str">
        <f t="shared" si="74"/>
        <v>0</v>
      </c>
      <c r="H781" s="1">
        <v>27.68740463</v>
      </c>
      <c r="I781" s="1">
        <f t="shared" si="75"/>
        <v>1.213054415351875</v>
      </c>
      <c r="J781" s="1">
        <f t="shared" si="76"/>
        <v>4366.9958952667503</v>
      </c>
      <c r="K781" s="1" t="str">
        <f t="shared" si="77"/>
        <v>0</v>
      </c>
    </row>
    <row r="782" spans="1:11">
      <c r="A782" s="1" t="s">
        <v>43</v>
      </c>
      <c r="B782" s="2">
        <v>41007</v>
      </c>
      <c r="C782" s="3">
        <v>0.5</v>
      </c>
      <c r="D782" s="1">
        <v>28.5496954345703</v>
      </c>
      <c r="E782" s="1">
        <f t="shared" si="72"/>
        <v>1.2508335312271113</v>
      </c>
      <c r="F782" s="1">
        <f t="shared" si="73"/>
        <v>4503.0007124176009</v>
      </c>
      <c r="G782" s="1" t="str">
        <f t="shared" si="74"/>
        <v>0</v>
      </c>
      <c r="H782" s="1">
        <v>27.235817480000001</v>
      </c>
      <c r="I782" s="1">
        <f t="shared" si="75"/>
        <v>1.1932692533425002</v>
      </c>
      <c r="J782" s="1">
        <f t="shared" si="76"/>
        <v>4295.7693120330005</v>
      </c>
      <c r="K782" s="1" t="str">
        <f t="shared" si="77"/>
        <v>0</v>
      </c>
    </row>
    <row r="783" spans="1:11">
      <c r="A783" s="1" t="s">
        <v>43</v>
      </c>
      <c r="B783" s="2">
        <v>41007</v>
      </c>
      <c r="C783" s="3">
        <v>0.54166666666666663</v>
      </c>
      <c r="D783" s="1">
        <v>27.4435002056758</v>
      </c>
      <c r="E783" s="1">
        <f t="shared" si="72"/>
        <v>1.202368352761171</v>
      </c>
      <c r="F783" s="1">
        <f t="shared" si="73"/>
        <v>4328.5260699402161</v>
      </c>
      <c r="G783" s="1" t="str">
        <f t="shared" si="74"/>
        <v>0</v>
      </c>
      <c r="H783" s="1">
        <v>27.20794467</v>
      </c>
      <c r="I783" s="1">
        <f t="shared" si="75"/>
        <v>1.192048075854375</v>
      </c>
      <c r="J783" s="1">
        <f t="shared" si="76"/>
        <v>4291.3730730757497</v>
      </c>
      <c r="K783" s="1" t="str">
        <f t="shared" si="77"/>
        <v>0</v>
      </c>
    </row>
    <row r="784" spans="1:11">
      <c r="A784" s="1" t="s">
        <v>43</v>
      </c>
      <c r="B784" s="2">
        <v>41007</v>
      </c>
      <c r="C784" s="3">
        <v>0.58333333333333337</v>
      </c>
      <c r="D784" s="1">
        <v>27.532551919619198</v>
      </c>
      <c r="E784" s="1">
        <f t="shared" si="72"/>
        <v>1.206269930978316</v>
      </c>
      <c r="F784" s="1">
        <f t="shared" si="73"/>
        <v>4342.5717515219376</v>
      </c>
      <c r="G784" s="1" t="str">
        <f t="shared" si="74"/>
        <v>0</v>
      </c>
      <c r="H784" s="1">
        <v>27.182005109999999</v>
      </c>
      <c r="I784" s="1">
        <f t="shared" si="75"/>
        <v>1.1909115988818748</v>
      </c>
      <c r="J784" s="1">
        <f t="shared" si="76"/>
        <v>4287.2817559747491</v>
      </c>
      <c r="K784" s="1" t="str">
        <f t="shared" si="77"/>
        <v>0</v>
      </c>
    </row>
    <row r="785" spans="1:11">
      <c r="A785" s="1" t="s">
        <v>43</v>
      </c>
      <c r="B785" s="2">
        <v>41007</v>
      </c>
      <c r="C785" s="3">
        <v>0.625</v>
      </c>
      <c r="D785" s="1">
        <v>29.857379810015399</v>
      </c>
      <c r="E785" s="1">
        <f t="shared" si="72"/>
        <v>1.3081264529262997</v>
      </c>
      <c r="F785" s="1">
        <f t="shared" si="73"/>
        <v>4709.255230534679</v>
      </c>
      <c r="G785" s="1" t="str">
        <f t="shared" si="74"/>
        <v>0</v>
      </c>
      <c r="H785" s="1">
        <v>27.249350140000001</v>
      </c>
      <c r="I785" s="1">
        <f t="shared" si="75"/>
        <v>1.1938621530087501</v>
      </c>
      <c r="J785" s="1">
        <f t="shared" si="76"/>
        <v>4297.9037508315005</v>
      </c>
      <c r="K785" s="1" t="str">
        <f t="shared" si="77"/>
        <v>0</v>
      </c>
    </row>
    <row r="786" spans="1:11">
      <c r="A786" s="1" t="s">
        <v>43</v>
      </c>
      <c r="B786" s="2">
        <v>41007</v>
      </c>
      <c r="C786" s="3">
        <v>0.66666666666666663</v>
      </c>
      <c r="D786" s="1">
        <v>33.174246750937598</v>
      </c>
      <c r="E786" s="1">
        <f t="shared" si="72"/>
        <v>1.4534466857754536</v>
      </c>
      <c r="F786" s="1">
        <f t="shared" si="73"/>
        <v>5232.408068791633</v>
      </c>
      <c r="G786" s="1" t="str">
        <f t="shared" si="74"/>
        <v>0</v>
      </c>
      <c r="H786" s="1">
        <v>27.32713481</v>
      </c>
      <c r="I786" s="1">
        <f t="shared" si="75"/>
        <v>1.1972700938631251</v>
      </c>
      <c r="J786" s="1">
        <f t="shared" si="76"/>
        <v>4310.17233790725</v>
      </c>
      <c r="K786" s="1" t="str">
        <f t="shared" si="77"/>
        <v>0</v>
      </c>
    </row>
    <row r="787" spans="1:11">
      <c r="A787" s="1" t="s">
        <v>43</v>
      </c>
      <c r="B787" s="2">
        <v>41007</v>
      </c>
      <c r="C787" s="3">
        <v>0.70833333333333337</v>
      </c>
      <c r="D787" s="1">
        <v>30.762296479543</v>
      </c>
      <c r="E787" s="1">
        <f t="shared" si="72"/>
        <v>1.3477731145099776</v>
      </c>
      <c r="F787" s="1">
        <f t="shared" si="73"/>
        <v>4851.9832122359194</v>
      </c>
      <c r="G787" s="1" t="str">
        <f t="shared" si="74"/>
        <v>0</v>
      </c>
      <c r="H787" s="1">
        <v>27.082961489999999</v>
      </c>
      <c r="I787" s="1">
        <f t="shared" si="75"/>
        <v>1.1865722502806251</v>
      </c>
      <c r="J787" s="1">
        <f t="shared" si="76"/>
        <v>4271.6601010102504</v>
      </c>
      <c r="K787" s="1" t="str">
        <f t="shared" si="77"/>
        <v>0</v>
      </c>
    </row>
    <row r="788" spans="1:11">
      <c r="A788" s="1" t="s">
        <v>43</v>
      </c>
      <c r="B788" s="2">
        <v>41007</v>
      </c>
      <c r="C788" s="3">
        <v>0.75</v>
      </c>
      <c r="D788" s="1">
        <v>34.773416078355602</v>
      </c>
      <c r="E788" s="1">
        <f t="shared" si="72"/>
        <v>1.5235102919329548</v>
      </c>
      <c r="F788" s="1">
        <f t="shared" si="73"/>
        <v>5484.6370509586377</v>
      </c>
      <c r="G788" s="1" t="str">
        <f t="shared" si="74"/>
        <v>0</v>
      </c>
      <c r="H788" s="1">
        <v>27.276422520000001</v>
      </c>
      <c r="I788" s="1">
        <f t="shared" si="75"/>
        <v>1.1950482616575</v>
      </c>
      <c r="J788" s="1">
        <f t="shared" si="76"/>
        <v>4302.1737419669998</v>
      </c>
      <c r="K788" s="1" t="str">
        <f t="shared" si="77"/>
        <v>0</v>
      </c>
    </row>
    <row r="789" spans="1:11">
      <c r="A789" s="1" t="s">
        <v>43</v>
      </c>
      <c r="B789" s="2">
        <v>41007</v>
      </c>
      <c r="C789" s="3">
        <v>0.79166666666666663</v>
      </c>
      <c r="D789" s="1">
        <v>30.659699711269798</v>
      </c>
      <c r="E789" s="1">
        <f t="shared" si="72"/>
        <v>1.3432780936000082</v>
      </c>
      <c r="F789" s="1">
        <f t="shared" si="73"/>
        <v>4835.801136960029</v>
      </c>
      <c r="G789" s="1" t="str">
        <f t="shared" si="74"/>
        <v>0</v>
      </c>
      <c r="H789" s="1">
        <v>27.236590759999999</v>
      </c>
      <c r="I789" s="1">
        <f t="shared" si="75"/>
        <v>1.1933031326725001</v>
      </c>
      <c r="J789" s="1">
        <f t="shared" si="76"/>
        <v>4295.891277621</v>
      </c>
      <c r="K789" s="1" t="str">
        <f t="shared" si="77"/>
        <v>0</v>
      </c>
    </row>
    <row r="790" spans="1:11">
      <c r="A790" s="1" t="s">
        <v>43</v>
      </c>
      <c r="B790" s="2">
        <v>41007</v>
      </c>
      <c r="C790" s="3">
        <v>0.83333333333333337</v>
      </c>
      <c r="D790" s="1">
        <v>34.271617111629901</v>
      </c>
      <c r="E790" s="1">
        <f t="shared" si="72"/>
        <v>1.5015252247032851</v>
      </c>
      <c r="F790" s="1">
        <f t="shared" si="73"/>
        <v>5405.490808931826</v>
      </c>
      <c r="G790" s="1" t="str">
        <f t="shared" si="74"/>
        <v>0</v>
      </c>
      <c r="H790" s="1">
        <v>27.202897979999999</v>
      </c>
      <c r="I790" s="1">
        <f t="shared" si="75"/>
        <v>1.1918269677487501</v>
      </c>
      <c r="J790" s="1">
        <f t="shared" si="76"/>
        <v>4290.5770838955004</v>
      </c>
      <c r="K790" s="1" t="str">
        <f t="shared" si="77"/>
        <v>0</v>
      </c>
    </row>
    <row r="791" spans="1:11">
      <c r="A791" s="1" t="s">
        <v>43</v>
      </c>
      <c r="B791" s="2">
        <v>41007</v>
      </c>
      <c r="C791" s="3">
        <v>0.875</v>
      </c>
      <c r="D791" s="1">
        <v>34.9102985392676</v>
      </c>
      <c r="E791" s="1">
        <f t="shared" si="72"/>
        <v>1.5295074547516618</v>
      </c>
      <c r="F791" s="1">
        <f t="shared" si="73"/>
        <v>5506.2268371059827</v>
      </c>
      <c r="G791" s="1" t="str">
        <f t="shared" si="74"/>
        <v>0</v>
      </c>
      <c r="H791" s="1">
        <v>27.289392190000001</v>
      </c>
      <c r="I791" s="1">
        <f t="shared" si="75"/>
        <v>1.1956164953243751</v>
      </c>
      <c r="J791" s="1">
        <f t="shared" si="76"/>
        <v>4304.2193831677505</v>
      </c>
      <c r="K791" s="1" t="str">
        <f t="shared" si="77"/>
        <v>0</v>
      </c>
    </row>
    <row r="792" spans="1:11">
      <c r="A792" s="1" t="s">
        <v>43</v>
      </c>
      <c r="B792" s="2">
        <v>41007</v>
      </c>
      <c r="C792" s="3">
        <v>0.91666666666666663</v>
      </c>
      <c r="D792" s="1">
        <v>34.552748860782998</v>
      </c>
      <c r="E792" s="1">
        <f t="shared" si="72"/>
        <v>1.5138423094630553</v>
      </c>
      <c r="F792" s="1">
        <f t="shared" si="73"/>
        <v>5449.8323140669991</v>
      </c>
      <c r="G792" s="1" t="str">
        <f t="shared" si="74"/>
        <v>0</v>
      </c>
      <c r="H792" s="1">
        <v>27.580730020000001</v>
      </c>
      <c r="I792" s="1">
        <f t="shared" si="75"/>
        <v>1.20838073400125</v>
      </c>
      <c r="J792" s="1">
        <f t="shared" si="76"/>
        <v>4350.1706424044996</v>
      </c>
      <c r="K792" s="1" t="str">
        <f t="shared" si="77"/>
        <v>0</v>
      </c>
    </row>
    <row r="793" spans="1:11">
      <c r="A793" s="1" t="s">
        <v>43</v>
      </c>
      <c r="B793" s="2">
        <v>41007</v>
      </c>
      <c r="C793" s="3">
        <v>0.95833333333333337</v>
      </c>
      <c r="D793" s="1">
        <v>38.843078410890399</v>
      </c>
      <c r="E793" s="1">
        <f t="shared" si="72"/>
        <v>1.7018123728771357</v>
      </c>
      <c r="F793" s="1">
        <f t="shared" si="73"/>
        <v>6126.5245423576889</v>
      </c>
      <c r="G793" s="1">
        <f t="shared" si="74"/>
        <v>120318.48599806792</v>
      </c>
      <c r="H793" s="1">
        <v>27.18988053</v>
      </c>
      <c r="I793" s="1">
        <f t="shared" si="75"/>
        <v>1.1912566407206251</v>
      </c>
      <c r="J793" s="1">
        <f t="shared" si="76"/>
        <v>4288.5239065942505</v>
      </c>
      <c r="K793" s="1">
        <f t="shared" si="77"/>
        <v>104146.26574183202</v>
      </c>
    </row>
    <row r="794" spans="1:11">
      <c r="A794" s="1" t="s">
        <v>43</v>
      </c>
      <c r="B794" s="2">
        <v>41008</v>
      </c>
      <c r="C794" s="3">
        <v>0</v>
      </c>
      <c r="D794" s="1">
        <v>36.138902556101499</v>
      </c>
      <c r="E794" s="1">
        <f t="shared" si="72"/>
        <v>1.5833356682391968</v>
      </c>
      <c r="F794" s="1">
        <f t="shared" si="73"/>
        <v>5700.0084056611086</v>
      </c>
      <c r="G794" s="1" t="str">
        <f t="shared" si="74"/>
        <v>0</v>
      </c>
      <c r="H794" s="1">
        <v>27.463696909999999</v>
      </c>
      <c r="I794" s="1">
        <f t="shared" si="75"/>
        <v>1.2032532208693749</v>
      </c>
      <c r="J794" s="1">
        <f t="shared" si="76"/>
        <v>4331.7115951297501</v>
      </c>
      <c r="K794" s="1" t="str">
        <f t="shared" si="77"/>
        <v>0</v>
      </c>
    </row>
    <row r="795" spans="1:11">
      <c r="A795" s="1" t="s">
        <v>43</v>
      </c>
      <c r="B795" s="2">
        <v>41008</v>
      </c>
      <c r="C795" s="3">
        <v>4.1666666666666664E-2</v>
      </c>
      <c r="D795" s="1">
        <v>33.615972384876699</v>
      </c>
      <c r="E795" s="1">
        <f t="shared" si="72"/>
        <v>1.4727997901124106</v>
      </c>
      <c r="F795" s="1">
        <f t="shared" si="73"/>
        <v>5302.0792444046783</v>
      </c>
      <c r="G795" s="1" t="str">
        <f t="shared" si="74"/>
        <v>0</v>
      </c>
      <c r="H795" s="1">
        <v>27.514748409999999</v>
      </c>
      <c r="I795" s="1">
        <f t="shared" si="75"/>
        <v>1.2054899147131251</v>
      </c>
      <c r="J795" s="1">
        <f t="shared" si="76"/>
        <v>4339.7636929672499</v>
      </c>
      <c r="K795" s="1" t="str">
        <f t="shared" si="77"/>
        <v>0</v>
      </c>
    </row>
    <row r="796" spans="1:11">
      <c r="A796" s="1" t="s">
        <v>43</v>
      </c>
      <c r="B796" s="2">
        <v>41008</v>
      </c>
      <c r="C796" s="3">
        <v>8.3333333333333329E-2</v>
      </c>
      <c r="D796" s="1">
        <v>36.551218413247</v>
      </c>
      <c r="E796" s="1">
        <f t="shared" si="72"/>
        <v>1.601400256730384</v>
      </c>
      <c r="F796" s="1">
        <f t="shared" si="73"/>
        <v>5765.0409242293827</v>
      </c>
      <c r="G796" s="1" t="str">
        <f t="shared" si="74"/>
        <v>0</v>
      </c>
      <c r="H796" s="1">
        <v>27.54474424</v>
      </c>
      <c r="I796" s="1">
        <f t="shared" si="75"/>
        <v>1.206804107015</v>
      </c>
      <c r="J796" s="1">
        <f t="shared" si="76"/>
        <v>4344.4947852539999</v>
      </c>
      <c r="K796" s="1" t="str">
        <f t="shared" si="77"/>
        <v>0</v>
      </c>
    </row>
    <row r="797" spans="1:11">
      <c r="A797" s="1" t="s">
        <v>43</v>
      </c>
      <c r="B797" s="2">
        <v>41008</v>
      </c>
      <c r="C797" s="3">
        <v>0.125</v>
      </c>
      <c r="D797" s="1">
        <v>34.003477527830299</v>
      </c>
      <c r="E797" s="1">
        <f t="shared" si="72"/>
        <v>1.489777359188065</v>
      </c>
      <c r="F797" s="1">
        <f t="shared" si="73"/>
        <v>5363.1984930770341</v>
      </c>
      <c r="G797" s="1" t="str">
        <f t="shared" si="74"/>
        <v>0</v>
      </c>
      <c r="H797" s="1">
        <v>27.856920240000001</v>
      </c>
      <c r="I797" s="1">
        <f t="shared" si="75"/>
        <v>1.220481318015</v>
      </c>
      <c r="J797" s="1">
        <f t="shared" si="76"/>
        <v>4393.732744854</v>
      </c>
      <c r="K797" s="1" t="str">
        <f t="shared" si="77"/>
        <v>0</v>
      </c>
    </row>
    <row r="798" spans="1:11">
      <c r="A798" s="1" t="s">
        <v>43</v>
      </c>
      <c r="B798" s="2">
        <v>41008</v>
      </c>
      <c r="C798" s="3">
        <v>0.16666666666666666</v>
      </c>
      <c r="D798" s="1">
        <v>33.523135653071897</v>
      </c>
      <c r="E798" s="1">
        <f t="shared" si="72"/>
        <v>1.4687323808002124</v>
      </c>
      <c r="F798" s="1">
        <f t="shared" si="73"/>
        <v>5287.4365708807645</v>
      </c>
      <c r="G798" s="1" t="str">
        <f t="shared" si="74"/>
        <v>0</v>
      </c>
      <c r="H798" s="1">
        <v>28.27650371</v>
      </c>
      <c r="I798" s="1">
        <f t="shared" si="75"/>
        <v>1.2388643187943751</v>
      </c>
      <c r="J798" s="1">
        <f t="shared" si="76"/>
        <v>4459.9115476597499</v>
      </c>
      <c r="K798" s="1" t="str">
        <f t="shared" si="77"/>
        <v>0</v>
      </c>
    </row>
    <row r="799" spans="1:11">
      <c r="A799" s="1" t="s">
        <v>43</v>
      </c>
      <c r="B799" s="2">
        <v>41008</v>
      </c>
      <c r="C799" s="3">
        <v>0.20833333333333334</v>
      </c>
      <c r="D799" s="1">
        <v>35.464006468984799</v>
      </c>
      <c r="E799" s="1">
        <f t="shared" si="72"/>
        <v>1.5537667834223965</v>
      </c>
      <c r="F799" s="1">
        <f t="shared" si="73"/>
        <v>5593.5604203206276</v>
      </c>
      <c r="G799" s="1" t="str">
        <f t="shared" si="74"/>
        <v>0</v>
      </c>
      <c r="H799" s="1">
        <v>28.376096950000001</v>
      </c>
      <c r="I799" s="1">
        <f t="shared" si="75"/>
        <v>1.2432277476218752</v>
      </c>
      <c r="J799" s="1">
        <f t="shared" si="76"/>
        <v>4475.6198914387505</v>
      </c>
      <c r="K799" s="1" t="str">
        <f t="shared" si="77"/>
        <v>0</v>
      </c>
    </row>
    <row r="800" spans="1:11">
      <c r="A800" s="1" t="s">
        <v>43</v>
      </c>
      <c r="B800" s="2">
        <v>41008</v>
      </c>
      <c r="C800" s="3">
        <v>0.25</v>
      </c>
      <c r="D800" s="1">
        <v>35.146651874118398</v>
      </c>
      <c r="E800" s="1">
        <f t="shared" si="72"/>
        <v>1.5398626852348123</v>
      </c>
      <c r="F800" s="1">
        <f t="shared" si="73"/>
        <v>5543.5056668453244</v>
      </c>
      <c r="G800" s="1" t="str">
        <f t="shared" si="74"/>
        <v>0</v>
      </c>
      <c r="H800" s="1">
        <v>27.84276345</v>
      </c>
      <c r="I800" s="1">
        <f t="shared" si="75"/>
        <v>1.219861073653125</v>
      </c>
      <c r="J800" s="1">
        <f t="shared" si="76"/>
        <v>4391.4998651512497</v>
      </c>
      <c r="K800" s="1" t="str">
        <f t="shared" si="77"/>
        <v>0</v>
      </c>
    </row>
    <row r="801" spans="1:11">
      <c r="A801" s="1" t="s">
        <v>43</v>
      </c>
      <c r="B801" s="2">
        <v>41008</v>
      </c>
      <c r="C801" s="3">
        <v>0.29166666666666669</v>
      </c>
      <c r="D801" s="1">
        <v>29.7595610793432</v>
      </c>
      <c r="E801" s="1">
        <f t="shared" si="72"/>
        <v>1.303840769788724</v>
      </c>
      <c r="F801" s="1">
        <f t="shared" si="73"/>
        <v>4693.8267712394063</v>
      </c>
      <c r="G801" s="1" t="str">
        <f t="shared" si="74"/>
        <v>0</v>
      </c>
      <c r="H801" s="1">
        <v>27.906526769999999</v>
      </c>
      <c r="I801" s="1">
        <f t="shared" si="75"/>
        <v>1.2226547041106248</v>
      </c>
      <c r="J801" s="1">
        <f t="shared" si="76"/>
        <v>4401.5569347982491</v>
      </c>
      <c r="K801" s="1" t="str">
        <f t="shared" si="77"/>
        <v>0</v>
      </c>
    </row>
    <row r="802" spans="1:11">
      <c r="A802" s="1" t="s">
        <v>43</v>
      </c>
      <c r="B802" s="2">
        <v>41008</v>
      </c>
      <c r="C802" s="3">
        <v>0.33333333333333331</v>
      </c>
      <c r="D802" s="1">
        <v>34.437519112163102</v>
      </c>
      <c r="E802" s="1">
        <f t="shared" si="72"/>
        <v>1.5087938061016459</v>
      </c>
      <c r="F802" s="1">
        <f t="shared" si="73"/>
        <v>5431.6577019659253</v>
      </c>
      <c r="G802" s="1" t="str">
        <f t="shared" si="74"/>
        <v>0</v>
      </c>
      <c r="H802" s="1">
        <v>28.149804580000001</v>
      </c>
      <c r="I802" s="1">
        <f t="shared" si="75"/>
        <v>1.2333133131612501</v>
      </c>
      <c r="J802" s="1">
        <f t="shared" si="76"/>
        <v>4439.9279273805005</v>
      </c>
      <c r="K802" s="1" t="str">
        <f t="shared" si="77"/>
        <v>0</v>
      </c>
    </row>
    <row r="803" spans="1:11">
      <c r="A803" s="1" t="s">
        <v>43</v>
      </c>
      <c r="B803" s="2">
        <v>41008</v>
      </c>
      <c r="C803" s="3">
        <v>0.375</v>
      </c>
      <c r="D803" s="1">
        <v>35.7378693093194</v>
      </c>
      <c r="E803" s="1">
        <f t="shared" si="72"/>
        <v>1.5657653991145564</v>
      </c>
      <c r="F803" s="1">
        <f t="shared" si="73"/>
        <v>5636.7554368124029</v>
      </c>
      <c r="G803" s="1" t="str">
        <f t="shared" si="74"/>
        <v>0</v>
      </c>
      <c r="H803" s="1">
        <v>27.706716669999999</v>
      </c>
      <c r="I803" s="1">
        <f t="shared" si="75"/>
        <v>1.213900524104375</v>
      </c>
      <c r="J803" s="1">
        <f t="shared" si="76"/>
        <v>4370.0418867757498</v>
      </c>
      <c r="K803" s="1" t="str">
        <f t="shared" si="77"/>
        <v>0</v>
      </c>
    </row>
    <row r="804" spans="1:11">
      <c r="A804" s="1" t="s">
        <v>43</v>
      </c>
      <c r="B804" s="2">
        <v>41008</v>
      </c>
      <c r="C804" s="3">
        <v>0.41666666666666669</v>
      </c>
      <c r="D804" s="1">
        <v>39.308092743555697</v>
      </c>
      <c r="E804" s="1">
        <f t="shared" si="72"/>
        <v>1.7221858133270338</v>
      </c>
      <c r="F804" s="1">
        <f t="shared" si="73"/>
        <v>6199.8689279773216</v>
      </c>
      <c r="G804" s="1" t="str">
        <f t="shared" si="74"/>
        <v>0</v>
      </c>
      <c r="H804" s="1">
        <v>28.565460550000001</v>
      </c>
      <c r="I804" s="1">
        <f t="shared" si="75"/>
        <v>1.2515242403468751</v>
      </c>
      <c r="J804" s="1">
        <f t="shared" si="76"/>
        <v>4505.4872652487502</v>
      </c>
      <c r="K804" s="1" t="str">
        <f t="shared" si="77"/>
        <v>0</v>
      </c>
    </row>
    <row r="805" spans="1:11">
      <c r="A805" s="1" t="s">
        <v>43</v>
      </c>
      <c r="B805" s="2">
        <v>41008</v>
      </c>
      <c r="C805" s="3">
        <v>0.45833333333333331</v>
      </c>
      <c r="D805" s="1">
        <v>47.667327214346997</v>
      </c>
      <c r="E805" s="1">
        <f t="shared" si="72"/>
        <v>2.0884247735785779</v>
      </c>
      <c r="F805" s="1">
        <f t="shared" si="73"/>
        <v>7518.3291848828803</v>
      </c>
      <c r="G805" s="1" t="str">
        <f t="shared" si="74"/>
        <v>0</v>
      </c>
      <c r="H805" s="1">
        <v>29.928335149999999</v>
      </c>
      <c r="I805" s="1">
        <f t="shared" si="75"/>
        <v>1.311235183759375</v>
      </c>
      <c r="J805" s="1">
        <f t="shared" si="76"/>
        <v>4720.4466615337496</v>
      </c>
      <c r="K805" s="1" t="str">
        <f t="shared" si="77"/>
        <v>0</v>
      </c>
    </row>
    <row r="806" spans="1:11">
      <c r="A806" s="1" t="s">
        <v>43</v>
      </c>
      <c r="B806" s="2">
        <v>41008</v>
      </c>
      <c r="C806" s="3">
        <v>0.5</v>
      </c>
      <c r="D806" s="1">
        <v>45.918617350260398</v>
      </c>
      <c r="E806" s="1">
        <f t="shared" si="72"/>
        <v>2.0118094226582839</v>
      </c>
      <c r="F806" s="1">
        <f t="shared" si="73"/>
        <v>7242.5139215698218</v>
      </c>
      <c r="G806" s="1" t="str">
        <f t="shared" si="74"/>
        <v>0</v>
      </c>
      <c r="H806" s="1">
        <v>31.629325640000001</v>
      </c>
      <c r="I806" s="1">
        <f t="shared" si="75"/>
        <v>1.3857598296025</v>
      </c>
      <c r="J806" s="1">
        <f t="shared" si="76"/>
        <v>4988.7353865690002</v>
      </c>
      <c r="K806" s="1" t="str">
        <f t="shared" si="77"/>
        <v>0</v>
      </c>
    </row>
    <row r="807" spans="1:11">
      <c r="A807" s="1" t="s">
        <v>43</v>
      </c>
      <c r="B807" s="2">
        <v>41008</v>
      </c>
      <c r="C807" s="3">
        <v>0.54166666666666663</v>
      </c>
      <c r="D807" s="1">
        <v>50.519520676930703</v>
      </c>
      <c r="E807" s="1">
        <f t="shared" si="72"/>
        <v>2.2133864996580264</v>
      </c>
      <c r="F807" s="1">
        <f t="shared" si="73"/>
        <v>7968.1913987688949</v>
      </c>
      <c r="G807" s="1" t="str">
        <f t="shared" si="74"/>
        <v>0</v>
      </c>
      <c r="H807" s="1">
        <v>32.915494350000003</v>
      </c>
      <c r="I807" s="1">
        <f t="shared" si="75"/>
        <v>1.4421100962093751</v>
      </c>
      <c r="J807" s="1">
        <f t="shared" si="76"/>
        <v>5191.5963463537501</v>
      </c>
      <c r="K807" s="1" t="str">
        <f t="shared" si="77"/>
        <v>0</v>
      </c>
    </row>
    <row r="808" spans="1:11">
      <c r="A808" s="1" t="s">
        <v>43</v>
      </c>
      <c r="B808" s="2">
        <v>41008</v>
      </c>
      <c r="C808" s="3">
        <v>0.58333333333333337</v>
      </c>
      <c r="D808" s="1">
        <v>48.410444552103698</v>
      </c>
      <c r="E808" s="1">
        <f t="shared" si="72"/>
        <v>2.1209826019390432</v>
      </c>
      <c r="F808" s="1">
        <f t="shared" si="73"/>
        <v>7635.5373669805558</v>
      </c>
      <c r="G808" s="1" t="str">
        <f t="shared" si="74"/>
        <v>0</v>
      </c>
      <c r="H808" s="1">
        <v>34.447884799999997</v>
      </c>
      <c r="I808" s="1">
        <f t="shared" si="75"/>
        <v>1.5092479528</v>
      </c>
      <c r="J808" s="1">
        <f t="shared" si="76"/>
        <v>5433.29263008</v>
      </c>
      <c r="K808" s="1" t="str">
        <f t="shared" si="77"/>
        <v>0</v>
      </c>
    </row>
    <row r="809" spans="1:11">
      <c r="A809" s="1" t="s">
        <v>43</v>
      </c>
      <c r="B809" s="2">
        <v>41008</v>
      </c>
      <c r="C809" s="3">
        <v>0.625</v>
      </c>
      <c r="D809" s="1">
        <v>47.934913522932298</v>
      </c>
      <c r="E809" s="1">
        <f t="shared" si="72"/>
        <v>2.100148398723471</v>
      </c>
      <c r="F809" s="1">
        <f t="shared" si="73"/>
        <v>7560.534235404496</v>
      </c>
      <c r="G809" s="1" t="str">
        <f t="shared" si="74"/>
        <v>0</v>
      </c>
      <c r="H809" s="1">
        <v>35.207096419999999</v>
      </c>
      <c r="I809" s="1">
        <f t="shared" si="75"/>
        <v>1.5425109119012501</v>
      </c>
      <c r="J809" s="1">
        <f t="shared" si="76"/>
        <v>5553.0392828445001</v>
      </c>
      <c r="K809" s="1" t="str">
        <f t="shared" si="77"/>
        <v>0</v>
      </c>
    </row>
    <row r="810" spans="1:11">
      <c r="A810" s="1" t="s">
        <v>43</v>
      </c>
      <c r="B810" s="2">
        <v>41008</v>
      </c>
      <c r="C810" s="3">
        <v>0.66666666666666663</v>
      </c>
      <c r="D810" s="1">
        <v>49.544420661926303</v>
      </c>
      <c r="E810" s="1">
        <f t="shared" si="72"/>
        <v>2.1706649302506462</v>
      </c>
      <c r="F810" s="1">
        <f t="shared" si="73"/>
        <v>7814.3937489023265</v>
      </c>
      <c r="G810" s="1" t="str">
        <f t="shared" si="74"/>
        <v>0</v>
      </c>
      <c r="H810" s="1">
        <v>35.961274899999999</v>
      </c>
      <c r="I810" s="1">
        <f t="shared" si="75"/>
        <v>1.5755533565562501</v>
      </c>
      <c r="J810" s="1">
        <f t="shared" si="76"/>
        <v>5671.9920836025003</v>
      </c>
      <c r="K810" s="1" t="str">
        <f t="shared" si="77"/>
        <v>0</v>
      </c>
    </row>
    <row r="811" spans="1:11">
      <c r="A811" s="1" t="s">
        <v>43</v>
      </c>
      <c r="B811" s="2">
        <v>41008</v>
      </c>
      <c r="C811" s="3">
        <v>0.70833333333333337</v>
      </c>
      <c r="D811" s="1">
        <v>29.656256409353698</v>
      </c>
      <c r="E811" s="1">
        <f t="shared" si="72"/>
        <v>1.2993147339348088</v>
      </c>
      <c r="F811" s="1">
        <f t="shared" si="73"/>
        <v>4677.5330421653116</v>
      </c>
      <c r="G811" s="1" t="str">
        <f t="shared" si="74"/>
        <v>0</v>
      </c>
      <c r="H811" s="1">
        <v>36.038319790000003</v>
      </c>
      <c r="I811" s="1">
        <f t="shared" si="75"/>
        <v>1.5789288857993753</v>
      </c>
      <c r="J811" s="1">
        <f t="shared" si="76"/>
        <v>5684.1439888777513</v>
      </c>
      <c r="K811" s="1" t="str">
        <f t="shared" si="77"/>
        <v>0</v>
      </c>
    </row>
    <row r="812" spans="1:11">
      <c r="A812" s="1" t="s">
        <v>43</v>
      </c>
      <c r="B812" s="2">
        <v>41008</v>
      </c>
      <c r="C812" s="3">
        <v>0.75</v>
      </c>
      <c r="D812" s="1">
        <v>6.4206512947877297</v>
      </c>
      <c r="E812" s="1">
        <f t="shared" si="72"/>
        <v>0.2813047848528874</v>
      </c>
      <c r="F812" s="1">
        <f t="shared" si="73"/>
        <v>1012.6972254703946</v>
      </c>
      <c r="G812" s="1" t="str">
        <f t="shared" si="74"/>
        <v>0</v>
      </c>
      <c r="H812" s="1">
        <v>33.148529109999998</v>
      </c>
      <c r="I812" s="1">
        <f t="shared" si="75"/>
        <v>1.4523199316318749</v>
      </c>
      <c r="J812" s="1">
        <f t="shared" si="76"/>
        <v>5228.3517538747492</v>
      </c>
      <c r="K812" s="1" t="str">
        <f t="shared" si="77"/>
        <v>0</v>
      </c>
    </row>
    <row r="813" spans="1:11">
      <c r="A813" s="1" t="s">
        <v>43</v>
      </c>
      <c r="B813" s="2">
        <v>41008</v>
      </c>
      <c r="C813" s="3">
        <v>0.79166666666666663</v>
      </c>
      <c r="D813" s="1">
        <v>6.8943916002909296</v>
      </c>
      <c r="E813" s="1">
        <f t="shared" si="72"/>
        <v>0.30206053198774635</v>
      </c>
      <c r="F813" s="1">
        <f t="shared" si="73"/>
        <v>1087.4179151558869</v>
      </c>
      <c r="G813" s="1" t="str">
        <f t="shared" si="74"/>
        <v>0</v>
      </c>
      <c r="H813" s="1">
        <v>29.374740129999999</v>
      </c>
      <c r="I813" s="1">
        <f t="shared" si="75"/>
        <v>1.286980801945625</v>
      </c>
      <c r="J813" s="1">
        <f t="shared" si="76"/>
        <v>4633.1308870042503</v>
      </c>
      <c r="K813" s="1" t="str">
        <f t="shared" si="77"/>
        <v>0</v>
      </c>
    </row>
    <row r="814" spans="1:11">
      <c r="A814" s="1" t="s">
        <v>43</v>
      </c>
      <c r="B814" s="2">
        <v>41008</v>
      </c>
      <c r="C814" s="3">
        <v>0.83333333333333337</v>
      </c>
      <c r="D814" s="1">
        <v>7.3410990838209802</v>
      </c>
      <c r="E814" s="1">
        <f t="shared" si="72"/>
        <v>0.32163190360990668</v>
      </c>
      <c r="F814" s="1">
        <f t="shared" si="73"/>
        <v>1157.874852995664</v>
      </c>
      <c r="G814" s="1" t="str">
        <f t="shared" si="74"/>
        <v>0</v>
      </c>
      <c r="H814" s="1">
        <v>27.257978619999999</v>
      </c>
      <c r="I814" s="1">
        <f t="shared" si="75"/>
        <v>1.1942401882887499</v>
      </c>
      <c r="J814" s="1">
        <f t="shared" si="76"/>
        <v>4299.2646778394992</v>
      </c>
      <c r="K814" s="1" t="str">
        <f t="shared" si="77"/>
        <v>0</v>
      </c>
    </row>
    <row r="815" spans="1:11">
      <c r="A815" s="1" t="s">
        <v>43</v>
      </c>
      <c r="B815" s="2">
        <v>41008</v>
      </c>
      <c r="C815" s="3">
        <v>0.875</v>
      </c>
      <c r="D815" s="1">
        <v>7.6131788792875099</v>
      </c>
      <c r="E815" s="1">
        <f t="shared" si="72"/>
        <v>0.33355239964878403</v>
      </c>
      <c r="F815" s="1">
        <f t="shared" si="73"/>
        <v>1200.7886387356225</v>
      </c>
      <c r="G815" s="1" t="str">
        <f t="shared" si="74"/>
        <v>0</v>
      </c>
      <c r="H815" s="1">
        <v>26.533809519999998</v>
      </c>
      <c r="I815" s="1">
        <f t="shared" si="75"/>
        <v>1.1625125295949998</v>
      </c>
      <c r="J815" s="1">
        <f t="shared" si="76"/>
        <v>4185.0451065419993</v>
      </c>
      <c r="K815" s="1" t="str">
        <f t="shared" si="77"/>
        <v>0</v>
      </c>
    </row>
    <row r="816" spans="1:11">
      <c r="A816" s="1" t="s">
        <v>43</v>
      </c>
      <c r="B816" s="2">
        <v>41008</v>
      </c>
      <c r="C816" s="3">
        <v>0.91666666666666663</v>
      </c>
      <c r="D816" s="1">
        <v>7.18179088638888</v>
      </c>
      <c r="E816" s="1">
        <f t="shared" si="72"/>
        <v>0.31465221320991277</v>
      </c>
      <c r="F816" s="1">
        <f t="shared" si="73"/>
        <v>1132.747967555686</v>
      </c>
      <c r="G816" s="1" t="str">
        <f t="shared" si="74"/>
        <v>0</v>
      </c>
      <c r="H816" s="1">
        <v>25.399838020000001</v>
      </c>
      <c r="I816" s="1">
        <f t="shared" si="75"/>
        <v>1.1128304032512502</v>
      </c>
      <c r="J816" s="1">
        <f t="shared" si="76"/>
        <v>4006.1894517045007</v>
      </c>
      <c r="K816" s="1" t="str">
        <f t="shared" si="77"/>
        <v>0</v>
      </c>
    </row>
    <row r="817" spans="1:11">
      <c r="A817" s="1" t="s">
        <v>43</v>
      </c>
      <c r="B817" s="2">
        <v>41008</v>
      </c>
      <c r="C817" s="3">
        <v>0.95833333333333337</v>
      </c>
      <c r="D817" s="1">
        <v>11.0140171982576</v>
      </c>
      <c r="E817" s="1">
        <f t="shared" si="72"/>
        <v>0.48255162849866112</v>
      </c>
      <c r="F817" s="1">
        <f t="shared" si="73"/>
        <v>1737.18586259518</v>
      </c>
      <c r="G817" s="1">
        <f t="shared" si="74"/>
        <v>115652.16784133019</v>
      </c>
      <c r="H817" s="1">
        <v>24.495156919999999</v>
      </c>
      <c r="I817" s="1">
        <f t="shared" si="75"/>
        <v>1.0731940625575001</v>
      </c>
      <c r="J817" s="1">
        <f t="shared" si="76"/>
        <v>3863.4986252070003</v>
      </c>
      <c r="K817" s="1">
        <f t="shared" si="77"/>
        <v>84214.156188959998</v>
      </c>
    </row>
    <row r="818" spans="1:11">
      <c r="A818" s="1" t="s">
        <v>43</v>
      </c>
      <c r="B818" s="2">
        <v>41009</v>
      </c>
      <c r="C818" s="3">
        <v>0</v>
      </c>
      <c r="D818" s="1">
        <v>8.1640620742903796</v>
      </c>
      <c r="E818" s="1">
        <f t="shared" si="72"/>
        <v>0.35768796962984728</v>
      </c>
      <c r="F818" s="1">
        <f t="shared" si="73"/>
        <v>1287.6766906674502</v>
      </c>
      <c r="G818" s="1" t="str">
        <f t="shared" si="74"/>
        <v>0</v>
      </c>
      <c r="H818" s="1">
        <v>23.773511509999999</v>
      </c>
      <c r="I818" s="1">
        <f t="shared" si="75"/>
        <v>1.0415769730318749</v>
      </c>
      <c r="J818" s="1">
        <f t="shared" si="76"/>
        <v>3749.6771029147499</v>
      </c>
      <c r="K818" s="1" t="str">
        <f t="shared" si="77"/>
        <v>0</v>
      </c>
    </row>
    <row r="819" spans="1:11">
      <c r="A819" s="1" t="s">
        <v>43</v>
      </c>
      <c r="B819" s="2">
        <v>41009</v>
      </c>
      <c r="C819" s="3">
        <v>4.1666666666666664E-2</v>
      </c>
      <c r="D819" s="1">
        <v>10.103980687194399</v>
      </c>
      <c r="E819" s="1">
        <f t="shared" si="72"/>
        <v>0.44268065385770461</v>
      </c>
      <c r="F819" s="1">
        <f t="shared" si="73"/>
        <v>1593.6503538877366</v>
      </c>
      <c r="G819" s="1" t="str">
        <f t="shared" si="74"/>
        <v>0</v>
      </c>
      <c r="H819" s="1">
        <v>21.396221929999999</v>
      </c>
      <c r="I819" s="1">
        <f t="shared" si="75"/>
        <v>0.93742197330812493</v>
      </c>
      <c r="J819" s="1">
        <f t="shared" si="76"/>
        <v>3374.71910390925</v>
      </c>
      <c r="K819" s="1" t="str">
        <f t="shared" si="77"/>
        <v>0</v>
      </c>
    </row>
    <row r="820" spans="1:11">
      <c r="A820" s="1" t="s">
        <v>43</v>
      </c>
      <c r="B820" s="2">
        <v>41009</v>
      </c>
      <c r="C820" s="3">
        <v>8.3333333333333329E-2</v>
      </c>
      <c r="D820" s="1">
        <v>9.6067155808872595</v>
      </c>
      <c r="E820" s="1">
        <f t="shared" si="72"/>
        <v>0.42089422638762303</v>
      </c>
      <c r="F820" s="1">
        <f t="shared" si="73"/>
        <v>1515.2192149954428</v>
      </c>
      <c r="G820" s="1" t="str">
        <f t="shared" si="74"/>
        <v>0</v>
      </c>
      <c r="H820" s="1">
        <v>18.924976749999999</v>
      </c>
      <c r="I820" s="1">
        <f t="shared" si="75"/>
        <v>0.82915054385937492</v>
      </c>
      <c r="J820" s="1">
        <f t="shared" si="76"/>
        <v>2984.9419578937495</v>
      </c>
      <c r="K820" s="1" t="str">
        <f t="shared" si="77"/>
        <v>0</v>
      </c>
    </row>
    <row r="821" spans="1:11">
      <c r="A821" s="1" t="s">
        <v>43</v>
      </c>
      <c r="B821" s="2">
        <v>41009</v>
      </c>
      <c r="C821" s="3">
        <v>0.125</v>
      </c>
      <c r="D821" s="1">
        <v>6.6357185314761304</v>
      </c>
      <c r="E821" s="1">
        <f t="shared" si="72"/>
        <v>0.29072741816029796</v>
      </c>
      <c r="F821" s="1">
        <f t="shared" si="73"/>
        <v>1046.6187053770727</v>
      </c>
      <c r="G821" s="1" t="str">
        <f t="shared" si="74"/>
        <v>0</v>
      </c>
      <c r="H821" s="1">
        <v>17.50301241</v>
      </c>
      <c r="I821" s="1">
        <f t="shared" si="75"/>
        <v>0.76685073121312497</v>
      </c>
      <c r="J821" s="1">
        <f t="shared" si="76"/>
        <v>2760.6626323672499</v>
      </c>
      <c r="K821" s="1" t="str">
        <f t="shared" si="77"/>
        <v>0</v>
      </c>
    </row>
    <row r="822" spans="1:11">
      <c r="A822" s="1" t="s">
        <v>43</v>
      </c>
      <c r="B822" s="2">
        <v>41009</v>
      </c>
      <c r="C822" s="3">
        <v>0.16666666666666666</v>
      </c>
      <c r="D822" s="1">
        <v>9.3879773402214095</v>
      </c>
      <c r="E822" s="1">
        <f t="shared" si="72"/>
        <v>0.41131075721845051</v>
      </c>
      <c r="F822" s="1">
        <f t="shared" si="73"/>
        <v>1480.7187259864218</v>
      </c>
      <c r="G822" s="1" t="str">
        <f t="shared" si="74"/>
        <v>0</v>
      </c>
      <c r="H822" s="1">
        <v>17.23566756</v>
      </c>
      <c r="I822" s="1">
        <f t="shared" si="75"/>
        <v>0.7551376849725</v>
      </c>
      <c r="J822" s="1">
        <f t="shared" si="76"/>
        <v>2718.4956659009999</v>
      </c>
      <c r="K822" s="1" t="str">
        <f t="shared" si="77"/>
        <v>0</v>
      </c>
    </row>
    <row r="823" spans="1:11">
      <c r="A823" s="1" t="s">
        <v>43</v>
      </c>
      <c r="B823" s="2">
        <v>41009</v>
      </c>
      <c r="C823" s="3">
        <v>0.20833333333333334</v>
      </c>
      <c r="D823" s="1">
        <v>9.9448433940940397</v>
      </c>
      <c r="E823" s="1">
        <f t="shared" si="72"/>
        <v>0.43570845120374507</v>
      </c>
      <c r="F823" s="1">
        <f t="shared" si="73"/>
        <v>1568.5504243334822</v>
      </c>
      <c r="G823" s="1" t="str">
        <f t="shared" si="74"/>
        <v>0</v>
      </c>
      <c r="H823" s="1">
        <v>16.115147799999999</v>
      </c>
      <c r="I823" s="1">
        <f t="shared" si="75"/>
        <v>0.70604491298749994</v>
      </c>
      <c r="J823" s="1">
        <f t="shared" si="76"/>
        <v>2541.7616867549996</v>
      </c>
      <c r="K823" s="1" t="str">
        <f t="shared" si="77"/>
        <v>0</v>
      </c>
    </row>
    <row r="824" spans="1:11">
      <c r="A824" s="1" t="s">
        <v>43</v>
      </c>
      <c r="B824" s="2">
        <v>41009</v>
      </c>
      <c r="C824" s="3">
        <v>0.25</v>
      </c>
      <c r="D824" s="1">
        <v>40.944160448974998</v>
      </c>
      <c r="E824" s="1">
        <f t="shared" si="72"/>
        <v>1.793866029670717</v>
      </c>
      <c r="F824" s="1">
        <f t="shared" si="73"/>
        <v>6457.9177068145809</v>
      </c>
      <c r="G824" s="1" t="str">
        <f t="shared" si="74"/>
        <v>0</v>
      </c>
      <c r="H824" s="1">
        <v>16.628673679999999</v>
      </c>
      <c r="I824" s="1">
        <f t="shared" si="75"/>
        <v>0.72854376560499989</v>
      </c>
      <c r="J824" s="1">
        <f t="shared" si="76"/>
        <v>2622.7575561779995</v>
      </c>
      <c r="K824" s="1" t="str">
        <f t="shared" si="77"/>
        <v>0</v>
      </c>
    </row>
    <row r="825" spans="1:11">
      <c r="A825" s="1" t="s">
        <v>43</v>
      </c>
      <c r="B825" s="2">
        <v>41009</v>
      </c>
      <c r="C825" s="3">
        <v>0.29166666666666669</v>
      </c>
      <c r="D825" s="1">
        <v>49.509671285417298</v>
      </c>
      <c r="E825" s="1">
        <f t="shared" si="72"/>
        <v>2.1691424731923452</v>
      </c>
      <c r="F825" s="1">
        <f t="shared" si="73"/>
        <v>7808.9129034924426</v>
      </c>
      <c r="G825" s="1" t="str">
        <f t="shared" si="74"/>
        <v>0</v>
      </c>
      <c r="H825" s="1">
        <v>19.34736844</v>
      </c>
      <c r="I825" s="1">
        <f t="shared" si="75"/>
        <v>0.84765657977750009</v>
      </c>
      <c r="J825" s="1">
        <f t="shared" si="76"/>
        <v>3051.5636871990005</v>
      </c>
      <c r="K825" s="1" t="str">
        <f t="shared" si="77"/>
        <v>0</v>
      </c>
    </row>
    <row r="826" spans="1:11">
      <c r="A826" s="1" t="s">
        <v>43</v>
      </c>
      <c r="B826" s="2">
        <v>41009</v>
      </c>
      <c r="C826" s="3">
        <v>0.33333333333333331</v>
      </c>
      <c r="D826" s="1">
        <v>48.339016190634801</v>
      </c>
      <c r="E826" s="1">
        <f t="shared" si="72"/>
        <v>2.1178531468521875</v>
      </c>
      <c r="F826" s="1">
        <f t="shared" si="73"/>
        <v>7624.2713286678754</v>
      </c>
      <c r="G826" s="1" t="str">
        <f t="shared" si="74"/>
        <v>0</v>
      </c>
      <c r="H826" s="1">
        <v>22.345353620000001</v>
      </c>
      <c r="I826" s="1">
        <f t="shared" si="75"/>
        <v>0.97900580547625005</v>
      </c>
      <c r="J826" s="1">
        <f t="shared" si="76"/>
        <v>3524.4208997145001</v>
      </c>
      <c r="K826" s="1" t="str">
        <f t="shared" si="77"/>
        <v>0</v>
      </c>
    </row>
    <row r="827" spans="1:11">
      <c r="A827" s="1" t="s">
        <v>43</v>
      </c>
      <c r="B827" s="2">
        <v>41009</v>
      </c>
      <c r="C827" s="3">
        <v>0.375</v>
      </c>
      <c r="D827" s="1">
        <v>46.101808570225998</v>
      </c>
      <c r="E827" s="1">
        <f t="shared" si="72"/>
        <v>2.0198354879830265</v>
      </c>
      <c r="F827" s="1">
        <f t="shared" si="73"/>
        <v>7271.4077567388949</v>
      </c>
      <c r="G827" s="1" t="str">
        <f t="shared" si="74"/>
        <v>0</v>
      </c>
      <c r="H827" s="1">
        <v>24.18596569</v>
      </c>
      <c r="I827" s="1">
        <f t="shared" si="75"/>
        <v>1.059647621793125</v>
      </c>
      <c r="J827" s="1">
        <f t="shared" si="76"/>
        <v>3814.7314384552501</v>
      </c>
      <c r="K827" s="1" t="str">
        <f t="shared" si="77"/>
        <v>0</v>
      </c>
    </row>
    <row r="828" spans="1:11">
      <c r="A828" s="1" t="s">
        <v>43</v>
      </c>
      <c r="B828" s="2">
        <v>41009</v>
      </c>
      <c r="C828" s="3">
        <v>0.41666666666666669</v>
      </c>
      <c r="D828" s="1">
        <v>41.233212800555798</v>
      </c>
      <c r="E828" s="1">
        <f t="shared" si="72"/>
        <v>1.8065301358243508</v>
      </c>
      <c r="F828" s="1">
        <f t="shared" si="73"/>
        <v>6503.5084889676627</v>
      </c>
      <c r="G828" s="1" t="str">
        <f t="shared" si="74"/>
        <v>0</v>
      </c>
      <c r="H828" s="1">
        <v>24.581312390000001</v>
      </c>
      <c r="I828" s="1">
        <f t="shared" si="75"/>
        <v>1.0769687490868751</v>
      </c>
      <c r="J828" s="1">
        <f t="shared" si="76"/>
        <v>3877.0874967127506</v>
      </c>
      <c r="K828" s="1" t="str">
        <f t="shared" si="77"/>
        <v>0</v>
      </c>
    </row>
    <row r="829" spans="1:11">
      <c r="A829" s="1" t="s">
        <v>43</v>
      </c>
      <c r="B829" s="2">
        <v>41009</v>
      </c>
      <c r="C829" s="3">
        <v>0.45833333333333331</v>
      </c>
      <c r="D829" s="1">
        <v>47.250485683017303</v>
      </c>
      <c r="E829" s="1">
        <f t="shared" si="72"/>
        <v>2.0701619039871955</v>
      </c>
      <c r="F829" s="1">
        <f t="shared" si="73"/>
        <v>7452.5828543539037</v>
      </c>
      <c r="G829" s="1" t="str">
        <f t="shared" si="74"/>
        <v>0</v>
      </c>
      <c r="H829" s="1">
        <v>25.54452684</v>
      </c>
      <c r="I829" s="1">
        <f t="shared" si="75"/>
        <v>1.1191695821775001</v>
      </c>
      <c r="J829" s="1">
        <f t="shared" si="76"/>
        <v>4029.0104958390002</v>
      </c>
      <c r="K829" s="1" t="str">
        <f t="shared" si="77"/>
        <v>0</v>
      </c>
    </row>
    <row r="830" spans="1:11">
      <c r="A830" s="1" t="s">
        <v>43</v>
      </c>
      <c r="B830" s="2">
        <v>41009</v>
      </c>
      <c r="C830" s="3">
        <v>0.5</v>
      </c>
      <c r="D830" s="1">
        <v>45.740123548507697</v>
      </c>
      <c r="E830" s="1">
        <f t="shared" si="72"/>
        <v>2.0039891629689937</v>
      </c>
      <c r="F830" s="1">
        <f t="shared" si="73"/>
        <v>7214.3609866883771</v>
      </c>
      <c r="G830" s="1" t="str">
        <f t="shared" si="74"/>
        <v>0</v>
      </c>
      <c r="H830" s="1">
        <v>23.302164999999999</v>
      </c>
      <c r="I830" s="1">
        <f t="shared" si="75"/>
        <v>1.0209261040625</v>
      </c>
      <c r="J830" s="1">
        <f t="shared" si="76"/>
        <v>3675.3339746249999</v>
      </c>
      <c r="K830" s="1" t="str">
        <f t="shared" si="77"/>
        <v>0</v>
      </c>
    </row>
    <row r="831" spans="1:11">
      <c r="A831" s="1" t="s">
        <v>43</v>
      </c>
      <c r="B831" s="2">
        <v>41009</v>
      </c>
      <c r="C831" s="3">
        <v>0.54166666666666663</v>
      </c>
      <c r="D831" s="1">
        <v>48.783916208479098</v>
      </c>
      <c r="E831" s="1">
        <f t="shared" si="72"/>
        <v>2.1373453288839905</v>
      </c>
      <c r="F831" s="1">
        <f t="shared" si="73"/>
        <v>7694.4431839823656</v>
      </c>
      <c r="G831" s="1" t="str">
        <f t="shared" si="74"/>
        <v>0</v>
      </c>
      <c r="H831" s="1">
        <v>25.989690660000001</v>
      </c>
      <c r="I831" s="1">
        <f t="shared" si="75"/>
        <v>1.1386733220412502</v>
      </c>
      <c r="J831" s="1">
        <f t="shared" si="76"/>
        <v>4099.223959348501</v>
      </c>
      <c r="K831" s="1" t="str">
        <f t="shared" si="77"/>
        <v>0</v>
      </c>
    </row>
    <row r="832" spans="1:11">
      <c r="A832" s="1" t="s">
        <v>43</v>
      </c>
      <c r="B832" s="2">
        <v>41009</v>
      </c>
      <c r="C832" s="3">
        <v>0.58333333333333337</v>
      </c>
      <c r="D832" s="1">
        <v>50.438112032148602</v>
      </c>
      <c r="E832" s="1">
        <f t="shared" si="72"/>
        <v>2.2098197834085105</v>
      </c>
      <c r="F832" s="1">
        <f t="shared" si="73"/>
        <v>7955.3512202706379</v>
      </c>
      <c r="G832" s="1" t="str">
        <f t="shared" si="74"/>
        <v>0</v>
      </c>
      <c r="H832" s="1">
        <v>27.143211340000001</v>
      </c>
      <c r="I832" s="1">
        <f t="shared" si="75"/>
        <v>1.1892119468337501</v>
      </c>
      <c r="J832" s="1">
        <f t="shared" si="76"/>
        <v>4281.1630086015002</v>
      </c>
      <c r="K832" s="1" t="str">
        <f t="shared" si="77"/>
        <v>0</v>
      </c>
    </row>
    <row r="833" spans="1:11">
      <c r="A833" s="1" t="s">
        <v>43</v>
      </c>
      <c r="B833" s="2">
        <v>41009</v>
      </c>
      <c r="C833" s="3">
        <v>0.625</v>
      </c>
      <c r="D833" s="1">
        <v>30.338006834983801</v>
      </c>
      <c r="E833" s="1">
        <f t="shared" si="72"/>
        <v>1.3291839244577279</v>
      </c>
      <c r="F833" s="1">
        <f t="shared" si="73"/>
        <v>4785.0621280478208</v>
      </c>
      <c r="G833" s="1" t="str">
        <f t="shared" si="74"/>
        <v>0</v>
      </c>
      <c r="H833" s="1">
        <v>27.676673390000001</v>
      </c>
      <c r="I833" s="1">
        <f t="shared" si="75"/>
        <v>1.2125842528993751</v>
      </c>
      <c r="J833" s="1">
        <f t="shared" si="76"/>
        <v>4365.30331043775</v>
      </c>
      <c r="K833" s="1" t="str">
        <f t="shared" si="77"/>
        <v>0</v>
      </c>
    </row>
    <row r="834" spans="1:11">
      <c r="A834" s="1" t="s">
        <v>43</v>
      </c>
      <c r="B834" s="2">
        <v>41009</v>
      </c>
      <c r="C834" s="3">
        <v>0.66666666666666663</v>
      </c>
      <c r="D834" s="1">
        <v>36.781450211207101</v>
      </c>
      <c r="E834" s="1">
        <f t="shared" ref="E834:E897" si="78">(D834*3785.4)/86400</f>
        <v>1.6114872873785111</v>
      </c>
      <c r="F834" s="1">
        <f t="shared" ref="F834:F897" si="79">E834*3600</f>
        <v>5801.3542345626402</v>
      </c>
      <c r="G834" s="1" t="str">
        <f t="shared" ref="G834:G897" si="80">IF(C834=$C$25,SUM(F834:F855),"0")</f>
        <v>0</v>
      </c>
      <c r="H834" s="1">
        <v>28.54215975</v>
      </c>
      <c r="I834" s="1">
        <f t="shared" ref="I834:I897" si="81">(H834*3785.4)/86400</f>
        <v>1.2505033740468752</v>
      </c>
      <c r="J834" s="1">
        <f t="shared" ref="J834:J897" si="82">I834*3600</f>
        <v>4501.8121465687509</v>
      </c>
      <c r="K834" s="1" t="str">
        <f t="shared" ref="K834:K897" si="83">IF(C834=$C$25,SUM(J834:J855),"0")</f>
        <v>0</v>
      </c>
    </row>
    <row r="835" spans="1:11">
      <c r="A835" s="1" t="s">
        <v>43</v>
      </c>
      <c r="B835" s="2">
        <v>41009</v>
      </c>
      <c r="C835" s="3">
        <v>0.70833333333333337</v>
      </c>
      <c r="D835" s="1">
        <v>46.823908020655303</v>
      </c>
      <c r="E835" s="1">
        <f t="shared" si="78"/>
        <v>2.0514724701549607</v>
      </c>
      <c r="F835" s="1">
        <f t="shared" si="79"/>
        <v>7385.3008925578588</v>
      </c>
      <c r="G835" s="1" t="str">
        <f t="shared" si="80"/>
        <v>0</v>
      </c>
      <c r="H835" s="1">
        <v>30.51417833</v>
      </c>
      <c r="I835" s="1">
        <f t="shared" si="81"/>
        <v>1.3369024380831249</v>
      </c>
      <c r="J835" s="1">
        <f t="shared" si="82"/>
        <v>4812.8487770992497</v>
      </c>
      <c r="K835" s="1" t="str">
        <f t="shared" si="83"/>
        <v>0</v>
      </c>
    </row>
    <row r="836" spans="1:11">
      <c r="A836" s="1" t="s">
        <v>43</v>
      </c>
      <c r="B836" s="2">
        <v>41009</v>
      </c>
      <c r="C836" s="3">
        <v>0.75</v>
      </c>
      <c r="D836" s="1">
        <v>46.615458986494303</v>
      </c>
      <c r="E836" s="1">
        <f t="shared" si="78"/>
        <v>2.0423397968457819</v>
      </c>
      <c r="F836" s="1">
        <f t="shared" si="79"/>
        <v>7352.4232686448149</v>
      </c>
      <c r="G836" s="1" t="str">
        <f t="shared" si="80"/>
        <v>0</v>
      </c>
      <c r="H836" s="1">
        <v>31.53835398</v>
      </c>
      <c r="I836" s="1">
        <f t="shared" si="81"/>
        <v>1.3817741337487501</v>
      </c>
      <c r="J836" s="1">
        <f t="shared" si="82"/>
        <v>4974.3868814955003</v>
      </c>
      <c r="K836" s="1" t="str">
        <f t="shared" si="83"/>
        <v>0</v>
      </c>
    </row>
    <row r="837" spans="1:11">
      <c r="A837" s="1" t="s">
        <v>43</v>
      </c>
      <c r="B837" s="2">
        <v>41009</v>
      </c>
      <c r="C837" s="3">
        <v>0.79166666666666663</v>
      </c>
      <c r="D837" s="1">
        <v>44.754156720903197</v>
      </c>
      <c r="E837" s="1">
        <f t="shared" si="78"/>
        <v>1.9607914913345714</v>
      </c>
      <c r="F837" s="1">
        <f t="shared" si="79"/>
        <v>7058.8493688044573</v>
      </c>
      <c r="G837" s="1" t="str">
        <f t="shared" si="80"/>
        <v>0</v>
      </c>
      <c r="H837" s="1">
        <v>33.276455800000001</v>
      </c>
      <c r="I837" s="1">
        <f t="shared" si="81"/>
        <v>1.4579247197375</v>
      </c>
      <c r="J837" s="1">
        <f t="shared" si="82"/>
        <v>5248.528991055</v>
      </c>
      <c r="K837" s="1" t="str">
        <f t="shared" si="83"/>
        <v>0</v>
      </c>
    </row>
    <row r="838" spans="1:11">
      <c r="A838" s="1" t="s">
        <v>43</v>
      </c>
      <c r="B838" s="2">
        <v>41009</v>
      </c>
      <c r="C838" s="3">
        <v>0.83333333333333337</v>
      </c>
      <c r="D838" s="1">
        <v>44.741173186832</v>
      </c>
      <c r="E838" s="1">
        <f t="shared" si="78"/>
        <v>1.9602226502480768</v>
      </c>
      <c r="F838" s="1">
        <f t="shared" si="79"/>
        <v>7056.8015408930769</v>
      </c>
      <c r="G838" s="1" t="str">
        <f t="shared" si="80"/>
        <v>0</v>
      </c>
      <c r="H838" s="1">
        <v>33.870513809999999</v>
      </c>
      <c r="I838" s="1">
        <f t="shared" si="81"/>
        <v>1.4839518863006251</v>
      </c>
      <c r="J838" s="1">
        <f t="shared" si="82"/>
        <v>5342.2267906822508</v>
      </c>
      <c r="K838" s="1" t="str">
        <f t="shared" si="83"/>
        <v>0</v>
      </c>
    </row>
    <row r="839" spans="1:11">
      <c r="A839" s="1" t="s">
        <v>43</v>
      </c>
      <c r="B839" s="2">
        <v>41009</v>
      </c>
      <c r="C839" s="3">
        <v>0.875</v>
      </c>
      <c r="D839" s="1">
        <v>44.326708528730599</v>
      </c>
      <c r="E839" s="1">
        <f t="shared" si="78"/>
        <v>1.9420639174150094</v>
      </c>
      <c r="F839" s="1">
        <f t="shared" si="79"/>
        <v>6991.4301026940338</v>
      </c>
      <c r="G839" s="1" t="str">
        <f t="shared" si="80"/>
        <v>0</v>
      </c>
      <c r="H839" s="1">
        <v>34.059931859999999</v>
      </c>
      <c r="I839" s="1">
        <f t="shared" si="81"/>
        <v>1.4922507646162499</v>
      </c>
      <c r="J839" s="1">
        <f t="shared" si="82"/>
        <v>5372.1027526184998</v>
      </c>
      <c r="K839" s="1" t="str">
        <f t="shared" si="83"/>
        <v>0</v>
      </c>
    </row>
    <row r="840" spans="1:11">
      <c r="A840" s="1" t="s">
        <v>43</v>
      </c>
      <c r="B840" s="2">
        <v>41009</v>
      </c>
      <c r="C840" s="3">
        <v>0.91666666666666663</v>
      </c>
      <c r="D840" s="1">
        <v>47.929443101882903</v>
      </c>
      <c r="E840" s="1">
        <f t="shared" si="78"/>
        <v>2.0999087259012446</v>
      </c>
      <c r="F840" s="1">
        <f t="shared" si="79"/>
        <v>7559.6714132444804</v>
      </c>
      <c r="G840" s="1" t="str">
        <f t="shared" si="80"/>
        <v>0</v>
      </c>
      <c r="H840" s="1">
        <v>33.700489490000002</v>
      </c>
      <c r="I840" s="1">
        <f t="shared" si="81"/>
        <v>1.4765026957806251</v>
      </c>
      <c r="J840" s="1">
        <f t="shared" si="82"/>
        <v>5315.4097048102503</v>
      </c>
      <c r="K840" s="1" t="str">
        <f t="shared" si="83"/>
        <v>0</v>
      </c>
    </row>
    <row r="841" spans="1:11">
      <c r="A841" s="1" t="s">
        <v>43</v>
      </c>
      <c r="B841" s="2">
        <v>41009</v>
      </c>
      <c r="C841" s="3">
        <v>0.95833333333333337</v>
      </c>
      <c r="D841" s="1">
        <v>48.2369315507677</v>
      </c>
      <c r="E841" s="1">
        <f t="shared" si="78"/>
        <v>2.1133805635680099</v>
      </c>
      <c r="F841" s="1">
        <f t="shared" si="79"/>
        <v>7608.1700288448355</v>
      </c>
      <c r="G841" s="1">
        <f t="shared" si="80"/>
        <v>134410.7070532756</v>
      </c>
      <c r="H841" s="1">
        <v>33.723919209999998</v>
      </c>
      <c r="I841" s="1">
        <f t="shared" si="81"/>
        <v>1.477529210388125</v>
      </c>
      <c r="J841" s="1">
        <f t="shared" si="82"/>
        <v>5319.10515739725</v>
      </c>
      <c r="K841" s="1">
        <f t="shared" si="83"/>
        <v>116861.67069566397</v>
      </c>
    </row>
    <row r="842" spans="1:11">
      <c r="A842" s="1" t="s">
        <v>43</v>
      </c>
      <c r="B842" s="2">
        <v>41010</v>
      </c>
      <c r="C842" s="3">
        <v>0</v>
      </c>
      <c r="D842" s="1">
        <v>49.253700537151801</v>
      </c>
      <c r="E842" s="1">
        <f t="shared" si="78"/>
        <v>2.1579277547839633</v>
      </c>
      <c r="F842" s="1">
        <f t="shared" si="79"/>
        <v>7768.5399172222678</v>
      </c>
      <c r="G842" s="1" t="str">
        <f t="shared" si="80"/>
        <v>0</v>
      </c>
      <c r="H842" s="1">
        <v>34.093468350000002</v>
      </c>
      <c r="I842" s="1">
        <f t="shared" si="81"/>
        <v>1.4937200820843752</v>
      </c>
      <c r="J842" s="1">
        <f t="shared" si="82"/>
        <v>5377.3922955037506</v>
      </c>
      <c r="K842" s="1" t="str">
        <f t="shared" si="83"/>
        <v>0</v>
      </c>
    </row>
    <row r="843" spans="1:11">
      <c r="A843" s="1" t="s">
        <v>43</v>
      </c>
      <c r="B843" s="2">
        <v>41010</v>
      </c>
      <c r="C843" s="3">
        <v>4.1666666666666664E-2</v>
      </c>
      <c r="D843" s="1">
        <v>50.019153815375503</v>
      </c>
      <c r="E843" s="1">
        <f t="shared" si="78"/>
        <v>2.1914641765361393</v>
      </c>
      <c r="F843" s="1">
        <f t="shared" si="79"/>
        <v>7889.2710355301015</v>
      </c>
      <c r="G843" s="1" t="str">
        <f t="shared" si="80"/>
        <v>0</v>
      </c>
      <c r="H843" s="1">
        <v>34.109639919999999</v>
      </c>
      <c r="I843" s="1">
        <f t="shared" si="81"/>
        <v>1.4944285989949999</v>
      </c>
      <c r="J843" s="1">
        <f t="shared" si="82"/>
        <v>5379.9429563819995</v>
      </c>
      <c r="K843" s="1" t="str">
        <f t="shared" si="83"/>
        <v>0</v>
      </c>
    </row>
    <row r="844" spans="1:11">
      <c r="A844" s="1" t="s">
        <v>43</v>
      </c>
      <c r="B844" s="2">
        <v>41010</v>
      </c>
      <c r="C844" s="3">
        <v>8.3333333333333329E-2</v>
      </c>
      <c r="D844" s="1">
        <v>45.865821060604503</v>
      </c>
      <c r="E844" s="1">
        <f t="shared" si="78"/>
        <v>2.0094962852177347</v>
      </c>
      <c r="F844" s="1">
        <f t="shared" si="79"/>
        <v>7234.186626783845</v>
      </c>
      <c r="G844" s="1" t="str">
        <f t="shared" si="80"/>
        <v>0</v>
      </c>
      <c r="H844" s="1">
        <v>34.711647659999997</v>
      </c>
      <c r="I844" s="1">
        <f t="shared" si="81"/>
        <v>1.5208040631037498</v>
      </c>
      <c r="J844" s="1">
        <f t="shared" si="82"/>
        <v>5474.8946271734994</v>
      </c>
      <c r="K844" s="1" t="str">
        <f t="shared" si="83"/>
        <v>0</v>
      </c>
    </row>
    <row r="845" spans="1:11">
      <c r="A845" s="1" t="s">
        <v>43</v>
      </c>
      <c r="B845" s="2">
        <v>41010</v>
      </c>
      <c r="C845" s="3">
        <v>0.125</v>
      </c>
      <c r="D845" s="1">
        <v>49.070062067243803</v>
      </c>
      <c r="E845" s="1">
        <f t="shared" si="78"/>
        <v>2.1498820943211192</v>
      </c>
      <c r="F845" s="1">
        <f t="shared" si="79"/>
        <v>7739.5755395560291</v>
      </c>
      <c r="G845" s="1" t="str">
        <f t="shared" si="80"/>
        <v>0</v>
      </c>
      <c r="H845" s="1">
        <v>34.262386890000002</v>
      </c>
      <c r="I845" s="1">
        <f t="shared" si="81"/>
        <v>1.5011208256181252</v>
      </c>
      <c r="J845" s="1">
        <f t="shared" si="82"/>
        <v>5404.0349722252504</v>
      </c>
      <c r="K845" s="1" t="str">
        <f t="shared" si="83"/>
        <v>0</v>
      </c>
    </row>
    <row r="846" spans="1:11">
      <c r="A846" s="1" t="s">
        <v>43</v>
      </c>
      <c r="B846" s="2">
        <v>41010</v>
      </c>
      <c r="C846" s="3">
        <v>0.16666666666666666</v>
      </c>
      <c r="D846" s="1">
        <v>48.060269371668497</v>
      </c>
      <c r="E846" s="1">
        <f t="shared" si="78"/>
        <v>2.1056405518462262</v>
      </c>
      <c r="F846" s="1">
        <f t="shared" si="79"/>
        <v>7580.3059866464146</v>
      </c>
      <c r="G846" s="1" t="str">
        <f t="shared" si="80"/>
        <v>0</v>
      </c>
      <c r="H846" s="1">
        <v>34.655210429999997</v>
      </c>
      <c r="I846" s="1">
        <f t="shared" si="81"/>
        <v>1.5183314069643747</v>
      </c>
      <c r="J846" s="1">
        <f t="shared" si="82"/>
        <v>5465.9930650717488</v>
      </c>
      <c r="K846" s="1" t="str">
        <f t="shared" si="83"/>
        <v>0</v>
      </c>
    </row>
    <row r="847" spans="1:11">
      <c r="A847" s="1" t="s">
        <v>43</v>
      </c>
      <c r="B847" s="2">
        <v>41010</v>
      </c>
      <c r="C847" s="3">
        <v>0.20833333333333334</v>
      </c>
      <c r="D847" s="1">
        <v>44.210973611407802</v>
      </c>
      <c r="E847" s="1">
        <f t="shared" si="78"/>
        <v>1.9369932813498043</v>
      </c>
      <c r="F847" s="1">
        <f t="shared" si="79"/>
        <v>6973.1758128592955</v>
      </c>
      <c r="G847" s="1" t="str">
        <f t="shared" si="80"/>
        <v>0</v>
      </c>
      <c r="H847" s="1">
        <v>34.724495640000001</v>
      </c>
      <c r="I847" s="1">
        <f t="shared" si="81"/>
        <v>1.5213669652275001</v>
      </c>
      <c r="J847" s="1">
        <f t="shared" si="82"/>
        <v>5476.9210748190008</v>
      </c>
      <c r="K847" s="1" t="str">
        <f t="shared" si="83"/>
        <v>0</v>
      </c>
    </row>
    <row r="848" spans="1:11">
      <c r="A848" s="1" t="s">
        <v>43</v>
      </c>
      <c r="B848" s="2">
        <v>41010</v>
      </c>
      <c r="C848" s="3">
        <v>0.25</v>
      </c>
      <c r="D848" s="1">
        <v>43.3891588486565</v>
      </c>
      <c r="E848" s="1">
        <f t="shared" si="78"/>
        <v>1.9009875220567631</v>
      </c>
      <c r="F848" s="1">
        <f t="shared" si="79"/>
        <v>6843.5550794043475</v>
      </c>
      <c r="G848" s="1" t="str">
        <f t="shared" si="80"/>
        <v>0</v>
      </c>
      <c r="H848" s="1">
        <v>34.4972675</v>
      </c>
      <c r="I848" s="1">
        <f t="shared" si="81"/>
        <v>1.51141153234375</v>
      </c>
      <c r="J848" s="1">
        <f t="shared" si="82"/>
        <v>5441.0815164374999</v>
      </c>
      <c r="K848" s="1" t="str">
        <f t="shared" si="83"/>
        <v>0</v>
      </c>
    </row>
    <row r="849" spans="1:11">
      <c r="A849" s="1" t="s">
        <v>43</v>
      </c>
      <c r="B849" s="2">
        <v>41010</v>
      </c>
      <c r="C849" s="3">
        <v>0.29166666666666669</v>
      </c>
      <c r="D849" s="1">
        <v>45.069134263992296</v>
      </c>
      <c r="E849" s="1">
        <f t="shared" si="78"/>
        <v>1.9745914449411626</v>
      </c>
      <c r="F849" s="1">
        <f t="shared" si="79"/>
        <v>7108.5292017881857</v>
      </c>
      <c r="G849" s="1" t="str">
        <f t="shared" si="80"/>
        <v>0</v>
      </c>
      <c r="H849" s="1">
        <v>34.494370600000003</v>
      </c>
      <c r="I849" s="1">
        <f t="shared" si="81"/>
        <v>1.5112846119125001</v>
      </c>
      <c r="J849" s="1">
        <f t="shared" si="82"/>
        <v>5440.6246028850001</v>
      </c>
      <c r="K849" s="1" t="str">
        <f t="shared" si="83"/>
        <v>0</v>
      </c>
    </row>
    <row r="850" spans="1:11">
      <c r="A850" s="1" t="s">
        <v>43</v>
      </c>
      <c r="B850" s="2">
        <v>41010</v>
      </c>
      <c r="C850" s="3">
        <v>0.33333333333333331</v>
      </c>
      <c r="D850" s="1">
        <v>47.594734185536701</v>
      </c>
      <c r="E850" s="1">
        <f t="shared" si="78"/>
        <v>2.0852442915038267</v>
      </c>
      <c r="F850" s="1">
        <f t="shared" si="79"/>
        <v>7506.8794494137765</v>
      </c>
      <c r="G850" s="1" t="str">
        <f t="shared" si="80"/>
        <v>0</v>
      </c>
      <c r="H850" s="1">
        <v>34.388075749999999</v>
      </c>
      <c r="I850" s="1">
        <f t="shared" si="81"/>
        <v>1.5066275687968751</v>
      </c>
      <c r="J850" s="1">
        <f t="shared" si="82"/>
        <v>5423.85924766875</v>
      </c>
      <c r="K850" s="1" t="str">
        <f t="shared" si="83"/>
        <v>0</v>
      </c>
    </row>
    <row r="851" spans="1:11">
      <c r="A851" s="1" t="s">
        <v>43</v>
      </c>
      <c r="B851" s="2">
        <v>41010</v>
      </c>
      <c r="C851" s="3">
        <v>0.375</v>
      </c>
      <c r="D851" s="1">
        <v>49.602231170866197</v>
      </c>
      <c r="E851" s="1">
        <f t="shared" si="78"/>
        <v>2.1731977531735756</v>
      </c>
      <c r="F851" s="1">
        <f t="shared" si="79"/>
        <v>7823.5119114248719</v>
      </c>
      <c r="G851" s="1" t="str">
        <f t="shared" si="80"/>
        <v>0</v>
      </c>
      <c r="H851" s="1">
        <v>34.418017259999999</v>
      </c>
      <c r="I851" s="1">
        <f t="shared" si="81"/>
        <v>1.5079393812037498</v>
      </c>
      <c r="J851" s="1">
        <f t="shared" si="82"/>
        <v>5428.5817723334994</v>
      </c>
      <c r="K851" s="1" t="str">
        <f t="shared" si="83"/>
        <v>0</v>
      </c>
    </row>
    <row r="852" spans="1:11">
      <c r="A852" s="1" t="s">
        <v>43</v>
      </c>
      <c r="B852" s="2">
        <v>41010</v>
      </c>
      <c r="C852" s="3">
        <v>0.41666666666666669</v>
      </c>
      <c r="D852" s="1">
        <v>45.763151003519702</v>
      </c>
      <c r="E852" s="1">
        <f t="shared" si="78"/>
        <v>2.0049980533417071</v>
      </c>
      <c r="F852" s="1">
        <f t="shared" si="79"/>
        <v>7217.9929920301456</v>
      </c>
      <c r="G852" s="1" t="str">
        <f t="shared" si="80"/>
        <v>0</v>
      </c>
      <c r="H852" s="1">
        <v>34.707740700000002</v>
      </c>
      <c r="I852" s="1">
        <f t="shared" si="81"/>
        <v>1.5206328894187502</v>
      </c>
      <c r="J852" s="1">
        <f t="shared" si="82"/>
        <v>5474.2784019075007</v>
      </c>
      <c r="K852" s="1" t="str">
        <f t="shared" si="83"/>
        <v>0</v>
      </c>
    </row>
    <row r="853" spans="1:11">
      <c r="A853" s="1" t="s">
        <v>43</v>
      </c>
      <c r="B853" s="2">
        <v>41010</v>
      </c>
      <c r="C853" s="3">
        <v>0.45833333333333331</v>
      </c>
      <c r="D853" s="1">
        <v>44.556239874097997</v>
      </c>
      <c r="E853" s="1">
        <f t="shared" si="78"/>
        <v>1.9521202594839184</v>
      </c>
      <c r="F853" s="1">
        <f t="shared" si="79"/>
        <v>7027.632934142106</v>
      </c>
      <c r="G853" s="1" t="str">
        <f t="shared" si="80"/>
        <v>0</v>
      </c>
      <c r="H853" s="1">
        <v>34.685280839999997</v>
      </c>
      <c r="I853" s="1">
        <f t="shared" si="81"/>
        <v>1.5196488668024999</v>
      </c>
      <c r="J853" s="1">
        <f t="shared" si="82"/>
        <v>5470.7359204889999</v>
      </c>
      <c r="K853" s="1" t="str">
        <f t="shared" si="83"/>
        <v>0</v>
      </c>
    </row>
    <row r="854" spans="1:11">
      <c r="A854" s="1" t="s">
        <v>43</v>
      </c>
      <c r="B854" s="2">
        <v>41010</v>
      </c>
      <c r="C854" s="3">
        <v>0.5</v>
      </c>
      <c r="D854" s="1">
        <v>33.123770209418403</v>
      </c>
      <c r="E854" s="1">
        <f t="shared" si="78"/>
        <v>1.4512351823001439</v>
      </c>
      <c r="F854" s="1">
        <f t="shared" si="79"/>
        <v>5224.4466562805183</v>
      </c>
      <c r="G854" s="1" t="str">
        <f t="shared" si="80"/>
        <v>0</v>
      </c>
      <c r="H854" s="1">
        <v>35.110712030000002</v>
      </c>
      <c r="I854" s="1">
        <f t="shared" si="81"/>
        <v>1.5382880708143751</v>
      </c>
      <c r="J854" s="1">
        <f t="shared" si="82"/>
        <v>5537.8370549317506</v>
      </c>
      <c r="K854" s="1" t="str">
        <f t="shared" si="83"/>
        <v>0</v>
      </c>
    </row>
    <row r="855" spans="1:11">
      <c r="A855" s="1" t="s">
        <v>43</v>
      </c>
      <c r="B855" s="2">
        <v>41010</v>
      </c>
      <c r="C855" s="3">
        <v>0.54166666666666663</v>
      </c>
      <c r="D855" s="1">
        <v>27.315467008484699</v>
      </c>
      <c r="E855" s="1">
        <f t="shared" si="78"/>
        <v>1.1967588983092359</v>
      </c>
      <c r="F855" s="1">
        <f t="shared" si="79"/>
        <v>4308.3320339132488</v>
      </c>
      <c r="G855" s="1" t="str">
        <f t="shared" si="80"/>
        <v>0</v>
      </c>
      <c r="H855" s="1">
        <v>30.51974032</v>
      </c>
      <c r="I855" s="1">
        <f t="shared" si="81"/>
        <v>1.3371461227699999</v>
      </c>
      <c r="J855" s="1">
        <f t="shared" si="82"/>
        <v>4813.7260419719996</v>
      </c>
      <c r="K855" s="1" t="str">
        <f t="shared" si="83"/>
        <v>0</v>
      </c>
    </row>
    <row r="856" spans="1:11">
      <c r="A856" s="1" t="s">
        <v>43</v>
      </c>
      <c r="B856" s="2">
        <v>41010</v>
      </c>
      <c r="C856" s="3">
        <v>0.58333333333333337</v>
      </c>
      <c r="D856" s="1">
        <v>25.344631759590602</v>
      </c>
      <c r="E856" s="1">
        <f t="shared" si="78"/>
        <v>1.1104116789670633</v>
      </c>
      <c r="F856" s="1">
        <f t="shared" si="79"/>
        <v>3997.482044281428</v>
      </c>
      <c r="G856" s="1" t="str">
        <f t="shared" si="80"/>
        <v>0</v>
      </c>
      <c r="H856" s="1">
        <v>29.836447799999998</v>
      </c>
      <c r="I856" s="1">
        <f t="shared" si="81"/>
        <v>1.3072093692375</v>
      </c>
      <c r="J856" s="1">
        <f t="shared" si="82"/>
        <v>4705.9537292550003</v>
      </c>
      <c r="K856" s="1" t="str">
        <f t="shared" si="83"/>
        <v>0</v>
      </c>
    </row>
    <row r="857" spans="1:11">
      <c r="A857" s="1" t="s">
        <v>43</v>
      </c>
      <c r="B857" s="2">
        <v>41010</v>
      </c>
      <c r="C857" s="3">
        <v>0.625</v>
      </c>
      <c r="D857" s="1">
        <v>15.496630237632299</v>
      </c>
      <c r="E857" s="1">
        <f t="shared" si="78"/>
        <v>0.67894611228626511</v>
      </c>
      <c r="F857" s="1">
        <f t="shared" si="79"/>
        <v>2444.2060042305543</v>
      </c>
      <c r="G857" s="1" t="str">
        <f t="shared" si="80"/>
        <v>0</v>
      </c>
      <c r="H857" s="1">
        <v>33.801235550000001</v>
      </c>
      <c r="I857" s="1">
        <f t="shared" si="81"/>
        <v>1.480916632534375</v>
      </c>
      <c r="J857" s="1">
        <f t="shared" si="82"/>
        <v>5331.2998771237499</v>
      </c>
      <c r="K857" s="1" t="str">
        <f t="shared" si="83"/>
        <v>0</v>
      </c>
    </row>
    <row r="858" spans="1:11">
      <c r="A858" s="1" t="s">
        <v>43</v>
      </c>
      <c r="B858" s="2">
        <v>41010</v>
      </c>
      <c r="C858" s="3">
        <v>0.66666666666666663</v>
      </c>
      <c r="D858" s="1">
        <v>31.945275811619201</v>
      </c>
      <c r="E858" s="1">
        <f t="shared" si="78"/>
        <v>1.3996023964965663</v>
      </c>
      <c r="F858" s="1">
        <f t="shared" si="79"/>
        <v>5038.5686273876381</v>
      </c>
      <c r="G858" s="1" t="str">
        <f t="shared" si="80"/>
        <v>0</v>
      </c>
      <c r="H858" s="1">
        <v>33.10256502</v>
      </c>
      <c r="I858" s="1">
        <f t="shared" si="81"/>
        <v>1.4503061299387501</v>
      </c>
      <c r="J858" s="1">
        <f t="shared" si="82"/>
        <v>5221.1020677795004</v>
      </c>
      <c r="K858" s="1" t="str">
        <f t="shared" si="83"/>
        <v>0</v>
      </c>
    </row>
    <row r="859" spans="1:11">
      <c r="A859" s="1" t="s">
        <v>43</v>
      </c>
      <c r="B859" s="2">
        <v>41010</v>
      </c>
      <c r="C859" s="3">
        <v>0.70833333333333337</v>
      </c>
      <c r="D859" s="1">
        <v>37.6515926170349</v>
      </c>
      <c r="E859" s="1">
        <f t="shared" si="78"/>
        <v>1.6496104015338415</v>
      </c>
      <c r="F859" s="1">
        <f t="shared" si="79"/>
        <v>5938.5974455218293</v>
      </c>
      <c r="G859" s="1" t="str">
        <f t="shared" si="80"/>
        <v>0</v>
      </c>
      <c r="H859" s="1">
        <v>34.09582923</v>
      </c>
      <c r="I859" s="1">
        <f t="shared" si="81"/>
        <v>1.4938235181393751</v>
      </c>
      <c r="J859" s="1">
        <f t="shared" si="82"/>
        <v>5377.76466530175</v>
      </c>
      <c r="K859" s="1" t="str">
        <f t="shared" si="83"/>
        <v>0</v>
      </c>
    </row>
    <row r="860" spans="1:11">
      <c r="A860" s="1" t="s">
        <v>43</v>
      </c>
      <c r="B860" s="2">
        <v>41010</v>
      </c>
      <c r="C860" s="3">
        <v>0.75</v>
      </c>
      <c r="D860" s="1">
        <v>41.0694113530053</v>
      </c>
      <c r="E860" s="1">
        <f t="shared" si="78"/>
        <v>1.7993535849035447</v>
      </c>
      <c r="F860" s="1">
        <f t="shared" si="79"/>
        <v>6477.6729056527611</v>
      </c>
      <c r="G860" s="1" t="str">
        <f t="shared" si="80"/>
        <v>0</v>
      </c>
      <c r="H860" s="1">
        <v>33.453162159999998</v>
      </c>
      <c r="I860" s="1">
        <f t="shared" si="81"/>
        <v>1.4656666671349998</v>
      </c>
      <c r="J860" s="1">
        <f t="shared" si="82"/>
        <v>5276.4000016859991</v>
      </c>
      <c r="K860" s="1" t="str">
        <f t="shared" si="83"/>
        <v>0</v>
      </c>
    </row>
    <row r="861" spans="1:11">
      <c r="A861" s="1" t="s">
        <v>43</v>
      </c>
      <c r="B861" s="2">
        <v>41010</v>
      </c>
      <c r="C861" s="3">
        <v>0.79166666666666663</v>
      </c>
      <c r="D861" s="1">
        <v>22.5881570458412</v>
      </c>
      <c r="E861" s="1">
        <f t="shared" si="78"/>
        <v>0.98964363057091764</v>
      </c>
      <c r="F861" s="1">
        <f t="shared" si="79"/>
        <v>3562.7170700553033</v>
      </c>
      <c r="G861" s="1" t="str">
        <f t="shared" si="80"/>
        <v>0</v>
      </c>
      <c r="H861" s="1">
        <v>33.335396680000002</v>
      </c>
      <c r="I861" s="1">
        <f t="shared" si="81"/>
        <v>1.4605070670425002</v>
      </c>
      <c r="J861" s="1">
        <f t="shared" si="82"/>
        <v>5257.8254413530012</v>
      </c>
      <c r="K861" s="1" t="str">
        <f t="shared" si="83"/>
        <v>0</v>
      </c>
    </row>
    <row r="862" spans="1:11">
      <c r="A862" s="1" t="s">
        <v>43</v>
      </c>
      <c r="B862" s="2">
        <v>41010</v>
      </c>
      <c r="C862" s="3">
        <v>0.83333333333333337</v>
      </c>
      <c r="D862" s="1">
        <v>6.9574116361141201</v>
      </c>
      <c r="E862" s="1">
        <f t="shared" si="78"/>
        <v>0.30482159730724989</v>
      </c>
      <c r="F862" s="1">
        <f t="shared" si="79"/>
        <v>1097.3577503060997</v>
      </c>
      <c r="G862" s="1" t="str">
        <f t="shared" si="80"/>
        <v>0</v>
      </c>
      <c r="H862" s="1">
        <v>30.1937943</v>
      </c>
      <c r="I862" s="1">
        <f t="shared" si="81"/>
        <v>1.3228656127687501</v>
      </c>
      <c r="J862" s="1">
        <f t="shared" si="82"/>
        <v>4762.3162059675005</v>
      </c>
      <c r="K862" s="1" t="str">
        <f t="shared" si="83"/>
        <v>0</v>
      </c>
    </row>
    <row r="863" spans="1:11">
      <c r="A863" s="1" t="s">
        <v>43</v>
      </c>
      <c r="B863" s="2">
        <v>41010</v>
      </c>
      <c r="C863" s="3">
        <v>0.875</v>
      </c>
      <c r="D863" s="1">
        <v>7.1605210681756297</v>
      </c>
      <c r="E863" s="1">
        <f t="shared" si="78"/>
        <v>0.31372032929944477</v>
      </c>
      <c r="F863" s="1">
        <f t="shared" si="79"/>
        <v>1129.3931854780012</v>
      </c>
      <c r="G863" s="1" t="str">
        <f t="shared" si="80"/>
        <v>0</v>
      </c>
      <c r="H863" s="1">
        <v>26.92803679</v>
      </c>
      <c r="I863" s="1">
        <f t="shared" si="81"/>
        <v>1.1797846118618751</v>
      </c>
      <c r="J863" s="1">
        <f t="shared" si="82"/>
        <v>4247.2246027027504</v>
      </c>
      <c r="K863" s="1" t="str">
        <f t="shared" si="83"/>
        <v>0</v>
      </c>
    </row>
    <row r="864" spans="1:11">
      <c r="A864" s="1" t="s">
        <v>43</v>
      </c>
      <c r="B864" s="2">
        <v>41010</v>
      </c>
      <c r="C864" s="3">
        <v>0.91666666666666663</v>
      </c>
      <c r="D864" s="1">
        <v>7.0999676415655397</v>
      </c>
      <c r="E864" s="1">
        <f t="shared" si="78"/>
        <v>0.31106733229609018</v>
      </c>
      <c r="F864" s="1">
        <f t="shared" si="79"/>
        <v>1119.8423962659247</v>
      </c>
      <c r="G864" s="1" t="str">
        <f t="shared" si="80"/>
        <v>0</v>
      </c>
      <c r="H864" s="1">
        <v>25.97830145</v>
      </c>
      <c r="I864" s="1">
        <f t="shared" si="81"/>
        <v>1.138174332278125</v>
      </c>
      <c r="J864" s="1">
        <f t="shared" si="82"/>
        <v>4097.4275962012498</v>
      </c>
      <c r="K864" s="1" t="str">
        <f t="shared" si="83"/>
        <v>0</v>
      </c>
    </row>
    <row r="865" spans="1:11">
      <c r="A865" s="1" t="s">
        <v>43</v>
      </c>
      <c r="B865" s="2">
        <v>41010</v>
      </c>
      <c r="C865" s="3">
        <v>0.95833333333333337</v>
      </c>
      <c r="D865" s="1">
        <v>7.08039092606968</v>
      </c>
      <c r="E865" s="1">
        <f t="shared" si="78"/>
        <v>0.31020962744842789</v>
      </c>
      <c r="F865" s="1">
        <f t="shared" si="79"/>
        <v>1116.7546588143405</v>
      </c>
      <c r="G865" s="1">
        <f t="shared" si="80"/>
        <v>83320.603507301261</v>
      </c>
      <c r="H865" s="1">
        <v>24.408852719999999</v>
      </c>
      <c r="I865" s="1">
        <f t="shared" si="81"/>
        <v>1.0694128597949999</v>
      </c>
      <c r="J865" s="1">
        <f t="shared" si="82"/>
        <v>3849.8862952619997</v>
      </c>
      <c r="K865" s="1">
        <f t="shared" si="83"/>
        <v>79574.627818230758</v>
      </c>
    </row>
    <row r="866" spans="1:11">
      <c r="A866" s="1" t="s">
        <v>43</v>
      </c>
      <c r="B866" s="2">
        <v>41011</v>
      </c>
      <c r="C866" s="3">
        <v>0</v>
      </c>
      <c r="D866" s="1">
        <v>7.4425398741828097</v>
      </c>
      <c r="E866" s="1">
        <f t="shared" si="78"/>
        <v>0.32607627823763435</v>
      </c>
      <c r="F866" s="1">
        <f t="shared" si="79"/>
        <v>1173.8746016554837</v>
      </c>
      <c r="G866" s="1" t="str">
        <f t="shared" si="80"/>
        <v>0</v>
      </c>
      <c r="H866" s="1">
        <v>23.983862869999999</v>
      </c>
      <c r="I866" s="1">
        <f t="shared" si="81"/>
        <v>1.050792991991875</v>
      </c>
      <c r="J866" s="1">
        <f t="shared" si="82"/>
        <v>3782.8547711707502</v>
      </c>
      <c r="K866" s="1" t="str">
        <f t="shared" si="83"/>
        <v>0</v>
      </c>
    </row>
    <row r="867" spans="1:11">
      <c r="A867" s="1" t="s">
        <v>43</v>
      </c>
      <c r="B867" s="2">
        <v>41011</v>
      </c>
      <c r="C867" s="3">
        <v>4.1666666666666664E-2</v>
      </c>
      <c r="D867" s="1">
        <v>7.8488483594523597</v>
      </c>
      <c r="E867" s="1">
        <f t="shared" si="78"/>
        <v>0.3438776687485065</v>
      </c>
      <c r="F867" s="1">
        <f t="shared" si="79"/>
        <v>1237.9596074946235</v>
      </c>
      <c r="G867" s="1" t="str">
        <f t="shared" si="80"/>
        <v>0</v>
      </c>
      <c r="H867" s="1">
        <v>23.399321780000001</v>
      </c>
      <c r="I867" s="1">
        <f t="shared" si="81"/>
        <v>1.0251827854862501</v>
      </c>
      <c r="J867" s="1">
        <f t="shared" si="82"/>
        <v>3690.6580277505004</v>
      </c>
      <c r="K867" s="1" t="str">
        <f t="shared" si="83"/>
        <v>0</v>
      </c>
    </row>
    <row r="868" spans="1:11">
      <c r="A868" s="1" t="s">
        <v>43</v>
      </c>
      <c r="B868" s="2">
        <v>41011</v>
      </c>
      <c r="C868" s="3">
        <v>8.3333333333333329E-2</v>
      </c>
      <c r="D868" s="1">
        <v>7.9615875879923497</v>
      </c>
      <c r="E868" s="1">
        <f t="shared" si="78"/>
        <v>0.34881705619891479</v>
      </c>
      <c r="F868" s="1">
        <f t="shared" si="79"/>
        <v>1255.7414023160932</v>
      </c>
      <c r="G868" s="1" t="str">
        <f t="shared" si="80"/>
        <v>0</v>
      </c>
      <c r="H868" s="1">
        <v>22.27672652</v>
      </c>
      <c r="I868" s="1">
        <f t="shared" si="81"/>
        <v>0.97599908065750007</v>
      </c>
      <c r="J868" s="1">
        <f t="shared" si="82"/>
        <v>3513.5966903670001</v>
      </c>
      <c r="K868" s="1" t="str">
        <f t="shared" si="83"/>
        <v>0</v>
      </c>
    </row>
    <row r="869" spans="1:11">
      <c r="A869" s="1" t="s">
        <v>43</v>
      </c>
      <c r="B869" s="2">
        <v>41011</v>
      </c>
      <c r="C869" s="3">
        <v>0.125</v>
      </c>
      <c r="D869" s="1">
        <v>10.5296215678338</v>
      </c>
      <c r="E869" s="1">
        <f t="shared" si="78"/>
        <v>0.46132904494071841</v>
      </c>
      <c r="F869" s="1">
        <f t="shared" si="79"/>
        <v>1660.7845617865862</v>
      </c>
      <c r="G869" s="1" t="str">
        <f t="shared" si="80"/>
        <v>0</v>
      </c>
      <c r="H869" s="1">
        <v>19.991263530000001</v>
      </c>
      <c r="I869" s="1">
        <f t="shared" si="81"/>
        <v>0.875867233408125</v>
      </c>
      <c r="J869" s="1">
        <f t="shared" si="82"/>
        <v>3153.1220402692502</v>
      </c>
      <c r="K869" s="1" t="str">
        <f t="shared" si="83"/>
        <v>0</v>
      </c>
    </row>
    <row r="870" spans="1:11">
      <c r="A870" s="1" t="s">
        <v>43</v>
      </c>
      <c r="B870" s="2">
        <v>41011</v>
      </c>
      <c r="C870" s="3">
        <v>0.16666666666666666</v>
      </c>
      <c r="D870" s="1">
        <v>7.8401873785919598</v>
      </c>
      <c r="E870" s="1">
        <f t="shared" si="78"/>
        <v>0.34349820952456023</v>
      </c>
      <c r="F870" s="1">
        <f t="shared" si="79"/>
        <v>1236.5935542884167</v>
      </c>
      <c r="G870" s="1" t="str">
        <f t="shared" si="80"/>
        <v>0</v>
      </c>
      <c r="H870" s="1">
        <v>18.520581190000001</v>
      </c>
      <c r="I870" s="1">
        <f t="shared" si="81"/>
        <v>0.81143296338687509</v>
      </c>
      <c r="J870" s="1">
        <f t="shared" si="82"/>
        <v>2921.1586681927502</v>
      </c>
      <c r="K870" s="1" t="str">
        <f t="shared" si="83"/>
        <v>0</v>
      </c>
    </row>
    <row r="871" spans="1:11">
      <c r="A871" s="1" t="s">
        <v>43</v>
      </c>
      <c r="B871" s="2">
        <v>41011</v>
      </c>
      <c r="C871" s="3">
        <v>0.20833333333333334</v>
      </c>
      <c r="D871" s="1">
        <v>7.7745625829696703</v>
      </c>
      <c r="E871" s="1">
        <f t="shared" si="78"/>
        <v>0.34062302316635867</v>
      </c>
      <c r="F871" s="1">
        <f t="shared" si="79"/>
        <v>1226.2428833988913</v>
      </c>
      <c r="G871" s="1" t="str">
        <f t="shared" si="80"/>
        <v>0</v>
      </c>
      <c r="H871" s="1">
        <v>16.82052015</v>
      </c>
      <c r="I871" s="1">
        <f t="shared" si="81"/>
        <v>0.73694903907187503</v>
      </c>
      <c r="J871" s="1">
        <f t="shared" si="82"/>
        <v>2653.0165406587503</v>
      </c>
      <c r="K871" s="1" t="str">
        <f t="shared" si="83"/>
        <v>0</v>
      </c>
    </row>
    <row r="872" spans="1:11">
      <c r="A872" s="1" t="s">
        <v>43</v>
      </c>
      <c r="B872" s="2">
        <v>41011</v>
      </c>
      <c r="C872" s="3">
        <v>0.25</v>
      </c>
      <c r="D872" s="1">
        <v>26.626252526309798</v>
      </c>
      <c r="E872" s="1">
        <f t="shared" si="78"/>
        <v>1.1665626888089482</v>
      </c>
      <c r="F872" s="1">
        <f t="shared" si="79"/>
        <v>4199.6256797122132</v>
      </c>
      <c r="G872" s="1" t="str">
        <f t="shared" si="80"/>
        <v>0</v>
      </c>
      <c r="H872" s="1">
        <v>17.284704250000001</v>
      </c>
      <c r="I872" s="1">
        <f t="shared" si="81"/>
        <v>0.75728610495312509</v>
      </c>
      <c r="J872" s="1">
        <f t="shared" si="82"/>
        <v>2726.2299778312504</v>
      </c>
      <c r="K872" s="1" t="str">
        <f t="shared" si="83"/>
        <v>0</v>
      </c>
    </row>
    <row r="873" spans="1:11">
      <c r="A873" s="1" t="s">
        <v>43</v>
      </c>
      <c r="B873" s="2">
        <v>41011</v>
      </c>
      <c r="C873" s="3">
        <v>0.29166666666666669</v>
      </c>
      <c r="D873" s="1">
        <v>40.190127632353096</v>
      </c>
      <c r="E873" s="1">
        <f t="shared" si="78"/>
        <v>1.7608299668924701</v>
      </c>
      <c r="F873" s="1">
        <f t="shared" si="79"/>
        <v>6338.9878808128924</v>
      </c>
      <c r="G873" s="1" t="str">
        <f t="shared" si="80"/>
        <v>0</v>
      </c>
      <c r="H873" s="1">
        <v>19.697022839999999</v>
      </c>
      <c r="I873" s="1">
        <f t="shared" si="81"/>
        <v>0.86297581317749994</v>
      </c>
      <c r="J873" s="1">
        <f t="shared" si="82"/>
        <v>3106.7129274389999</v>
      </c>
      <c r="K873" s="1" t="str">
        <f t="shared" si="83"/>
        <v>0</v>
      </c>
    </row>
    <row r="874" spans="1:11">
      <c r="A874" s="1" t="s">
        <v>43</v>
      </c>
      <c r="B874" s="2">
        <v>41011</v>
      </c>
      <c r="C874" s="3">
        <v>0.33333333333333331</v>
      </c>
      <c r="D874" s="1">
        <v>38.389638949500203</v>
      </c>
      <c r="E874" s="1">
        <f t="shared" si="78"/>
        <v>1.6819460564749775</v>
      </c>
      <c r="F874" s="1">
        <f t="shared" si="79"/>
        <v>6055.0058033099194</v>
      </c>
      <c r="G874" s="1" t="str">
        <f t="shared" si="80"/>
        <v>0</v>
      </c>
      <c r="H874" s="1">
        <v>22.082824939999998</v>
      </c>
      <c r="I874" s="1">
        <f t="shared" si="81"/>
        <v>0.9675037676837499</v>
      </c>
      <c r="J874" s="1">
        <f t="shared" si="82"/>
        <v>3483.0135636614996</v>
      </c>
      <c r="K874" s="1" t="str">
        <f t="shared" si="83"/>
        <v>0</v>
      </c>
    </row>
    <row r="875" spans="1:11">
      <c r="A875" s="1" t="s">
        <v>43</v>
      </c>
      <c r="B875" s="2">
        <v>41011</v>
      </c>
      <c r="C875" s="3">
        <v>0.375</v>
      </c>
      <c r="D875" s="1">
        <v>35.350893022749197</v>
      </c>
      <c r="E875" s="1">
        <f t="shared" si="78"/>
        <v>1.5488110005591993</v>
      </c>
      <c r="F875" s="1">
        <f t="shared" si="79"/>
        <v>5575.7196020131178</v>
      </c>
      <c r="G875" s="1" t="str">
        <f t="shared" si="80"/>
        <v>0</v>
      </c>
      <c r="H875" s="1">
        <v>22.495455289999999</v>
      </c>
      <c r="I875" s="1">
        <f t="shared" si="81"/>
        <v>0.98558213489312496</v>
      </c>
      <c r="J875" s="1">
        <f t="shared" si="82"/>
        <v>3548.0956856152497</v>
      </c>
      <c r="K875" s="1" t="str">
        <f t="shared" si="83"/>
        <v>0</v>
      </c>
    </row>
    <row r="876" spans="1:11">
      <c r="A876" s="1" t="s">
        <v>43</v>
      </c>
      <c r="B876" s="2">
        <v>41011</v>
      </c>
      <c r="C876" s="3">
        <v>0.41666666666666669</v>
      </c>
      <c r="D876" s="1">
        <v>35.535475480821397</v>
      </c>
      <c r="E876" s="1">
        <f t="shared" si="78"/>
        <v>1.5568980195034874</v>
      </c>
      <c r="F876" s="1">
        <f t="shared" si="79"/>
        <v>5604.8328702125546</v>
      </c>
      <c r="G876" s="1" t="str">
        <f t="shared" si="80"/>
        <v>0</v>
      </c>
      <c r="H876" s="1">
        <v>22.898589170000001</v>
      </c>
      <c r="I876" s="1">
        <f t="shared" si="81"/>
        <v>1.0032444380106251</v>
      </c>
      <c r="J876" s="1">
        <f t="shared" si="82"/>
        <v>3611.6799768382502</v>
      </c>
      <c r="K876" s="1" t="str">
        <f t="shared" si="83"/>
        <v>0</v>
      </c>
    </row>
    <row r="877" spans="1:11">
      <c r="A877" s="1" t="s">
        <v>43</v>
      </c>
      <c r="B877" s="2">
        <v>41011</v>
      </c>
      <c r="C877" s="3">
        <v>0.45833333333333331</v>
      </c>
      <c r="D877" s="1">
        <v>35.7022562016381</v>
      </c>
      <c r="E877" s="1">
        <f t="shared" si="78"/>
        <v>1.5642050998342694</v>
      </c>
      <c r="F877" s="1">
        <f t="shared" si="79"/>
        <v>5631.1383594033696</v>
      </c>
      <c r="G877" s="1" t="str">
        <f t="shared" si="80"/>
        <v>0</v>
      </c>
      <c r="H877" s="1">
        <v>23.261457249999999</v>
      </c>
      <c r="I877" s="1">
        <f t="shared" si="81"/>
        <v>1.019142595765625</v>
      </c>
      <c r="J877" s="1">
        <f t="shared" si="82"/>
        <v>3668.9133447562504</v>
      </c>
      <c r="K877" s="1" t="str">
        <f t="shared" si="83"/>
        <v>0</v>
      </c>
    </row>
    <row r="878" spans="1:11">
      <c r="A878" s="1" t="s">
        <v>43</v>
      </c>
      <c r="B878" s="2">
        <v>41011</v>
      </c>
      <c r="C878" s="3">
        <v>0.5</v>
      </c>
      <c r="D878" s="1">
        <v>33.967498460875603</v>
      </c>
      <c r="E878" s="1">
        <f t="shared" si="78"/>
        <v>1.4882010263171124</v>
      </c>
      <c r="F878" s="1">
        <f t="shared" si="79"/>
        <v>5357.5236947416042</v>
      </c>
      <c r="G878" s="1" t="str">
        <f t="shared" si="80"/>
        <v>0</v>
      </c>
      <c r="H878" s="1">
        <v>23.52197159</v>
      </c>
      <c r="I878" s="1">
        <f t="shared" si="81"/>
        <v>1.0305563802868751</v>
      </c>
      <c r="J878" s="1">
        <f t="shared" si="82"/>
        <v>3710.0029690327506</v>
      </c>
      <c r="K878" s="1" t="str">
        <f t="shared" si="83"/>
        <v>0</v>
      </c>
    </row>
    <row r="879" spans="1:11">
      <c r="A879" s="1" t="s">
        <v>43</v>
      </c>
      <c r="B879" s="2">
        <v>41011</v>
      </c>
      <c r="C879" s="3">
        <v>0.54166666666666663</v>
      </c>
      <c r="D879" s="1">
        <v>34.838234971364301</v>
      </c>
      <c r="E879" s="1">
        <f t="shared" si="78"/>
        <v>1.5263501696828985</v>
      </c>
      <c r="F879" s="1">
        <f t="shared" si="79"/>
        <v>5494.8606108584345</v>
      </c>
      <c r="G879" s="1" t="str">
        <f t="shared" si="80"/>
        <v>0</v>
      </c>
      <c r="H879" s="1">
        <v>24.328531009999999</v>
      </c>
      <c r="I879" s="1">
        <f t="shared" si="81"/>
        <v>1.065893764875625</v>
      </c>
      <c r="J879" s="1">
        <f t="shared" si="82"/>
        <v>3837.2175535522501</v>
      </c>
      <c r="K879" s="1" t="str">
        <f t="shared" si="83"/>
        <v>0</v>
      </c>
    </row>
    <row r="880" spans="1:11">
      <c r="A880" s="1" t="s">
        <v>43</v>
      </c>
      <c r="B880" s="2">
        <v>41011</v>
      </c>
      <c r="C880" s="3">
        <v>0.58333333333333337</v>
      </c>
      <c r="D880" s="1">
        <v>37.997567515903</v>
      </c>
      <c r="E880" s="1">
        <f t="shared" si="78"/>
        <v>1.6647684267905003</v>
      </c>
      <c r="F880" s="1">
        <f t="shared" si="79"/>
        <v>5993.1663364458009</v>
      </c>
      <c r="G880" s="1" t="str">
        <f t="shared" si="80"/>
        <v>0</v>
      </c>
      <c r="H880" s="1">
        <v>24.741039820000001</v>
      </c>
      <c r="I880" s="1">
        <f t="shared" si="81"/>
        <v>1.08396680711375</v>
      </c>
      <c r="J880" s="1">
        <f t="shared" si="82"/>
        <v>3902.2805056095003</v>
      </c>
      <c r="K880" s="1" t="str">
        <f t="shared" si="83"/>
        <v>0</v>
      </c>
    </row>
    <row r="881" spans="1:11">
      <c r="A881" s="1" t="s">
        <v>43</v>
      </c>
      <c r="B881" s="2">
        <v>41011</v>
      </c>
      <c r="C881" s="3">
        <v>0.625</v>
      </c>
      <c r="D881" s="1">
        <v>40.867286456426001</v>
      </c>
      <c r="E881" s="1">
        <f t="shared" si="78"/>
        <v>1.7904979878721641</v>
      </c>
      <c r="F881" s="1">
        <f t="shared" si="79"/>
        <v>6445.7927563397907</v>
      </c>
      <c r="G881" s="1" t="str">
        <f t="shared" si="80"/>
        <v>0</v>
      </c>
      <c r="H881" s="1">
        <v>25.333293510000001</v>
      </c>
      <c r="I881" s="1">
        <f t="shared" si="81"/>
        <v>1.1099149219068751</v>
      </c>
      <c r="J881" s="1">
        <f t="shared" si="82"/>
        <v>3995.6937188647503</v>
      </c>
      <c r="K881" s="1" t="str">
        <f t="shared" si="83"/>
        <v>0</v>
      </c>
    </row>
    <row r="882" spans="1:11">
      <c r="A882" s="1" t="s">
        <v>43</v>
      </c>
      <c r="B882" s="2">
        <v>41011</v>
      </c>
      <c r="C882" s="3">
        <v>0.66666666666666663</v>
      </c>
      <c r="D882" s="1">
        <v>40.545601588355197</v>
      </c>
      <c r="E882" s="1">
        <f t="shared" si="78"/>
        <v>1.7764041695898121</v>
      </c>
      <c r="F882" s="1">
        <f t="shared" si="79"/>
        <v>6395.0550105233233</v>
      </c>
      <c r="G882" s="1" t="str">
        <f t="shared" si="80"/>
        <v>0</v>
      </c>
      <c r="H882" s="1">
        <v>26.32622555</v>
      </c>
      <c r="I882" s="1">
        <f t="shared" si="81"/>
        <v>1.1534177569093751</v>
      </c>
      <c r="J882" s="1">
        <f t="shared" si="82"/>
        <v>4152.3039248737505</v>
      </c>
      <c r="K882" s="1" t="str">
        <f t="shared" si="83"/>
        <v>0</v>
      </c>
    </row>
    <row r="883" spans="1:11">
      <c r="A883" s="1" t="s">
        <v>43</v>
      </c>
      <c r="B883" s="2">
        <v>41011</v>
      </c>
      <c r="C883" s="3">
        <v>0.70833333333333337</v>
      </c>
      <c r="D883" s="1">
        <v>39.949769168429903</v>
      </c>
      <c r="E883" s="1">
        <f t="shared" si="78"/>
        <v>1.7502992616918351</v>
      </c>
      <c r="F883" s="1">
        <f t="shared" si="79"/>
        <v>6301.0773420906062</v>
      </c>
      <c r="G883" s="1" t="str">
        <f t="shared" si="80"/>
        <v>0</v>
      </c>
      <c r="H883" s="1">
        <v>27.03070258</v>
      </c>
      <c r="I883" s="1">
        <f t="shared" si="81"/>
        <v>1.1842826567862501</v>
      </c>
      <c r="J883" s="1">
        <f t="shared" si="82"/>
        <v>4263.4175644305005</v>
      </c>
      <c r="K883" s="1" t="str">
        <f t="shared" si="83"/>
        <v>0</v>
      </c>
    </row>
    <row r="884" spans="1:11">
      <c r="A884" s="1" t="s">
        <v>43</v>
      </c>
      <c r="B884" s="2">
        <v>41011</v>
      </c>
      <c r="C884" s="3">
        <v>0.75</v>
      </c>
      <c r="D884" s="1">
        <v>20.794905058079301</v>
      </c>
      <c r="E884" s="1">
        <f t="shared" si="78"/>
        <v>0.91107677785709951</v>
      </c>
      <c r="F884" s="1">
        <f t="shared" si="79"/>
        <v>3279.8764002855582</v>
      </c>
      <c r="G884" s="1" t="str">
        <f t="shared" si="80"/>
        <v>0</v>
      </c>
      <c r="H884" s="1">
        <v>26.462943800000001</v>
      </c>
      <c r="I884" s="1">
        <f t="shared" si="81"/>
        <v>1.1594077252375001</v>
      </c>
      <c r="J884" s="1">
        <f t="shared" si="82"/>
        <v>4173.8678108550002</v>
      </c>
      <c r="K884" s="1" t="str">
        <f t="shared" si="83"/>
        <v>0</v>
      </c>
    </row>
    <row r="885" spans="1:11">
      <c r="A885" s="1" t="s">
        <v>43</v>
      </c>
      <c r="B885" s="2">
        <v>41011</v>
      </c>
      <c r="C885" s="3">
        <v>0.79166666666666663</v>
      </c>
      <c r="D885" s="1">
        <v>4.5674645126197104</v>
      </c>
      <c r="E885" s="1">
        <f t="shared" si="78"/>
        <v>0.20011203895915106</v>
      </c>
      <c r="F885" s="1">
        <f t="shared" si="79"/>
        <v>720.40334025294385</v>
      </c>
      <c r="G885" s="1" t="str">
        <f t="shared" si="80"/>
        <v>0</v>
      </c>
      <c r="H885" s="1">
        <v>25.108479859999999</v>
      </c>
      <c r="I885" s="1">
        <f t="shared" si="81"/>
        <v>1.10006527386625</v>
      </c>
      <c r="J885" s="1">
        <f t="shared" si="82"/>
        <v>3960.2349859185001</v>
      </c>
      <c r="K885" s="1" t="str">
        <f t="shared" si="83"/>
        <v>0</v>
      </c>
    </row>
    <row r="886" spans="1:11">
      <c r="A886" s="1" t="s">
        <v>43</v>
      </c>
      <c r="B886" s="2">
        <v>41011</v>
      </c>
      <c r="C886" s="3">
        <v>0.83333333333333337</v>
      </c>
      <c r="D886" s="1">
        <v>6.4643306422233602</v>
      </c>
      <c r="E886" s="1">
        <f t="shared" si="78"/>
        <v>0.28321848626241097</v>
      </c>
      <c r="F886" s="1">
        <f t="shared" si="79"/>
        <v>1019.5865505446795</v>
      </c>
      <c r="G886" s="1" t="str">
        <f t="shared" si="80"/>
        <v>0</v>
      </c>
      <c r="H886" s="1">
        <v>24.540626249999999</v>
      </c>
      <c r="I886" s="1">
        <f t="shared" si="81"/>
        <v>1.075186187578125</v>
      </c>
      <c r="J886" s="1">
        <f t="shared" si="82"/>
        <v>3870.6702752812498</v>
      </c>
      <c r="K886" s="1" t="str">
        <f t="shared" si="83"/>
        <v>0</v>
      </c>
    </row>
    <row r="887" spans="1:11">
      <c r="A887" s="1" t="s">
        <v>43</v>
      </c>
      <c r="B887" s="2">
        <v>41011</v>
      </c>
      <c r="C887" s="3">
        <v>0.875</v>
      </c>
      <c r="D887" s="1">
        <v>6.4479040733973196</v>
      </c>
      <c r="E887" s="1">
        <f t="shared" si="78"/>
        <v>0.28249879721572008</v>
      </c>
      <c r="F887" s="1">
        <f t="shared" si="79"/>
        <v>1016.9956699765922</v>
      </c>
      <c r="G887" s="1" t="str">
        <f t="shared" si="80"/>
        <v>0</v>
      </c>
      <c r="H887" s="1">
        <v>23.20246934</v>
      </c>
      <c r="I887" s="1">
        <f t="shared" si="81"/>
        <v>1.0165581879587502</v>
      </c>
      <c r="J887" s="1">
        <f t="shared" si="82"/>
        <v>3659.6094766515007</v>
      </c>
      <c r="K887" s="1" t="str">
        <f t="shared" si="83"/>
        <v>0</v>
      </c>
    </row>
    <row r="888" spans="1:11">
      <c r="A888" s="1" t="s">
        <v>43</v>
      </c>
      <c r="B888" s="2">
        <v>41011</v>
      </c>
      <c r="C888" s="3">
        <v>0.91666666666666663</v>
      </c>
      <c r="D888" s="1">
        <v>6.2345218797524797</v>
      </c>
      <c r="E888" s="1">
        <f t="shared" si="78"/>
        <v>0.27314998985665551</v>
      </c>
      <c r="F888" s="1">
        <f t="shared" si="79"/>
        <v>983.33996348395988</v>
      </c>
      <c r="G888" s="1" t="str">
        <f t="shared" si="80"/>
        <v>0</v>
      </c>
      <c r="H888" s="1">
        <v>22.744024039999999</v>
      </c>
      <c r="I888" s="1">
        <f t="shared" si="81"/>
        <v>0.99647255325250006</v>
      </c>
      <c r="J888" s="1">
        <f t="shared" si="82"/>
        <v>3587.3011917090002</v>
      </c>
      <c r="K888" s="1" t="str">
        <f t="shared" si="83"/>
        <v>0</v>
      </c>
    </row>
    <row r="889" spans="1:11">
      <c r="A889" s="1" t="s">
        <v>43</v>
      </c>
      <c r="B889" s="2">
        <v>41011</v>
      </c>
      <c r="C889" s="3">
        <v>0.95833333333333337</v>
      </c>
      <c r="D889" s="1">
        <v>6.2482622126738203</v>
      </c>
      <c r="E889" s="1">
        <f t="shared" si="78"/>
        <v>0.27375198819277174</v>
      </c>
      <c r="F889" s="1">
        <f t="shared" si="79"/>
        <v>985.5071574939783</v>
      </c>
      <c r="G889" s="1">
        <f t="shared" si="80"/>
        <v>92015.368462063212</v>
      </c>
      <c r="H889" s="1">
        <v>20.26571058</v>
      </c>
      <c r="I889" s="1">
        <f t="shared" si="81"/>
        <v>0.88789144478625004</v>
      </c>
      <c r="J889" s="1">
        <f t="shared" si="82"/>
        <v>3196.4092012305</v>
      </c>
      <c r="K889" s="1">
        <f t="shared" si="83"/>
        <v>63610.61644345949</v>
      </c>
    </row>
    <row r="890" spans="1:11">
      <c r="A890" s="1" t="s">
        <v>43</v>
      </c>
      <c r="B890" s="2">
        <v>41012</v>
      </c>
      <c r="C890" s="3">
        <v>0</v>
      </c>
      <c r="D890" s="1">
        <v>6.2059016128381099</v>
      </c>
      <c r="E890" s="1">
        <f t="shared" si="78"/>
        <v>0.27189606441246966</v>
      </c>
      <c r="F890" s="1">
        <f t="shared" si="79"/>
        <v>978.82583188489082</v>
      </c>
      <c r="G890" s="1" t="str">
        <f t="shared" si="80"/>
        <v>0</v>
      </c>
      <c r="H890" s="1">
        <v>18.373436909999999</v>
      </c>
      <c r="I890" s="1">
        <f t="shared" si="81"/>
        <v>0.80498620461937498</v>
      </c>
      <c r="J890" s="1">
        <f t="shared" si="82"/>
        <v>2897.9503366297499</v>
      </c>
      <c r="K890" s="1" t="str">
        <f t="shared" si="83"/>
        <v>0</v>
      </c>
    </row>
    <row r="891" spans="1:11">
      <c r="A891" s="1" t="s">
        <v>43</v>
      </c>
      <c r="B891" s="2">
        <v>41012</v>
      </c>
      <c r="C891" s="3">
        <v>4.1666666666666664E-2</v>
      </c>
      <c r="D891" s="1">
        <v>38.7794465513321</v>
      </c>
      <c r="E891" s="1">
        <f t="shared" si="78"/>
        <v>1.6990245020302377</v>
      </c>
      <c r="F891" s="1">
        <f t="shared" si="79"/>
        <v>6116.4882073088556</v>
      </c>
      <c r="G891" s="1" t="str">
        <f t="shared" si="80"/>
        <v>0</v>
      </c>
      <c r="H891" s="1">
        <v>16.777262799999999</v>
      </c>
      <c r="I891" s="1">
        <f t="shared" si="81"/>
        <v>0.73505382642499995</v>
      </c>
      <c r="J891" s="1">
        <f t="shared" si="82"/>
        <v>2646.1937751299997</v>
      </c>
      <c r="K891" s="1" t="str">
        <f t="shared" si="83"/>
        <v>0</v>
      </c>
    </row>
    <row r="892" spans="1:11">
      <c r="A892" s="1" t="s">
        <v>43</v>
      </c>
      <c r="B892" s="2">
        <v>41012</v>
      </c>
      <c r="C892" s="3">
        <v>8.3333333333333329E-2</v>
      </c>
      <c r="D892" s="1">
        <v>8.7791698736614592</v>
      </c>
      <c r="E892" s="1">
        <f t="shared" si="78"/>
        <v>0.3846373800897927</v>
      </c>
      <c r="F892" s="1">
        <f t="shared" si="79"/>
        <v>1384.6945683232536</v>
      </c>
      <c r="G892" s="1" t="str">
        <f t="shared" si="80"/>
        <v>0</v>
      </c>
      <c r="H892" s="1">
        <v>15.58342888</v>
      </c>
      <c r="I892" s="1">
        <f t="shared" si="81"/>
        <v>0.68274897780499999</v>
      </c>
      <c r="J892" s="1">
        <f t="shared" si="82"/>
        <v>2457.8963200980002</v>
      </c>
      <c r="K892" s="1" t="str">
        <f t="shared" si="83"/>
        <v>0</v>
      </c>
    </row>
    <row r="893" spans="1:11">
      <c r="A893" s="1" t="s">
        <v>43</v>
      </c>
      <c r="B893" s="2">
        <v>41012</v>
      </c>
      <c r="C893" s="3">
        <v>0.125</v>
      </c>
      <c r="D893" s="1">
        <v>6.9160522313912702</v>
      </c>
      <c r="E893" s="1">
        <f t="shared" si="78"/>
        <v>0.30300953838783001</v>
      </c>
      <c r="F893" s="1">
        <f t="shared" si="79"/>
        <v>1090.8343381961881</v>
      </c>
      <c r="G893" s="1" t="str">
        <f t="shared" si="80"/>
        <v>0</v>
      </c>
      <c r="H893" s="1">
        <v>14.98450749</v>
      </c>
      <c r="I893" s="1">
        <f t="shared" si="81"/>
        <v>0.65650873440562507</v>
      </c>
      <c r="J893" s="1">
        <f t="shared" si="82"/>
        <v>2363.4314438602501</v>
      </c>
      <c r="K893" s="1" t="str">
        <f t="shared" si="83"/>
        <v>0</v>
      </c>
    </row>
    <row r="894" spans="1:11">
      <c r="A894" s="1" t="s">
        <v>43</v>
      </c>
      <c r="B894" s="2">
        <v>41012</v>
      </c>
      <c r="C894" s="3">
        <v>0.16666666666666666</v>
      </c>
      <c r="D894" s="1">
        <v>7.0363778727584396</v>
      </c>
      <c r="E894" s="1">
        <f t="shared" si="78"/>
        <v>0.30828130555022915</v>
      </c>
      <c r="F894" s="1">
        <f t="shared" si="79"/>
        <v>1109.8126999808248</v>
      </c>
      <c r="G894" s="1" t="str">
        <f t="shared" si="80"/>
        <v>0</v>
      </c>
      <c r="H894" s="1">
        <v>14.20063831</v>
      </c>
      <c r="I894" s="1">
        <f t="shared" si="81"/>
        <v>0.62216546595687505</v>
      </c>
      <c r="J894" s="1">
        <f t="shared" si="82"/>
        <v>2239.7956774447503</v>
      </c>
      <c r="K894" s="1" t="str">
        <f t="shared" si="83"/>
        <v>0</v>
      </c>
    </row>
    <row r="895" spans="1:11">
      <c r="A895" s="1" t="s">
        <v>43</v>
      </c>
      <c r="B895" s="2">
        <v>41012</v>
      </c>
      <c r="C895" s="3">
        <v>0.20833333333333334</v>
      </c>
      <c r="D895" s="1">
        <v>9.0070005340046393</v>
      </c>
      <c r="E895" s="1">
        <f t="shared" si="78"/>
        <v>0.39461921089607832</v>
      </c>
      <c r="F895" s="1">
        <f t="shared" si="79"/>
        <v>1420.6291592258819</v>
      </c>
      <c r="G895" s="1" t="str">
        <f t="shared" si="80"/>
        <v>0</v>
      </c>
      <c r="H895" s="1">
        <v>13.770717100000001</v>
      </c>
      <c r="I895" s="1">
        <f t="shared" si="81"/>
        <v>0.60332954294375007</v>
      </c>
      <c r="J895" s="1">
        <f t="shared" si="82"/>
        <v>2171.9863545975004</v>
      </c>
      <c r="K895" s="1" t="str">
        <f t="shared" si="83"/>
        <v>0</v>
      </c>
    </row>
    <row r="896" spans="1:11">
      <c r="A896" s="1" t="s">
        <v>43</v>
      </c>
      <c r="B896" s="2">
        <v>41012</v>
      </c>
      <c r="C896" s="3">
        <v>0.25</v>
      </c>
      <c r="D896" s="1">
        <v>10.6048597360982</v>
      </c>
      <c r="E896" s="1">
        <f t="shared" si="78"/>
        <v>0.46462541718780243</v>
      </c>
      <c r="F896" s="1">
        <f t="shared" si="79"/>
        <v>1672.6515018760888</v>
      </c>
      <c r="G896" s="1" t="str">
        <f t="shared" si="80"/>
        <v>0</v>
      </c>
      <c r="H896" s="1">
        <v>13.2325879</v>
      </c>
      <c r="I896" s="1">
        <f t="shared" si="81"/>
        <v>0.57975275736874998</v>
      </c>
      <c r="J896" s="1">
        <f t="shared" si="82"/>
        <v>2087.1099265274997</v>
      </c>
      <c r="K896" s="1" t="str">
        <f t="shared" si="83"/>
        <v>0</v>
      </c>
    </row>
    <row r="897" spans="1:11">
      <c r="A897" s="1" t="s">
        <v>43</v>
      </c>
      <c r="B897" s="2">
        <v>41012</v>
      </c>
      <c r="C897" s="3">
        <v>0.29166666666666669</v>
      </c>
      <c r="D897" s="1">
        <v>14.6881076932616</v>
      </c>
      <c r="E897" s="1">
        <f t="shared" si="78"/>
        <v>0.64352271831102392</v>
      </c>
      <c r="F897" s="1">
        <f t="shared" si="79"/>
        <v>2316.6817859196863</v>
      </c>
      <c r="G897" s="1" t="str">
        <f t="shared" si="80"/>
        <v>0</v>
      </c>
      <c r="H897" s="1">
        <v>12.64129071</v>
      </c>
      <c r="I897" s="1">
        <f t="shared" si="81"/>
        <v>0.55384654923187504</v>
      </c>
      <c r="J897" s="1">
        <f t="shared" si="82"/>
        <v>1993.8475772347501</v>
      </c>
      <c r="K897" s="1" t="str">
        <f t="shared" si="83"/>
        <v>0</v>
      </c>
    </row>
    <row r="898" spans="1:11">
      <c r="A898" s="1" t="s">
        <v>43</v>
      </c>
      <c r="B898" s="2">
        <v>41012</v>
      </c>
      <c r="C898" s="3">
        <v>0.33333333333333331</v>
      </c>
      <c r="D898" s="1">
        <v>21.390248481167699</v>
      </c>
      <c r="E898" s="1">
        <f t="shared" ref="E898:E961" si="84">(D898*3785.4)/86400</f>
        <v>0.93716026158115984</v>
      </c>
      <c r="F898" s="1">
        <f t="shared" ref="F898:F961" si="85">E898*3600</f>
        <v>3373.7769416921756</v>
      </c>
      <c r="G898" s="1" t="str">
        <f t="shared" ref="G898:G961" si="86">IF(C898=$C$25,SUM(F898:F919),"0")</f>
        <v>0</v>
      </c>
      <c r="H898" s="1">
        <v>13.096025559999999</v>
      </c>
      <c r="I898" s="1">
        <f t="shared" ref="I898:I961" si="87">(H898*3785.4)/86400</f>
        <v>0.57376961984749997</v>
      </c>
      <c r="J898" s="1">
        <f t="shared" ref="J898:J961" si="88">I898*3600</f>
        <v>2065.5706314509998</v>
      </c>
      <c r="K898" s="1" t="str">
        <f t="shared" ref="K898:K961" si="89">IF(C898=$C$25,SUM(J898:J919),"0")</f>
        <v>0</v>
      </c>
    </row>
    <row r="899" spans="1:11">
      <c r="A899" s="1" t="s">
        <v>43</v>
      </c>
      <c r="B899" s="2">
        <v>41012</v>
      </c>
      <c r="C899" s="3">
        <v>0.375</v>
      </c>
      <c r="D899" s="1">
        <v>33.295410947799702</v>
      </c>
      <c r="E899" s="1">
        <f t="shared" si="84"/>
        <v>1.4587551921504744</v>
      </c>
      <c r="F899" s="1">
        <f t="shared" si="85"/>
        <v>5251.5186917417077</v>
      </c>
      <c r="G899" s="1" t="str">
        <f t="shared" si="86"/>
        <v>0</v>
      </c>
      <c r="H899" s="1">
        <v>13.91763733</v>
      </c>
      <c r="I899" s="1">
        <f t="shared" si="87"/>
        <v>0.60976648552062507</v>
      </c>
      <c r="J899" s="1">
        <f t="shared" si="88"/>
        <v>2195.1593478742502</v>
      </c>
      <c r="K899" s="1" t="str">
        <f t="shared" si="89"/>
        <v>0</v>
      </c>
    </row>
    <row r="900" spans="1:11">
      <c r="A900" s="1" t="s">
        <v>43</v>
      </c>
      <c r="B900" s="2">
        <v>41012</v>
      </c>
      <c r="C900" s="3">
        <v>0.41666666666666669</v>
      </c>
      <c r="D900" s="1">
        <v>33.352284615304697</v>
      </c>
      <c r="E900" s="1">
        <f t="shared" si="84"/>
        <v>1.4612469697080372</v>
      </c>
      <c r="F900" s="1">
        <f t="shared" si="85"/>
        <v>5260.4890909489341</v>
      </c>
      <c r="G900" s="1" t="str">
        <f t="shared" si="86"/>
        <v>0</v>
      </c>
      <c r="H900" s="1">
        <v>15.29565245</v>
      </c>
      <c r="I900" s="1">
        <f t="shared" si="87"/>
        <v>0.67014077296562502</v>
      </c>
      <c r="J900" s="1">
        <f t="shared" si="88"/>
        <v>2412.5067826762502</v>
      </c>
      <c r="K900" s="1" t="str">
        <f t="shared" si="89"/>
        <v>0</v>
      </c>
    </row>
    <row r="901" spans="1:11">
      <c r="A901" s="1" t="s">
        <v>43</v>
      </c>
      <c r="B901" s="2">
        <v>41012</v>
      </c>
      <c r="C901" s="3">
        <v>0.45833333333333331</v>
      </c>
      <c r="D901" s="1">
        <v>35.540815327432398</v>
      </c>
      <c r="E901" s="1">
        <f t="shared" si="84"/>
        <v>1.557131971533132</v>
      </c>
      <c r="F901" s="1">
        <f t="shared" si="85"/>
        <v>5605.6750975192754</v>
      </c>
      <c r="G901" s="1" t="str">
        <f t="shared" si="86"/>
        <v>0</v>
      </c>
      <c r="H901" s="1">
        <v>16.527378089999999</v>
      </c>
      <c r="I901" s="1">
        <f t="shared" si="87"/>
        <v>0.72410575256812504</v>
      </c>
      <c r="J901" s="1">
        <f t="shared" si="88"/>
        <v>2606.7807092452504</v>
      </c>
      <c r="K901" s="1" t="str">
        <f t="shared" si="89"/>
        <v>0</v>
      </c>
    </row>
    <row r="902" spans="1:11">
      <c r="A902" s="1" t="s">
        <v>43</v>
      </c>
      <c r="B902" s="2">
        <v>41012</v>
      </c>
      <c r="C902" s="3">
        <v>0.5</v>
      </c>
      <c r="D902" s="1">
        <v>37.994840767118703</v>
      </c>
      <c r="E902" s="1">
        <f t="shared" si="84"/>
        <v>1.6646489611093882</v>
      </c>
      <c r="F902" s="1">
        <f t="shared" si="85"/>
        <v>5992.7362599937978</v>
      </c>
      <c r="G902" s="1" t="str">
        <f t="shared" si="86"/>
        <v>0</v>
      </c>
      <c r="H902" s="1">
        <v>17.109300510000001</v>
      </c>
      <c r="I902" s="1">
        <f t="shared" si="87"/>
        <v>0.74960122859437506</v>
      </c>
      <c r="J902" s="1">
        <f t="shared" si="88"/>
        <v>2698.5644229397503</v>
      </c>
      <c r="K902" s="1" t="str">
        <f t="shared" si="89"/>
        <v>0</v>
      </c>
    </row>
    <row r="903" spans="1:11">
      <c r="A903" s="1" t="s">
        <v>43</v>
      </c>
      <c r="B903" s="2">
        <v>41012</v>
      </c>
      <c r="C903" s="3">
        <v>0.54166666666666663</v>
      </c>
      <c r="D903" s="1">
        <v>38.700229374567698</v>
      </c>
      <c r="E903" s="1">
        <f t="shared" si="84"/>
        <v>1.6955537994732472</v>
      </c>
      <c r="F903" s="1">
        <f t="shared" si="85"/>
        <v>6103.9936781036904</v>
      </c>
      <c r="G903" s="1" t="str">
        <f t="shared" si="86"/>
        <v>0</v>
      </c>
      <c r="H903" s="1">
        <v>19.365276550000001</v>
      </c>
      <c r="I903" s="1">
        <f t="shared" si="87"/>
        <v>0.84844117884687509</v>
      </c>
      <c r="J903" s="1">
        <f t="shared" si="88"/>
        <v>3054.3882438487503</v>
      </c>
      <c r="K903" s="1" t="str">
        <f t="shared" si="89"/>
        <v>0</v>
      </c>
    </row>
    <row r="904" spans="1:11">
      <c r="A904" s="1" t="s">
        <v>43</v>
      </c>
      <c r="B904" s="2">
        <v>41012</v>
      </c>
      <c r="C904" s="3">
        <v>0.58333333333333337</v>
      </c>
      <c r="D904" s="1">
        <v>40.162272546556302</v>
      </c>
      <c r="E904" s="1">
        <f t="shared" si="84"/>
        <v>1.759609565945998</v>
      </c>
      <c r="F904" s="1">
        <f t="shared" si="85"/>
        <v>6334.5944374055925</v>
      </c>
      <c r="G904" s="1" t="str">
        <f t="shared" si="86"/>
        <v>0</v>
      </c>
      <c r="H904" s="1">
        <v>21.130518810000002</v>
      </c>
      <c r="I904" s="1">
        <f t="shared" si="87"/>
        <v>0.92578085536312504</v>
      </c>
      <c r="J904" s="1">
        <f t="shared" si="88"/>
        <v>3332.8110793072501</v>
      </c>
      <c r="K904" s="1" t="str">
        <f t="shared" si="89"/>
        <v>0</v>
      </c>
    </row>
    <row r="905" spans="1:11">
      <c r="A905" s="1" t="s">
        <v>43</v>
      </c>
      <c r="B905" s="2">
        <v>41012</v>
      </c>
      <c r="C905" s="3">
        <v>0.625</v>
      </c>
      <c r="D905" s="1">
        <v>39.967221425374298</v>
      </c>
      <c r="E905" s="1">
        <f t="shared" si="84"/>
        <v>1.7510638886992116</v>
      </c>
      <c r="F905" s="1">
        <f t="shared" si="85"/>
        <v>6303.8299993171613</v>
      </c>
      <c r="G905" s="1" t="str">
        <f t="shared" si="86"/>
        <v>0</v>
      </c>
      <c r="H905" s="1">
        <v>23.165425519999999</v>
      </c>
      <c r="I905" s="1">
        <f t="shared" si="87"/>
        <v>1.0149352055949998</v>
      </c>
      <c r="J905" s="1">
        <f t="shared" si="88"/>
        <v>3653.7667401419994</v>
      </c>
      <c r="K905" s="1" t="str">
        <f t="shared" si="89"/>
        <v>0</v>
      </c>
    </row>
    <row r="906" spans="1:11">
      <c r="A906" s="1" t="s">
        <v>43</v>
      </c>
      <c r="B906" s="2">
        <v>41012</v>
      </c>
      <c r="C906" s="3">
        <v>0.66666666666666663</v>
      </c>
      <c r="D906" s="1">
        <v>39.5885158793131</v>
      </c>
      <c r="E906" s="1">
        <f t="shared" si="84"/>
        <v>1.7344718519624052</v>
      </c>
      <c r="F906" s="1">
        <f t="shared" si="85"/>
        <v>6244.0986670646589</v>
      </c>
      <c r="G906" s="1" t="str">
        <f t="shared" si="86"/>
        <v>0</v>
      </c>
      <c r="H906" s="1">
        <v>23.69582853</v>
      </c>
      <c r="I906" s="1">
        <f t="shared" si="87"/>
        <v>1.038173487470625</v>
      </c>
      <c r="J906" s="1">
        <f t="shared" si="88"/>
        <v>3737.4245548942499</v>
      </c>
      <c r="K906" s="1" t="str">
        <f t="shared" si="89"/>
        <v>0</v>
      </c>
    </row>
    <row r="907" spans="1:11">
      <c r="A907" s="1" t="s">
        <v>43</v>
      </c>
      <c r="B907" s="2">
        <v>41012</v>
      </c>
      <c r="C907" s="3">
        <v>0.70833333333333337</v>
      </c>
      <c r="D907" s="1">
        <v>37.479676002926297</v>
      </c>
      <c r="E907" s="1">
        <f t="shared" si="84"/>
        <v>1.6420783048782084</v>
      </c>
      <c r="F907" s="1">
        <f t="shared" si="85"/>
        <v>5911.4818975615499</v>
      </c>
      <c r="G907" s="1" t="str">
        <f t="shared" si="86"/>
        <v>0</v>
      </c>
      <c r="H907" s="1">
        <v>24.403243020000001</v>
      </c>
      <c r="I907" s="1">
        <f t="shared" si="87"/>
        <v>1.0691670848137502</v>
      </c>
      <c r="J907" s="1">
        <f t="shared" si="88"/>
        <v>3849.001505329501</v>
      </c>
      <c r="K907" s="1" t="str">
        <f t="shared" si="89"/>
        <v>0</v>
      </c>
    </row>
    <row r="908" spans="1:11">
      <c r="A908" s="1" t="s">
        <v>43</v>
      </c>
      <c r="B908" s="2">
        <v>41012</v>
      </c>
      <c r="C908" s="3">
        <v>0.75</v>
      </c>
      <c r="D908" s="1">
        <v>39.768206367492702</v>
      </c>
      <c r="E908" s="1">
        <f t="shared" si="84"/>
        <v>1.7423445414757741</v>
      </c>
      <c r="F908" s="1">
        <f t="shared" si="85"/>
        <v>6272.4403493127866</v>
      </c>
      <c r="G908" s="1" t="str">
        <f t="shared" si="86"/>
        <v>0</v>
      </c>
      <c r="H908" s="1">
        <v>25.20639074</v>
      </c>
      <c r="I908" s="1">
        <f t="shared" si="87"/>
        <v>1.1043549942962501</v>
      </c>
      <c r="J908" s="1">
        <f t="shared" si="88"/>
        <v>3975.6779794665003</v>
      </c>
      <c r="K908" s="1" t="str">
        <f t="shared" si="89"/>
        <v>0</v>
      </c>
    </row>
    <row r="909" spans="1:11">
      <c r="A909" s="1" t="s">
        <v>43</v>
      </c>
      <c r="B909" s="2">
        <v>41012</v>
      </c>
      <c r="C909" s="3">
        <v>0.79166666666666663</v>
      </c>
      <c r="D909" s="1">
        <v>38.450982013278498</v>
      </c>
      <c r="E909" s="1">
        <f t="shared" si="84"/>
        <v>1.6846336494567644</v>
      </c>
      <c r="F909" s="1">
        <f t="shared" si="85"/>
        <v>6064.6811380443523</v>
      </c>
      <c r="G909" s="1" t="str">
        <f t="shared" si="86"/>
        <v>0</v>
      </c>
      <c r="H909" s="1">
        <v>25.1761503</v>
      </c>
      <c r="I909" s="1">
        <f t="shared" si="87"/>
        <v>1.10303008501875</v>
      </c>
      <c r="J909" s="1">
        <f t="shared" si="88"/>
        <v>3970.9083060674998</v>
      </c>
      <c r="K909" s="1" t="str">
        <f t="shared" si="89"/>
        <v>0</v>
      </c>
    </row>
    <row r="910" spans="1:11">
      <c r="A910" s="1" t="s">
        <v>43</v>
      </c>
      <c r="B910" s="2">
        <v>41012</v>
      </c>
      <c r="C910" s="3">
        <v>0.83333333333333337</v>
      </c>
      <c r="D910" s="1">
        <v>39.435263675053903</v>
      </c>
      <c r="E910" s="1">
        <f t="shared" si="84"/>
        <v>1.7277574897632992</v>
      </c>
      <c r="F910" s="1">
        <f t="shared" si="85"/>
        <v>6219.9269631478774</v>
      </c>
      <c r="G910" s="1" t="str">
        <f t="shared" si="86"/>
        <v>0</v>
      </c>
      <c r="H910" s="1">
        <v>25.382377730000002</v>
      </c>
      <c r="I910" s="1">
        <f t="shared" si="87"/>
        <v>1.1120654242956252</v>
      </c>
      <c r="J910" s="1">
        <f t="shared" si="88"/>
        <v>4003.4355274642508</v>
      </c>
      <c r="K910" s="1" t="str">
        <f t="shared" si="89"/>
        <v>0</v>
      </c>
    </row>
    <row r="911" spans="1:11">
      <c r="A911" s="1" t="s">
        <v>43</v>
      </c>
      <c r="B911" s="2">
        <v>41012</v>
      </c>
      <c r="C911" s="3">
        <v>0.875</v>
      </c>
      <c r="D911" s="1">
        <v>40.778397655487097</v>
      </c>
      <c r="E911" s="1">
        <f t="shared" si="84"/>
        <v>1.7866035472810284</v>
      </c>
      <c r="F911" s="1">
        <f t="shared" si="85"/>
        <v>6431.7727702117027</v>
      </c>
      <c r="G911" s="1" t="str">
        <f t="shared" si="86"/>
        <v>0</v>
      </c>
      <c r="H911" s="1">
        <v>25.680119269999999</v>
      </c>
      <c r="I911" s="1">
        <f t="shared" si="87"/>
        <v>1.125110225516875</v>
      </c>
      <c r="J911" s="1">
        <f t="shared" si="88"/>
        <v>4050.3968118607499</v>
      </c>
      <c r="K911" s="1" t="str">
        <f t="shared" si="89"/>
        <v>0</v>
      </c>
    </row>
    <row r="912" spans="1:11">
      <c r="A912" s="1" t="s">
        <v>43</v>
      </c>
      <c r="B912" s="2">
        <v>41012</v>
      </c>
      <c r="C912" s="3">
        <v>0.91666666666666663</v>
      </c>
      <c r="D912" s="1">
        <v>39.247205483118698</v>
      </c>
      <c r="E912" s="1">
        <f t="shared" si="84"/>
        <v>1.7195181902291379</v>
      </c>
      <c r="F912" s="1">
        <f t="shared" si="85"/>
        <v>6190.2654848248967</v>
      </c>
      <c r="G912" s="1" t="str">
        <f t="shared" si="86"/>
        <v>0</v>
      </c>
      <c r="H912" s="1">
        <v>25.739982300000001</v>
      </c>
      <c r="I912" s="1">
        <f t="shared" si="87"/>
        <v>1.1277329745187501</v>
      </c>
      <c r="J912" s="1">
        <f t="shared" si="88"/>
        <v>4059.8387082675004</v>
      </c>
      <c r="K912" s="1" t="str">
        <f t="shared" si="89"/>
        <v>0</v>
      </c>
    </row>
    <row r="913" spans="1:11">
      <c r="A913" s="1" t="s">
        <v>43</v>
      </c>
      <c r="B913" s="2">
        <v>41012</v>
      </c>
      <c r="C913" s="3">
        <v>0.95833333333333337</v>
      </c>
      <c r="D913" s="1">
        <v>41.708393694559703</v>
      </c>
      <c r="E913" s="1">
        <f t="shared" si="84"/>
        <v>1.8273489987428972</v>
      </c>
      <c r="F913" s="1">
        <f t="shared" si="85"/>
        <v>6578.4563954744299</v>
      </c>
      <c r="G913" s="1">
        <f t="shared" si="86"/>
        <v>107041.96966475819</v>
      </c>
      <c r="H913" s="1">
        <v>26.810210269999999</v>
      </c>
      <c r="I913" s="1">
        <f t="shared" si="87"/>
        <v>1.1746223374543749</v>
      </c>
      <c r="J913" s="1">
        <f t="shared" si="88"/>
        <v>4228.6404148357497</v>
      </c>
      <c r="K913" s="1">
        <f t="shared" si="89"/>
        <v>92154.887145220506</v>
      </c>
    </row>
    <row r="914" spans="1:11">
      <c r="A914" s="1" t="s">
        <v>43</v>
      </c>
      <c r="B914" s="2">
        <v>41013</v>
      </c>
      <c r="C914" s="3">
        <v>0</v>
      </c>
      <c r="D914" s="1">
        <v>41.377274571524701</v>
      </c>
      <c r="E914" s="1">
        <f t="shared" si="84"/>
        <v>1.8128418421649262</v>
      </c>
      <c r="F914" s="1">
        <f t="shared" si="85"/>
        <v>6526.2306317937346</v>
      </c>
      <c r="G914" s="1" t="str">
        <f t="shared" si="86"/>
        <v>0</v>
      </c>
      <c r="H914" s="1">
        <v>27.045741509999999</v>
      </c>
      <c r="I914" s="1">
        <f t="shared" si="87"/>
        <v>1.1849415499068749</v>
      </c>
      <c r="J914" s="1">
        <f t="shared" si="88"/>
        <v>4265.7895796647499</v>
      </c>
      <c r="K914" s="1" t="str">
        <f t="shared" si="89"/>
        <v>0</v>
      </c>
    </row>
    <row r="915" spans="1:11">
      <c r="A915" s="1" t="s">
        <v>43</v>
      </c>
      <c r="B915" s="2">
        <v>41013</v>
      </c>
      <c r="C915" s="3">
        <v>4.1666666666666664E-2</v>
      </c>
      <c r="D915" s="1">
        <v>40.501173115836202</v>
      </c>
      <c r="E915" s="1">
        <f t="shared" si="84"/>
        <v>1.7744576471375739</v>
      </c>
      <c r="F915" s="1">
        <f t="shared" si="85"/>
        <v>6388.0475296952663</v>
      </c>
      <c r="G915" s="1" t="str">
        <f t="shared" si="86"/>
        <v>0</v>
      </c>
      <c r="H915" s="1">
        <v>27.206866080000001</v>
      </c>
      <c r="I915" s="1">
        <f t="shared" si="87"/>
        <v>1.1920008201300001</v>
      </c>
      <c r="J915" s="1">
        <f t="shared" si="88"/>
        <v>4291.2029524680001</v>
      </c>
      <c r="K915" s="1" t="str">
        <f t="shared" si="89"/>
        <v>0</v>
      </c>
    </row>
    <row r="916" spans="1:11">
      <c r="A916" s="1" t="s">
        <v>43</v>
      </c>
      <c r="B916" s="2">
        <v>41013</v>
      </c>
      <c r="C916" s="3">
        <v>8.3333333333333329E-2</v>
      </c>
      <c r="D916" s="1">
        <v>40.535174361334903</v>
      </c>
      <c r="E916" s="1">
        <f t="shared" si="84"/>
        <v>1.7759473267059853</v>
      </c>
      <c r="F916" s="1">
        <f t="shared" si="85"/>
        <v>6393.4103761415472</v>
      </c>
      <c r="G916" s="1" t="str">
        <f t="shared" si="86"/>
        <v>0</v>
      </c>
      <c r="H916" s="1">
        <v>27.477480809999999</v>
      </c>
      <c r="I916" s="1">
        <f t="shared" si="87"/>
        <v>1.2038571279881249</v>
      </c>
      <c r="J916" s="1">
        <f t="shared" si="88"/>
        <v>4333.8856607572498</v>
      </c>
      <c r="K916" s="1" t="str">
        <f t="shared" si="89"/>
        <v>0</v>
      </c>
    </row>
    <row r="917" spans="1:11">
      <c r="A917" s="1" t="s">
        <v>43</v>
      </c>
      <c r="B917" s="2">
        <v>41013</v>
      </c>
      <c r="C917" s="3">
        <v>0.125</v>
      </c>
      <c r="D917" s="1">
        <v>39.174001754125001</v>
      </c>
      <c r="E917" s="1">
        <f t="shared" si="84"/>
        <v>1.7163109518526016</v>
      </c>
      <c r="F917" s="1">
        <f t="shared" si="85"/>
        <v>6178.7194266693659</v>
      </c>
      <c r="G917" s="1" t="str">
        <f t="shared" si="86"/>
        <v>0</v>
      </c>
      <c r="H917" s="1">
        <v>27.61934076</v>
      </c>
      <c r="I917" s="1">
        <f t="shared" si="87"/>
        <v>1.2100723670475</v>
      </c>
      <c r="J917" s="1">
        <f t="shared" si="88"/>
        <v>4356.2605213710003</v>
      </c>
      <c r="K917" s="1" t="str">
        <f t="shared" si="89"/>
        <v>0</v>
      </c>
    </row>
    <row r="918" spans="1:11">
      <c r="A918" s="1" t="s">
        <v>43</v>
      </c>
      <c r="B918" s="2">
        <v>41013</v>
      </c>
      <c r="C918" s="3">
        <v>0.16666666666666666</v>
      </c>
      <c r="D918" s="1">
        <v>39.622410742441801</v>
      </c>
      <c r="E918" s="1">
        <f t="shared" si="84"/>
        <v>1.7359568706532313</v>
      </c>
      <c r="F918" s="1">
        <f t="shared" si="85"/>
        <v>6249.4447343516331</v>
      </c>
      <c r="G918" s="1" t="str">
        <f t="shared" si="86"/>
        <v>0</v>
      </c>
      <c r="H918" s="1">
        <v>28.122047160000001</v>
      </c>
      <c r="I918" s="1">
        <f t="shared" si="87"/>
        <v>1.2320971911975001</v>
      </c>
      <c r="J918" s="1">
        <f t="shared" si="88"/>
        <v>4435.5498883110004</v>
      </c>
      <c r="K918" s="1" t="str">
        <f t="shared" si="89"/>
        <v>0</v>
      </c>
    </row>
    <row r="919" spans="1:11">
      <c r="A919" s="1" t="s">
        <v>43</v>
      </c>
      <c r="B919" s="2">
        <v>41013</v>
      </c>
      <c r="C919" s="3">
        <v>0.20833333333333334</v>
      </c>
      <c r="D919" s="1">
        <v>36.385642895168701</v>
      </c>
      <c r="E919" s="1">
        <f t="shared" si="84"/>
        <v>1.5941459793445787</v>
      </c>
      <c r="F919" s="1">
        <f t="shared" si="85"/>
        <v>5738.9255256404831</v>
      </c>
      <c r="G919" s="1" t="str">
        <f t="shared" si="86"/>
        <v>0</v>
      </c>
      <c r="H919" s="1">
        <v>28.37348523</v>
      </c>
      <c r="I919" s="1">
        <f t="shared" si="87"/>
        <v>1.243113321639375</v>
      </c>
      <c r="J919" s="1">
        <f t="shared" si="88"/>
        <v>4475.20795790175</v>
      </c>
      <c r="K919" s="1" t="str">
        <f t="shared" si="89"/>
        <v>0</v>
      </c>
    </row>
    <row r="920" spans="1:11">
      <c r="A920" s="1" t="s">
        <v>43</v>
      </c>
      <c r="B920" s="2">
        <v>41013</v>
      </c>
      <c r="C920" s="3">
        <v>0.25</v>
      </c>
      <c r="D920" s="1">
        <v>32.636623515552898</v>
      </c>
      <c r="E920" s="1">
        <f t="shared" si="84"/>
        <v>1.4298920677751614</v>
      </c>
      <c r="F920" s="1">
        <f t="shared" si="85"/>
        <v>5147.6114439905814</v>
      </c>
      <c r="G920" s="1" t="str">
        <f t="shared" si="86"/>
        <v>0</v>
      </c>
      <c r="H920" s="1">
        <v>28.587309869999999</v>
      </c>
      <c r="I920" s="1">
        <f t="shared" si="87"/>
        <v>1.252481513679375</v>
      </c>
      <c r="J920" s="1">
        <f t="shared" si="88"/>
        <v>4508.9334492457501</v>
      </c>
      <c r="K920" s="1" t="str">
        <f t="shared" si="89"/>
        <v>0</v>
      </c>
    </row>
    <row r="921" spans="1:11">
      <c r="A921" s="1" t="s">
        <v>43</v>
      </c>
      <c r="B921" s="2">
        <v>41013</v>
      </c>
      <c r="C921" s="3">
        <v>0.29166666666666669</v>
      </c>
      <c r="D921" s="1">
        <v>31.094734766218401</v>
      </c>
      <c r="E921" s="1">
        <f t="shared" si="84"/>
        <v>1.3623380669449439</v>
      </c>
      <c r="F921" s="1">
        <f t="shared" si="85"/>
        <v>4904.4170410017978</v>
      </c>
      <c r="G921" s="1" t="str">
        <f t="shared" si="86"/>
        <v>0</v>
      </c>
      <c r="H921" s="1">
        <v>27.51964598</v>
      </c>
      <c r="I921" s="1">
        <f t="shared" si="87"/>
        <v>1.2057044894987499</v>
      </c>
      <c r="J921" s="1">
        <f t="shared" si="88"/>
        <v>4340.5361621954999</v>
      </c>
      <c r="K921" s="1" t="str">
        <f t="shared" si="89"/>
        <v>0</v>
      </c>
    </row>
    <row r="922" spans="1:11">
      <c r="A922" s="1" t="s">
        <v>43</v>
      </c>
      <c r="B922" s="2">
        <v>41013</v>
      </c>
      <c r="C922" s="3">
        <v>0.33333333333333331</v>
      </c>
      <c r="D922" s="1">
        <v>29.357444509930101</v>
      </c>
      <c r="E922" s="1">
        <f t="shared" si="84"/>
        <v>1.2862230375913126</v>
      </c>
      <c r="F922" s="1">
        <f t="shared" si="85"/>
        <v>4630.4029353287251</v>
      </c>
      <c r="G922" s="1" t="str">
        <f t="shared" si="86"/>
        <v>0</v>
      </c>
      <c r="H922" s="1">
        <v>27.551249420000001</v>
      </c>
      <c r="I922" s="1">
        <f t="shared" si="87"/>
        <v>1.2070891152137502</v>
      </c>
      <c r="J922" s="1">
        <f t="shared" si="88"/>
        <v>4345.5208147695002</v>
      </c>
      <c r="K922" s="1" t="str">
        <f t="shared" si="89"/>
        <v>0</v>
      </c>
    </row>
    <row r="923" spans="1:11">
      <c r="A923" s="1" t="s">
        <v>43</v>
      </c>
      <c r="B923" s="2">
        <v>41013</v>
      </c>
      <c r="C923" s="3">
        <v>0.375</v>
      </c>
      <c r="D923" s="1">
        <v>25.213455559942499</v>
      </c>
      <c r="E923" s="1">
        <f t="shared" si="84"/>
        <v>1.1046645217199809</v>
      </c>
      <c r="F923" s="1">
        <f t="shared" si="85"/>
        <v>3976.792278191931</v>
      </c>
      <c r="G923" s="1" t="str">
        <f t="shared" si="86"/>
        <v>0</v>
      </c>
      <c r="H923" s="1">
        <v>27.062889819999999</v>
      </c>
      <c r="I923" s="1">
        <f t="shared" si="87"/>
        <v>1.18569286023875</v>
      </c>
      <c r="J923" s="1">
        <f t="shared" si="88"/>
        <v>4268.4942968594996</v>
      </c>
      <c r="K923" s="1" t="str">
        <f t="shared" si="89"/>
        <v>0</v>
      </c>
    </row>
    <row r="924" spans="1:11">
      <c r="A924" s="1" t="s">
        <v>43</v>
      </c>
      <c r="B924" s="2">
        <v>41013</v>
      </c>
      <c r="C924" s="3">
        <v>0.41666666666666669</v>
      </c>
      <c r="D924" s="1">
        <v>24.9256574927436</v>
      </c>
      <c r="E924" s="1">
        <f t="shared" si="84"/>
        <v>1.092055368900829</v>
      </c>
      <c r="F924" s="1">
        <f t="shared" si="85"/>
        <v>3931.3993280429845</v>
      </c>
      <c r="G924" s="1" t="str">
        <f t="shared" si="86"/>
        <v>0</v>
      </c>
      <c r="H924" s="1">
        <v>26.894574819999999</v>
      </c>
      <c r="I924" s="1">
        <f t="shared" si="87"/>
        <v>1.17831855930125</v>
      </c>
      <c r="J924" s="1">
        <f t="shared" si="88"/>
        <v>4241.9468134845001</v>
      </c>
      <c r="K924" s="1" t="str">
        <f t="shared" si="89"/>
        <v>0</v>
      </c>
    </row>
    <row r="925" spans="1:11">
      <c r="A925" s="1" t="s">
        <v>43</v>
      </c>
      <c r="B925" s="2">
        <v>41013</v>
      </c>
      <c r="C925" s="3">
        <v>0.45833333333333331</v>
      </c>
      <c r="D925" s="1">
        <v>23.742214394675401</v>
      </c>
      <c r="E925" s="1">
        <f t="shared" si="84"/>
        <v>1.0402057681667161</v>
      </c>
      <c r="F925" s="1">
        <f t="shared" si="85"/>
        <v>3744.7407654001777</v>
      </c>
      <c r="G925" s="1" t="str">
        <f t="shared" si="86"/>
        <v>0</v>
      </c>
      <c r="H925" s="1">
        <v>26.684799890000001</v>
      </c>
      <c r="I925" s="1">
        <f t="shared" si="87"/>
        <v>1.1691277951806252</v>
      </c>
      <c r="J925" s="1">
        <f t="shared" si="88"/>
        <v>4208.8600626502503</v>
      </c>
      <c r="K925" s="1" t="str">
        <f t="shared" si="89"/>
        <v>0</v>
      </c>
    </row>
    <row r="926" spans="1:11">
      <c r="A926" s="1" t="s">
        <v>43</v>
      </c>
      <c r="B926" s="2">
        <v>41013</v>
      </c>
      <c r="C926" s="3">
        <v>0.5</v>
      </c>
      <c r="D926" s="1">
        <v>22.236312884224802</v>
      </c>
      <c r="E926" s="1">
        <f t="shared" si="84"/>
        <v>0.97422845824009918</v>
      </c>
      <c r="F926" s="1">
        <f t="shared" si="85"/>
        <v>3507.2224496643571</v>
      </c>
      <c r="G926" s="1" t="str">
        <f t="shared" si="86"/>
        <v>0</v>
      </c>
      <c r="H926" s="1">
        <v>25.95118167</v>
      </c>
      <c r="I926" s="1">
        <f t="shared" si="87"/>
        <v>1.1369861469168749</v>
      </c>
      <c r="J926" s="1">
        <f t="shared" si="88"/>
        <v>4093.1501289007497</v>
      </c>
      <c r="K926" s="1" t="str">
        <f t="shared" si="89"/>
        <v>0</v>
      </c>
    </row>
    <row r="927" spans="1:11">
      <c r="A927" s="1" t="s">
        <v>43</v>
      </c>
      <c r="B927" s="2">
        <v>41013</v>
      </c>
      <c r="C927" s="3">
        <v>0.54166666666666663</v>
      </c>
      <c r="D927" s="1">
        <v>19.4729593054454</v>
      </c>
      <c r="E927" s="1">
        <f t="shared" si="84"/>
        <v>0.85315902956982659</v>
      </c>
      <c r="F927" s="1">
        <f t="shared" si="85"/>
        <v>3071.3725064513756</v>
      </c>
      <c r="G927" s="1" t="str">
        <f t="shared" si="86"/>
        <v>0</v>
      </c>
      <c r="H927" s="1">
        <v>25.469618440000001</v>
      </c>
      <c r="I927" s="1">
        <f t="shared" si="87"/>
        <v>1.1158876579025001</v>
      </c>
      <c r="J927" s="1">
        <f t="shared" si="88"/>
        <v>4017.1955684490003</v>
      </c>
      <c r="K927" s="1" t="str">
        <f t="shared" si="89"/>
        <v>0</v>
      </c>
    </row>
    <row r="928" spans="1:11">
      <c r="A928" s="1" t="s">
        <v>43</v>
      </c>
      <c r="B928" s="2">
        <v>41013</v>
      </c>
      <c r="C928" s="3">
        <v>0.58333333333333337</v>
      </c>
      <c r="D928" s="1">
        <v>20.2067728853226</v>
      </c>
      <c r="E928" s="1">
        <f t="shared" si="84"/>
        <v>0.88530923703819642</v>
      </c>
      <c r="F928" s="1">
        <f t="shared" si="85"/>
        <v>3187.1132533375071</v>
      </c>
      <c r="G928" s="1" t="str">
        <f t="shared" si="86"/>
        <v>0</v>
      </c>
      <c r="H928" s="1">
        <v>25.291046890000001</v>
      </c>
      <c r="I928" s="1">
        <f t="shared" si="87"/>
        <v>1.108063991868125</v>
      </c>
      <c r="J928" s="1">
        <f t="shared" si="88"/>
        <v>3989.0303707252501</v>
      </c>
      <c r="K928" s="1" t="str">
        <f t="shared" si="89"/>
        <v>0</v>
      </c>
    </row>
    <row r="929" spans="1:11">
      <c r="A929" s="1" t="s">
        <v>43</v>
      </c>
      <c r="B929" s="2">
        <v>41013</v>
      </c>
      <c r="C929" s="3">
        <v>0.625</v>
      </c>
      <c r="D929" s="1">
        <v>23.474546440972201</v>
      </c>
      <c r="E929" s="1">
        <f t="shared" si="84"/>
        <v>1.0284785659450946</v>
      </c>
      <c r="F929" s="1">
        <f t="shared" si="85"/>
        <v>3702.5228374023404</v>
      </c>
      <c r="G929" s="1" t="str">
        <f t="shared" si="86"/>
        <v>0</v>
      </c>
      <c r="H929" s="1">
        <v>24.83813662</v>
      </c>
      <c r="I929" s="1">
        <f t="shared" si="87"/>
        <v>1.08822086066375</v>
      </c>
      <c r="J929" s="1">
        <f t="shared" si="88"/>
        <v>3917.5950983895</v>
      </c>
      <c r="K929" s="1" t="str">
        <f t="shared" si="89"/>
        <v>0</v>
      </c>
    </row>
    <row r="930" spans="1:11">
      <c r="A930" s="1" t="s">
        <v>43</v>
      </c>
      <c r="B930" s="2">
        <v>41013</v>
      </c>
      <c r="C930" s="3">
        <v>0.66666666666666663</v>
      </c>
      <c r="D930" s="1">
        <v>26.071803179317001</v>
      </c>
      <c r="E930" s="1">
        <f t="shared" si="84"/>
        <v>1.1422708767938261</v>
      </c>
      <c r="F930" s="1">
        <f t="shared" si="85"/>
        <v>4112.1751564577744</v>
      </c>
      <c r="G930" s="1" t="str">
        <f t="shared" si="86"/>
        <v>0</v>
      </c>
      <c r="H930" s="1">
        <v>25.149593939999999</v>
      </c>
      <c r="I930" s="1">
        <f t="shared" si="87"/>
        <v>1.1018665844962501</v>
      </c>
      <c r="J930" s="1">
        <f t="shared" si="88"/>
        <v>3966.7197041865002</v>
      </c>
      <c r="K930" s="1" t="str">
        <f t="shared" si="89"/>
        <v>0</v>
      </c>
    </row>
    <row r="931" spans="1:11">
      <c r="A931" s="1" t="s">
        <v>43</v>
      </c>
      <c r="B931" s="2">
        <v>41013</v>
      </c>
      <c r="C931" s="3">
        <v>0.70833333333333337</v>
      </c>
      <c r="D931" s="1">
        <v>28.475164817704101</v>
      </c>
      <c r="E931" s="1">
        <f t="shared" si="84"/>
        <v>1.2475681585756608</v>
      </c>
      <c r="F931" s="1">
        <f t="shared" si="85"/>
        <v>4491.2453708723788</v>
      </c>
      <c r="G931" s="1" t="str">
        <f t="shared" si="86"/>
        <v>0</v>
      </c>
      <c r="H931" s="1">
        <v>25.301377769999998</v>
      </c>
      <c r="I931" s="1">
        <f t="shared" si="87"/>
        <v>1.1085166135481248</v>
      </c>
      <c r="J931" s="1">
        <f t="shared" si="88"/>
        <v>3990.6598087732491</v>
      </c>
      <c r="K931" s="1" t="str">
        <f t="shared" si="89"/>
        <v>0</v>
      </c>
    </row>
    <row r="932" spans="1:11">
      <c r="A932" s="1" t="s">
        <v>43</v>
      </c>
      <c r="B932" s="2">
        <v>41013</v>
      </c>
      <c r="C932" s="3">
        <v>0.75</v>
      </c>
      <c r="D932" s="1">
        <v>28.821676697731</v>
      </c>
      <c r="E932" s="1">
        <f t="shared" si="84"/>
        <v>1.2627497103193395</v>
      </c>
      <c r="F932" s="1">
        <f t="shared" si="85"/>
        <v>4545.8989571496222</v>
      </c>
      <c r="G932" s="1" t="str">
        <f t="shared" si="86"/>
        <v>0</v>
      </c>
      <c r="H932" s="1">
        <v>24.922182079999999</v>
      </c>
      <c r="I932" s="1">
        <f t="shared" si="87"/>
        <v>1.0919031023799999</v>
      </c>
      <c r="J932" s="1">
        <f t="shared" si="88"/>
        <v>3930.8511685679996</v>
      </c>
      <c r="K932" s="1" t="str">
        <f t="shared" si="89"/>
        <v>0</v>
      </c>
    </row>
    <row r="933" spans="1:11">
      <c r="A933" s="1" t="s">
        <v>43</v>
      </c>
      <c r="B933" s="2">
        <v>41013</v>
      </c>
      <c r="C933" s="3">
        <v>0.79166666666666663</v>
      </c>
      <c r="D933" s="1">
        <v>30.139658890830098</v>
      </c>
      <c r="E933" s="1">
        <f t="shared" si="84"/>
        <v>1.3204938051544937</v>
      </c>
      <c r="F933" s="1">
        <f t="shared" si="85"/>
        <v>4753.7776985561768</v>
      </c>
      <c r="G933" s="1" t="str">
        <f t="shared" si="86"/>
        <v>0</v>
      </c>
      <c r="H933" s="1">
        <v>25.077493839999999</v>
      </c>
      <c r="I933" s="1">
        <f t="shared" si="87"/>
        <v>1.098707698865</v>
      </c>
      <c r="J933" s="1">
        <f t="shared" si="88"/>
        <v>3955.3477159139998</v>
      </c>
      <c r="K933" s="1" t="str">
        <f t="shared" si="89"/>
        <v>0</v>
      </c>
    </row>
    <row r="934" spans="1:11">
      <c r="A934" s="1" t="s">
        <v>43</v>
      </c>
      <c r="B934" s="2">
        <v>41013</v>
      </c>
      <c r="C934" s="3">
        <v>0.83333333333333337</v>
      </c>
      <c r="D934" s="1">
        <v>33.488939756817302</v>
      </c>
      <c r="E934" s="1">
        <f t="shared" si="84"/>
        <v>1.467234173095558</v>
      </c>
      <c r="F934" s="1">
        <f t="shared" si="85"/>
        <v>5282.0430231440087</v>
      </c>
      <c r="G934" s="1" t="str">
        <f t="shared" si="86"/>
        <v>0</v>
      </c>
      <c r="H934" s="1">
        <v>25.319442110000001</v>
      </c>
      <c r="I934" s="1">
        <f t="shared" si="87"/>
        <v>1.1093080574443752</v>
      </c>
      <c r="J934" s="1">
        <f t="shared" si="88"/>
        <v>3993.5090067997508</v>
      </c>
      <c r="K934" s="1" t="str">
        <f t="shared" si="89"/>
        <v>0</v>
      </c>
    </row>
    <row r="935" spans="1:11">
      <c r="A935" s="1" t="s">
        <v>43</v>
      </c>
      <c r="B935" s="2">
        <v>41013</v>
      </c>
      <c r="C935" s="3">
        <v>0.875</v>
      </c>
      <c r="D935" s="1">
        <v>34.738048066033301</v>
      </c>
      <c r="E935" s="1">
        <f t="shared" si="84"/>
        <v>1.521960730893084</v>
      </c>
      <c r="F935" s="1">
        <f t="shared" si="85"/>
        <v>5479.0586312151027</v>
      </c>
      <c r="G935" s="1" t="str">
        <f t="shared" si="86"/>
        <v>0</v>
      </c>
      <c r="H935" s="1">
        <v>25.731055309999999</v>
      </c>
      <c r="I935" s="1">
        <f t="shared" si="87"/>
        <v>1.127341860769375</v>
      </c>
      <c r="J935" s="1">
        <f t="shared" si="88"/>
        <v>4058.4306987697501</v>
      </c>
      <c r="K935" s="1" t="str">
        <f t="shared" si="89"/>
        <v>0</v>
      </c>
    </row>
    <row r="936" spans="1:11">
      <c r="A936" s="1" t="s">
        <v>43</v>
      </c>
      <c r="B936" s="2">
        <v>41013</v>
      </c>
      <c r="C936" s="3">
        <v>0.91666666666666663</v>
      </c>
      <c r="D936" s="1">
        <v>35.790078962114102</v>
      </c>
      <c r="E936" s="1">
        <f t="shared" si="84"/>
        <v>1.5680528345276241</v>
      </c>
      <c r="F936" s="1">
        <f t="shared" si="85"/>
        <v>5644.9902042994472</v>
      </c>
      <c r="G936" s="1" t="str">
        <f t="shared" si="86"/>
        <v>0</v>
      </c>
      <c r="H936" s="1">
        <v>25.746704730000001</v>
      </c>
      <c r="I936" s="1">
        <f t="shared" si="87"/>
        <v>1.1280275009831251</v>
      </c>
      <c r="J936" s="1">
        <f t="shared" si="88"/>
        <v>4060.8990035392503</v>
      </c>
      <c r="K936" s="1" t="str">
        <f t="shared" si="89"/>
        <v>0</v>
      </c>
    </row>
    <row r="937" spans="1:11">
      <c r="A937" s="1" t="s">
        <v>43</v>
      </c>
      <c r="B937" s="2">
        <v>41013</v>
      </c>
      <c r="C937" s="3">
        <v>0.95833333333333337</v>
      </c>
      <c r="D937" s="1">
        <v>36.376900093290502</v>
      </c>
      <c r="E937" s="1">
        <f t="shared" si="84"/>
        <v>1.59376293533729</v>
      </c>
      <c r="F937" s="1">
        <f t="shared" si="85"/>
        <v>5737.5465672142436</v>
      </c>
      <c r="G937" s="1">
        <f t="shared" si="86"/>
        <v>105987.81104252314</v>
      </c>
      <c r="H937" s="1">
        <v>26.054532640000001</v>
      </c>
      <c r="I937" s="1">
        <f t="shared" si="87"/>
        <v>1.1415142112900001</v>
      </c>
      <c r="J937" s="1">
        <f t="shared" si="88"/>
        <v>4109.4511606440001</v>
      </c>
      <c r="K937" s="1">
        <f t="shared" si="89"/>
        <v>93757.610811559483</v>
      </c>
    </row>
    <row r="938" spans="1:11">
      <c r="A938" s="1" t="s">
        <v>43</v>
      </c>
      <c r="B938" s="2">
        <v>41014</v>
      </c>
      <c r="C938" s="3">
        <v>0</v>
      </c>
      <c r="D938" s="1">
        <v>35.996949105792602</v>
      </c>
      <c r="E938" s="1">
        <f t="shared" si="84"/>
        <v>1.5771163326975384</v>
      </c>
      <c r="F938" s="1">
        <f t="shared" si="85"/>
        <v>5677.6187977111385</v>
      </c>
      <c r="G938" s="1" t="str">
        <f t="shared" si="86"/>
        <v>0</v>
      </c>
      <c r="H938" s="1">
        <v>26.424930209999999</v>
      </c>
      <c r="I938" s="1">
        <f t="shared" si="87"/>
        <v>1.1577422548256251</v>
      </c>
      <c r="J938" s="1">
        <f t="shared" si="88"/>
        <v>4167.8721173722506</v>
      </c>
      <c r="K938" s="1" t="str">
        <f t="shared" si="89"/>
        <v>0</v>
      </c>
    </row>
    <row r="939" spans="1:11">
      <c r="A939" s="1" t="s">
        <v>43</v>
      </c>
      <c r="B939" s="2">
        <v>41014</v>
      </c>
      <c r="C939" s="3">
        <v>4.1666666666666664E-2</v>
      </c>
      <c r="D939" s="1">
        <v>37.747539311514998</v>
      </c>
      <c r="E939" s="1">
        <f t="shared" si="84"/>
        <v>1.653814066085751</v>
      </c>
      <c r="F939" s="1">
        <f t="shared" si="85"/>
        <v>5953.730637908704</v>
      </c>
      <c r="G939" s="1" t="str">
        <f t="shared" si="86"/>
        <v>0</v>
      </c>
      <c r="H939" s="1">
        <v>26.526632809999999</v>
      </c>
      <c r="I939" s="1">
        <f t="shared" si="87"/>
        <v>1.162198099988125</v>
      </c>
      <c r="J939" s="1">
        <f t="shared" si="88"/>
        <v>4183.9131599572502</v>
      </c>
      <c r="K939" s="1" t="str">
        <f t="shared" si="89"/>
        <v>0</v>
      </c>
    </row>
    <row r="940" spans="1:11">
      <c r="A940" s="1" t="s">
        <v>43</v>
      </c>
      <c r="B940" s="2">
        <v>41014</v>
      </c>
      <c r="C940" s="3">
        <v>8.3333333333333329E-2</v>
      </c>
      <c r="D940" s="1">
        <v>36.570990476608301</v>
      </c>
      <c r="E940" s="1">
        <f t="shared" si="84"/>
        <v>1.6022665202564013</v>
      </c>
      <c r="F940" s="1">
        <f t="shared" si="85"/>
        <v>5768.1594729230446</v>
      </c>
      <c r="G940" s="1" t="str">
        <f t="shared" si="86"/>
        <v>0</v>
      </c>
      <c r="H940" s="1">
        <v>26.662801429999998</v>
      </c>
      <c r="I940" s="1">
        <f t="shared" si="87"/>
        <v>1.1681639876518748</v>
      </c>
      <c r="J940" s="1">
        <f t="shared" si="88"/>
        <v>4205.3903555467496</v>
      </c>
      <c r="K940" s="1" t="str">
        <f t="shared" si="89"/>
        <v>0</v>
      </c>
    </row>
    <row r="941" spans="1:11">
      <c r="A941" s="1" t="s">
        <v>43</v>
      </c>
      <c r="B941" s="2">
        <v>41014</v>
      </c>
      <c r="C941" s="3">
        <v>0.125</v>
      </c>
      <c r="D941" s="1">
        <v>39.120725738737299</v>
      </c>
      <c r="E941" s="1">
        <f t="shared" si="84"/>
        <v>1.7139767964284278</v>
      </c>
      <c r="F941" s="1">
        <f t="shared" si="85"/>
        <v>6170.3164671423401</v>
      </c>
      <c r="G941" s="1" t="str">
        <f t="shared" si="86"/>
        <v>0</v>
      </c>
      <c r="H941" s="1">
        <v>27.079983649999999</v>
      </c>
      <c r="I941" s="1">
        <f t="shared" si="87"/>
        <v>1.1864417836656251</v>
      </c>
      <c r="J941" s="1">
        <f t="shared" si="88"/>
        <v>4271.1904211962501</v>
      </c>
      <c r="K941" s="1" t="str">
        <f t="shared" si="89"/>
        <v>0</v>
      </c>
    </row>
    <row r="942" spans="1:11">
      <c r="A942" s="1" t="s">
        <v>43</v>
      </c>
      <c r="B942" s="2">
        <v>41014</v>
      </c>
      <c r="C942" s="3">
        <v>0.16666666666666666</v>
      </c>
      <c r="D942" s="1">
        <v>37.086399349636501</v>
      </c>
      <c r="E942" s="1">
        <f t="shared" si="84"/>
        <v>1.6248478715059493</v>
      </c>
      <c r="F942" s="1">
        <f t="shared" si="85"/>
        <v>5849.4523374214177</v>
      </c>
      <c r="G942" s="1" t="str">
        <f t="shared" si="86"/>
        <v>0</v>
      </c>
      <c r="H942" s="1">
        <v>27.813303340000001</v>
      </c>
      <c r="I942" s="1">
        <f t="shared" si="87"/>
        <v>1.2185703525837501</v>
      </c>
      <c r="J942" s="1">
        <f t="shared" si="88"/>
        <v>4386.8532693015004</v>
      </c>
      <c r="K942" s="1" t="str">
        <f t="shared" si="89"/>
        <v>0</v>
      </c>
    </row>
    <row r="943" spans="1:11">
      <c r="A943" s="1" t="s">
        <v>43</v>
      </c>
      <c r="B943" s="2">
        <v>41014</v>
      </c>
      <c r="C943" s="3">
        <v>0.20833333333333334</v>
      </c>
      <c r="D943" s="1">
        <v>35.791487261984102</v>
      </c>
      <c r="E943" s="1">
        <f t="shared" si="84"/>
        <v>1.5681145356656785</v>
      </c>
      <c r="F943" s="1">
        <f t="shared" si="85"/>
        <v>5645.2123283964429</v>
      </c>
      <c r="G943" s="1" t="str">
        <f t="shared" si="86"/>
        <v>0</v>
      </c>
      <c r="H943" s="1">
        <v>27.791644250000001</v>
      </c>
      <c r="I943" s="1">
        <f t="shared" si="87"/>
        <v>1.2176214137031252</v>
      </c>
      <c r="J943" s="1">
        <f t="shared" si="88"/>
        <v>4383.4370893312507</v>
      </c>
      <c r="K943" s="1" t="str">
        <f t="shared" si="89"/>
        <v>0</v>
      </c>
    </row>
    <row r="944" spans="1:11">
      <c r="A944" s="1" t="s">
        <v>43</v>
      </c>
      <c r="B944" s="2">
        <v>41014</v>
      </c>
      <c r="C944" s="3">
        <v>0.25</v>
      </c>
      <c r="D944" s="1">
        <v>33.837274929682401</v>
      </c>
      <c r="E944" s="1">
        <f t="shared" si="84"/>
        <v>1.4824956078567102</v>
      </c>
      <c r="F944" s="1">
        <f t="shared" si="85"/>
        <v>5336.9841882841565</v>
      </c>
      <c r="G944" s="1" t="str">
        <f t="shared" si="86"/>
        <v>0</v>
      </c>
      <c r="H944" s="1">
        <v>27.941406780000001</v>
      </c>
      <c r="I944" s="1">
        <f t="shared" si="87"/>
        <v>1.2241828845487501</v>
      </c>
      <c r="J944" s="1">
        <f t="shared" si="88"/>
        <v>4407.0583843755003</v>
      </c>
      <c r="K944" s="1" t="str">
        <f t="shared" si="89"/>
        <v>0</v>
      </c>
    </row>
    <row r="945" spans="1:11">
      <c r="A945" s="1" t="s">
        <v>43</v>
      </c>
      <c r="B945" s="2">
        <v>41014</v>
      </c>
      <c r="C945" s="3">
        <v>0.29166666666666669</v>
      </c>
      <c r="D945" s="1">
        <v>31.628247551388199</v>
      </c>
      <c r="E945" s="1">
        <f t="shared" si="84"/>
        <v>1.3857125958451957</v>
      </c>
      <c r="F945" s="1">
        <f t="shared" si="85"/>
        <v>4988.5653450427044</v>
      </c>
      <c r="G945" s="1" t="str">
        <f t="shared" si="86"/>
        <v>0</v>
      </c>
      <c r="H945" s="1">
        <v>28.172094569999999</v>
      </c>
      <c r="I945" s="1">
        <f t="shared" si="87"/>
        <v>1.234289893348125</v>
      </c>
      <c r="J945" s="1">
        <f t="shared" si="88"/>
        <v>4443.4436160532496</v>
      </c>
      <c r="K945" s="1" t="str">
        <f t="shared" si="89"/>
        <v>0</v>
      </c>
    </row>
    <row r="946" spans="1:11">
      <c r="A946" s="1" t="s">
        <v>43</v>
      </c>
      <c r="B946" s="2">
        <v>41014</v>
      </c>
      <c r="C946" s="3">
        <v>0.33333333333333331</v>
      </c>
      <c r="D946" s="1">
        <v>32.546237132814198</v>
      </c>
      <c r="E946" s="1">
        <f t="shared" si="84"/>
        <v>1.4259320143814223</v>
      </c>
      <c r="F946" s="1">
        <f t="shared" si="85"/>
        <v>5133.3552517731205</v>
      </c>
      <c r="G946" s="1" t="str">
        <f t="shared" si="86"/>
        <v>0</v>
      </c>
      <c r="H946" s="1">
        <v>28.06333047</v>
      </c>
      <c r="I946" s="1">
        <f t="shared" si="87"/>
        <v>1.2295246662168751</v>
      </c>
      <c r="J946" s="1">
        <f t="shared" si="88"/>
        <v>4426.2887983807504</v>
      </c>
      <c r="K946" s="1" t="str">
        <f t="shared" si="89"/>
        <v>0</v>
      </c>
    </row>
    <row r="947" spans="1:11">
      <c r="A947" s="1" t="s">
        <v>43</v>
      </c>
      <c r="B947" s="2">
        <v>41014</v>
      </c>
      <c r="C947" s="3">
        <v>0.375</v>
      </c>
      <c r="D947" s="1">
        <v>29.005812203089398</v>
      </c>
      <c r="E947" s="1">
        <f t="shared" si="84"/>
        <v>1.2708171471478542</v>
      </c>
      <c r="F947" s="1">
        <f t="shared" si="85"/>
        <v>4574.9417297322752</v>
      </c>
      <c r="G947" s="1" t="str">
        <f t="shared" si="86"/>
        <v>0</v>
      </c>
      <c r="H947" s="1">
        <v>27.78547816</v>
      </c>
      <c r="I947" s="1">
        <f t="shared" si="87"/>
        <v>1.217351261885</v>
      </c>
      <c r="J947" s="1">
        <f t="shared" si="88"/>
        <v>4382.4645427859996</v>
      </c>
      <c r="K947" s="1" t="str">
        <f t="shared" si="89"/>
        <v>0</v>
      </c>
    </row>
    <row r="948" spans="1:11">
      <c r="A948" s="1" t="s">
        <v>43</v>
      </c>
      <c r="B948" s="2">
        <v>41014</v>
      </c>
      <c r="C948" s="3">
        <v>0.41666666666666669</v>
      </c>
      <c r="D948" s="1">
        <v>27.268229415151801</v>
      </c>
      <c r="E948" s="1">
        <f t="shared" si="84"/>
        <v>1.1946893012513382</v>
      </c>
      <c r="F948" s="1">
        <f t="shared" si="85"/>
        <v>4300.8814845048173</v>
      </c>
      <c r="G948" s="1" t="str">
        <f t="shared" si="86"/>
        <v>0</v>
      </c>
      <c r="H948" s="1">
        <v>27.983388890000001</v>
      </c>
      <c r="I948" s="1">
        <f t="shared" si="87"/>
        <v>1.226022225743125</v>
      </c>
      <c r="J948" s="1">
        <f t="shared" si="88"/>
        <v>4413.6800126752505</v>
      </c>
      <c r="K948" s="1" t="str">
        <f t="shared" si="89"/>
        <v>0</v>
      </c>
    </row>
    <row r="949" spans="1:11">
      <c r="A949" s="1" t="s">
        <v>43</v>
      </c>
      <c r="B949" s="2">
        <v>41014</v>
      </c>
      <c r="C949" s="3">
        <v>0.45833333333333331</v>
      </c>
      <c r="D949" s="1">
        <v>26.961310540305298</v>
      </c>
      <c r="E949" s="1">
        <f t="shared" si="84"/>
        <v>1.1812424180471259</v>
      </c>
      <c r="F949" s="1">
        <f t="shared" si="85"/>
        <v>4252.472704969653</v>
      </c>
      <c r="G949" s="1" t="str">
        <f t="shared" si="86"/>
        <v>0</v>
      </c>
      <c r="H949" s="1">
        <v>27.618207810000001</v>
      </c>
      <c r="I949" s="1">
        <f t="shared" si="87"/>
        <v>1.2100227296756252</v>
      </c>
      <c r="J949" s="1">
        <f t="shared" si="88"/>
        <v>4356.081826832251</v>
      </c>
      <c r="K949" s="1" t="str">
        <f t="shared" si="89"/>
        <v>0</v>
      </c>
    </row>
    <row r="950" spans="1:11">
      <c r="A950" s="1" t="s">
        <v>43</v>
      </c>
      <c r="B950" s="2">
        <v>41014</v>
      </c>
      <c r="C950" s="3">
        <v>0.5</v>
      </c>
      <c r="D950" s="1">
        <v>25.483036331070799</v>
      </c>
      <c r="E950" s="1">
        <f t="shared" si="84"/>
        <v>1.1164755292550395</v>
      </c>
      <c r="F950" s="1">
        <f t="shared" si="85"/>
        <v>4019.3119053181422</v>
      </c>
      <c r="G950" s="1" t="str">
        <f t="shared" si="86"/>
        <v>0</v>
      </c>
      <c r="H950" s="1">
        <v>27.434291129999998</v>
      </c>
      <c r="I950" s="1">
        <f t="shared" si="87"/>
        <v>1.2019648801331249</v>
      </c>
      <c r="J950" s="1">
        <f t="shared" si="88"/>
        <v>4327.0735684792498</v>
      </c>
      <c r="K950" s="1" t="str">
        <f t="shared" si="89"/>
        <v>0</v>
      </c>
    </row>
    <row r="951" spans="1:11">
      <c r="A951" s="1" t="s">
        <v>43</v>
      </c>
      <c r="B951" s="2">
        <v>41014</v>
      </c>
      <c r="C951" s="3">
        <v>0.54166666666666663</v>
      </c>
      <c r="D951" s="1">
        <v>24.732169299655499</v>
      </c>
      <c r="E951" s="1">
        <f t="shared" si="84"/>
        <v>1.0835781674411566</v>
      </c>
      <c r="F951" s="1">
        <f t="shared" si="85"/>
        <v>3900.881402788164</v>
      </c>
      <c r="G951" s="1" t="str">
        <f t="shared" si="86"/>
        <v>0</v>
      </c>
      <c r="H951" s="1">
        <v>27.558840050000001</v>
      </c>
      <c r="I951" s="1">
        <f t="shared" si="87"/>
        <v>1.2074216796906252</v>
      </c>
      <c r="J951" s="1">
        <f t="shared" si="88"/>
        <v>4346.7180468862507</v>
      </c>
      <c r="K951" s="1" t="str">
        <f t="shared" si="89"/>
        <v>0</v>
      </c>
    </row>
    <row r="952" spans="1:11">
      <c r="A952" s="1" t="s">
        <v>43</v>
      </c>
      <c r="B952" s="2">
        <v>41014</v>
      </c>
      <c r="C952" s="3">
        <v>0.58333333333333337</v>
      </c>
      <c r="D952" s="1">
        <v>23.248140336672499</v>
      </c>
      <c r="E952" s="1">
        <f t="shared" si="84"/>
        <v>1.0185591485004639</v>
      </c>
      <c r="F952" s="1">
        <f t="shared" si="85"/>
        <v>3666.8129346016699</v>
      </c>
      <c r="G952" s="1" t="str">
        <f t="shared" si="86"/>
        <v>0</v>
      </c>
      <c r="H952" s="1">
        <v>27.16069208</v>
      </c>
      <c r="I952" s="1">
        <f t="shared" si="87"/>
        <v>1.1899778217550001</v>
      </c>
      <c r="J952" s="1">
        <f t="shared" si="88"/>
        <v>4283.9201583180002</v>
      </c>
      <c r="K952" s="1" t="str">
        <f t="shared" si="89"/>
        <v>0</v>
      </c>
    </row>
    <row r="953" spans="1:11">
      <c r="A953" s="1" t="s">
        <v>43</v>
      </c>
      <c r="B953" s="2">
        <v>41014</v>
      </c>
      <c r="C953" s="3">
        <v>0.625</v>
      </c>
      <c r="D953" s="1">
        <v>22.391070627636399</v>
      </c>
      <c r="E953" s="1">
        <f t="shared" si="84"/>
        <v>0.98100878187331964</v>
      </c>
      <c r="F953" s="1">
        <f t="shared" si="85"/>
        <v>3531.6316147439506</v>
      </c>
      <c r="G953" s="1" t="str">
        <f t="shared" si="86"/>
        <v>0</v>
      </c>
      <c r="H953" s="1">
        <v>26.661906259999999</v>
      </c>
      <c r="I953" s="1">
        <f t="shared" si="87"/>
        <v>1.1681247680162501</v>
      </c>
      <c r="J953" s="1">
        <f t="shared" si="88"/>
        <v>4205.2491648585001</v>
      </c>
      <c r="K953" s="1" t="str">
        <f t="shared" si="89"/>
        <v>0</v>
      </c>
    </row>
    <row r="954" spans="1:11">
      <c r="A954" s="1" t="s">
        <v>43</v>
      </c>
      <c r="B954" s="2">
        <v>41014</v>
      </c>
      <c r="C954" s="3">
        <v>0.66666666666666663</v>
      </c>
      <c r="D954" s="1">
        <v>22.609304300944</v>
      </c>
      <c r="E954" s="1">
        <f t="shared" si="84"/>
        <v>0.99057014468510896</v>
      </c>
      <c r="F954" s="1">
        <f t="shared" si="85"/>
        <v>3566.0525208663921</v>
      </c>
      <c r="G954" s="1" t="str">
        <f t="shared" si="86"/>
        <v>0</v>
      </c>
      <c r="H954" s="1">
        <v>26.341047419999999</v>
      </c>
      <c r="I954" s="1">
        <f t="shared" si="87"/>
        <v>1.1540671400887499</v>
      </c>
      <c r="J954" s="1">
        <f t="shared" si="88"/>
        <v>4154.6417043194997</v>
      </c>
      <c r="K954" s="1" t="str">
        <f t="shared" si="89"/>
        <v>0</v>
      </c>
    </row>
    <row r="955" spans="1:11">
      <c r="A955" s="1" t="s">
        <v>43</v>
      </c>
      <c r="B955" s="2">
        <v>41014</v>
      </c>
      <c r="C955" s="3">
        <v>0.70833333333333337</v>
      </c>
      <c r="D955" s="1">
        <v>25.429938971731399</v>
      </c>
      <c r="E955" s="1">
        <f t="shared" si="84"/>
        <v>1.114149201198982</v>
      </c>
      <c r="F955" s="1">
        <f t="shared" si="85"/>
        <v>4010.937124316335</v>
      </c>
      <c r="G955" s="1" t="str">
        <f t="shared" si="86"/>
        <v>0</v>
      </c>
      <c r="H955" s="1">
        <v>25.920493709999999</v>
      </c>
      <c r="I955" s="1">
        <f t="shared" si="87"/>
        <v>1.1356416306693751</v>
      </c>
      <c r="J955" s="1">
        <f t="shared" si="88"/>
        <v>4088.3098704097501</v>
      </c>
      <c r="K955" s="1" t="str">
        <f t="shared" si="89"/>
        <v>0</v>
      </c>
    </row>
    <row r="956" spans="1:11">
      <c r="A956" s="1" t="s">
        <v>43</v>
      </c>
      <c r="B956" s="2">
        <v>41014</v>
      </c>
      <c r="C956" s="3">
        <v>0.75</v>
      </c>
      <c r="D956" s="1">
        <v>27.2660645559099</v>
      </c>
      <c r="E956" s="1">
        <f t="shared" si="84"/>
        <v>1.1945944533558024</v>
      </c>
      <c r="F956" s="1">
        <f t="shared" si="85"/>
        <v>4300.5400320808885</v>
      </c>
      <c r="G956" s="1" t="str">
        <f t="shared" si="86"/>
        <v>0</v>
      </c>
      <c r="H956" s="1">
        <v>26.049526409999999</v>
      </c>
      <c r="I956" s="1">
        <f t="shared" si="87"/>
        <v>1.1412948758381249</v>
      </c>
      <c r="J956" s="1">
        <f t="shared" si="88"/>
        <v>4108.6615530172494</v>
      </c>
      <c r="K956" s="1" t="str">
        <f t="shared" si="89"/>
        <v>0</v>
      </c>
    </row>
    <row r="957" spans="1:11">
      <c r="A957" s="1" t="s">
        <v>43</v>
      </c>
      <c r="B957" s="2">
        <v>41014</v>
      </c>
      <c r="C957" s="3">
        <v>0.79166666666666663</v>
      </c>
      <c r="D957" s="1">
        <v>29.737786549991998</v>
      </c>
      <c r="E957" s="1">
        <f t="shared" si="84"/>
        <v>1.3028867732215244</v>
      </c>
      <c r="F957" s="1">
        <f t="shared" si="85"/>
        <v>4690.3923835974874</v>
      </c>
      <c r="G957" s="1" t="str">
        <f t="shared" si="86"/>
        <v>0</v>
      </c>
      <c r="H957" s="1">
        <v>25.663689739999999</v>
      </c>
      <c r="I957" s="1">
        <f t="shared" si="87"/>
        <v>1.12439040673375</v>
      </c>
      <c r="J957" s="1">
        <f t="shared" si="88"/>
        <v>4047.8054642415</v>
      </c>
      <c r="K957" s="1" t="str">
        <f t="shared" si="89"/>
        <v>0</v>
      </c>
    </row>
    <row r="958" spans="1:11">
      <c r="A958" s="1" t="s">
        <v>43</v>
      </c>
      <c r="B958" s="2">
        <v>41014</v>
      </c>
      <c r="C958" s="3">
        <v>0.83333333333333337</v>
      </c>
      <c r="D958" s="1">
        <v>31.1428994210561</v>
      </c>
      <c r="E958" s="1">
        <f t="shared" si="84"/>
        <v>1.3644482808850205</v>
      </c>
      <c r="F958" s="1">
        <f t="shared" si="85"/>
        <v>4912.0138111860733</v>
      </c>
      <c r="G958" s="1" t="str">
        <f t="shared" si="86"/>
        <v>0</v>
      </c>
      <c r="H958" s="1">
        <v>25.72900001</v>
      </c>
      <c r="I958" s="1">
        <f t="shared" si="87"/>
        <v>1.127251812938125</v>
      </c>
      <c r="J958" s="1">
        <f t="shared" si="88"/>
        <v>4058.10652657725</v>
      </c>
      <c r="K958" s="1" t="str">
        <f t="shared" si="89"/>
        <v>0</v>
      </c>
    </row>
    <row r="959" spans="1:11">
      <c r="A959" s="1" t="s">
        <v>43</v>
      </c>
      <c r="B959" s="2">
        <v>41014</v>
      </c>
      <c r="C959" s="3">
        <v>0.875</v>
      </c>
      <c r="D959" s="1">
        <v>32.490640967687</v>
      </c>
      <c r="E959" s="1">
        <f t="shared" si="84"/>
        <v>1.4234962073967867</v>
      </c>
      <c r="F959" s="1">
        <f t="shared" si="85"/>
        <v>5124.5863466284318</v>
      </c>
      <c r="G959" s="1" t="str">
        <f t="shared" si="86"/>
        <v>0</v>
      </c>
      <c r="H959" s="1">
        <v>25.963384640000001</v>
      </c>
      <c r="I959" s="1">
        <f t="shared" si="87"/>
        <v>1.1375207895399999</v>
      </c>
      <c r="J959" s="1">
        <f t="shared" si="88"/>
        <v>4095.0748423439995</v>
      </c>
      <c r="K959" s="1" t="str">
        <f t="shared" si="89"/>
        <v>0</v>
      </c>
    </row>
    <row r="960" spans="1:11">
      <c r="A960" s="1" t="s">
        <v>43</v>
      </c>
      <c r="B960" s="2">
        <v>41014</v>
      </c>
      <c r="C960" s="3">
        <v>0.91666666666666663</v>
      </c>
      <c r="D960" s="1">
        <v>35.1674007945591</v>
      </c>
      <c r="E960" s="1">
        <f t="shared" si="84"/>
        <v>1.5407717473116207</v>
      </c>
      <c r="F960" s="1">
        <f t="shared" si="85"/>
        <v>5546.7782903218349</v>
      </c>
      <c r="G960" s="1" t="str">
        <f t="shared" si="86"/>
        <v>0</v>
      </c>
      <c r="H960" s="1">
        <v>26.660630789999999</v>
      </c>
      <c r="I960" s="1">
        <f t="shared" si="87"/>
        <v>1.1680688864868749</v>
      </c>
      <c r="J960" s="1">
        <f t="shared" si="88"/>
        <v>4205.0479913527497</v>
      </c>
      <c r="K960" s="1" t="str">
        <f t="shared" si="89"/>
        <v>0</v>
      </c>
    </row>
    <row r="961" spans="1:11">
      <c r="A961" s="1" t="s">
        <v>43</v>
      </c>
      <c r="B961" s="2">
        <v>41014</v>
      </c>
      <c r="C961" s="3">
        <v>0.95833333333333337</v>
      </c>
      <c r="D961" s="1">
        <v>34.5961269733641</v>
      </c>
      <c r="E961" s="1">
        <f t="shared" si="84"/>
        <v>1.5157428130205146</v>
      </c>
      <c r="F961" s="1">
        <f t="shared" si="85"/>
        <v>5456.6741268738524</v>
      </c>
      <c r="G961" s="1">
        <f t="shared" si="86"/>
        <v>93652.886909623965</v>
      </c>
      <c r="H961" s="1">
        <v>26.59022654</v>
      </c>
      <c r="I961" s="1">
        <f t="shared" si="87"/>
        <v>1.1649843002837501</v>
      </c>
      <c r="J961" s="1">
        <f t="shared" si="88"/>
        <v>4193.9434810215007</v>
      </c>
      <c r="K961" s="1">
        <f t="shared" si="89"/>
        <v>93411.36738695699</v>
      </c>
    </row>
    <row r="962" spans="1:11">
      <c r="A962" s="1" t="s">
        <v>43</v>
      </c>
      <c r="B962" s="2">
        <v>41015</v>
      </c>
      <c r="C962" s="3">
        <v>0</v>
      </c>
      <c r="D962" s="1">
        <v>35.763827214770799</v>
      </c>
      <c r="E962" s="1">
        <f t="shared" ref="E962:E1025" si="90">(D962*3785.4)/86400</f>
        <v>1.5669026798471457</v>
      </c>
      <c r="F962" s="1">
        <f t="shared" ref="F962:F1025" si="91">E962*3600</f>
        <v>5640.8496474497242</v>
      </c>
      <c r="G962" s="1" t="str">
        <f t="shared" ref="G962:G1025" si="92">IF(C962=$C$25,SUM(F962:F983),"0")</f>
        <v>0</v>
      </c>
      <c r="H962" s="1">
        <v>26.91551488</v>
      </c>
      <c r="I962" s="1">
        <f t="shared" ref="I962:I1025" si="93">(H962*3785.4)/86400</f>
        <v>1.17923599568</v>
      </c>
      <c r="J962" s="1">
        <f t="shared" ref="J962:J1025" si="94">I962*3600</f>
        <v>4245.249584448</v>
      </c>
      <c r="K962" s="1" t="str">
        <f t="shared" ref="K962:K1025" si="95">IF(C962=$C$25,SUM(J962:J983),"0")</f>
        <v>0</v>
      </c>
    </row>
    <row r="963" spans="1:11">
      <c r="A963" s="1" t="s">
        <v>43</v>
      </c>
      <c r="B963" s="2">
        <v>41015</v>
      </c>
      <c r="C963" s="3">
        <v>4.1666666666666664E-2</v>
      </c>
      <c r="D963" s="1">
        <v>40.715678937700098</v>
      </c>
      <c r="E963" s="1">
        <f t="shared" si="90"/>
        <v>1.7838556834579857</v>
      </c>
      <c r="F963" s="1">
        <f t="shared" si="91"/>
        <v>6421.8804604487486</v>
      </c>
      <c r="G963" s="1" t="str">
        <f t="shared" si="92"/>
        <v>0</v>
      </c>
      <c r="H963" s="1">
        <v>27.4799769</v>
      </c>
      <c r="I963" s="1">
        <f t="shared" si="93"/>
        <v>1.2039664879312499</v>
      </c>
      <c r="J963" s="1">
        <f t="shared" si="94"/>
        <v>4334.2793565524998</v>
      </c>
      <c r="K963" s="1" t="str">
        <f t="shared" si="95"/>
        <v>0</v>
      </c>
    </row>
    <row r="964" spans="1:11">
      <c r="A964" s="1" t="s">
        <v>43</v>
      </c>
      <c r="B964" s="2">
        <v>41015</v>
      </c>
      <c r="C964" s="3">
        <v>8.3333333333333329E-2</v>
      </c>
      <c r="D964" s="1">
        <v>40.640408189561597</v>
      </c>
      <c r="E964" s="1">
        <f t="shared" si="90"/>
        <v>1.7805578838051674</v>
      </c>
      <c r="F964" s="1">
        <f t="shared" si="91"/>
        <v>6410.0083816986025</v>
      </c>
      <c r="G964" s="1" t="str">
        <f t="shared" si="92"/>
        <v>0</v>
      </c>
      <c r="H964" s="1">
        <v>27.452341440000001</v>
      </c>
      <c r="I964" s="1">
        <f t="shared" si="93"/>
        <v>1.2027557093400001</v>
      </c>
      <c r="J964" s="1">
        <f t="shared" si="94"/>
        <v>4329.9205536240006</v>
      </c>
      <c r="K964" s="1" t="str">
        <f t="shared" si="95"/>
        <v>0</v>
      </c>
    </row>
    <row r="965" spans="1:11">
      <c r="A965" s="1" t="s">
        <v>43</v>
      </c>
      <c r="B965" s="2">
        <v>41015</v>
      </c>
      <c r="C965" s="3">
        <v>0.125</v>
      </c>
      <c r="D965" s="1">
        <v>37.711372823715202</v>
      </c>
      <c r="E965" s="1">
        <f t="shared" si="90"/>
        <v>1.6522295218390224</v>
      </c>
      <c r="F965" s="1">
        <f t="shared" si="91"/>
        <v>5948.0262786204803</v>
      </c>
      <c r="G965" s="1" t="str">
        <f t="shared" si="92"/>
        <v>0</v>
      </c>
      <c r="H965" s="1">
        <v>27.411695630000001</v>
      </c>
      <c r="I965" s="1">
        <f t="shared" si="93"/>
        <v>1.2009749147893751</v>
      </c>
      <c r="J965" s="1">
        <f t="shared" si="94"/>
        <v>4323.50969324175</v>
      </c>
      <c r="K965" s="1" t="str">
        <f t="shared" si="95"/>
        <v>0</v>
      </c>
    </row>
    <row r="966" spans="1:11">
      <c r="A966" s="1" t="s">
        <v>43</v>
      </c>
      <c r="B966" s="2">
        <v>41015</v>
      </c>
      <c r="C966" s="3">
        <v>0.16666666666666666</v>
      </c>
      <c r="D966" s="1">
        <v>36.313733915752799</v>
      </c>
      <c r="E966" s="1">
        <f t="shared" si="90"/>
        <v>1.5909954671839195</v>
      </c>
      <c r="F966" s="1">
        <f t="shared" si="91"/>
        <v>5727.5836818621101</v>
      </c>
      <c r="G966" s="1" t="str">
        <f t="shared" si="92"/>
        <v>0</v>
      </c>
      <c r="H966" s="1">
        <v>27.368214609999999</v>
      </c>
      <c r="I966" s="1">
        <f t="shared" si="93"/>
        <v>1.1990699026006251</v>
      </c>
      <c r="J966" s="1">
        <f t="shared" si="94"/>
        <v>4316.6516493622503</v>
      </c>
      <c r="K966" s="1" t="str">
        <f t="shared" si="95"/>
        <v>0</v>
      </c>
    </row>
    <row r="967" spans="1:11">
      <c r="A967" s="1" t="s">
        <v>43</v>
      </c>
      <c r="B967" s="2">
        <v>41015</v>
      </c>
      <c r="C967" s="3">
        <v>0.20833333333333334</v>
      </c>
      <c r="D967" s="1">
        <v>34.436859496434501</v>
      </c>
      <c r="E967" s="1">
        <f t="shared" si="90"/>
        <v>1.5087649066875366</v>
      </c>
      <c r="F967" s="1">
        <f t="shared" si="91"/>
        <v>5431.5536640751316</v>
      </c>
      <c r="G967" s="1" t="str">
        <f t="shared" si="92"/>
        <v>0</v>
      </c>
      <c r="H967" s="1">
        <v>28.131876129999998</v>
      </c>
      <c r="I967" s="1">
        <f t="shared" si="93"/>
        <v>1.2325278229456251</v>
      </c>
      <c r="J967" s="1">
        <f t="shared" si="94"/>
        <v>4437.1001626042507</v>
      </c>
      <c r="K967" s="1" t="str">
        <f t="shared" si="95"/>
        <v>0</v>
      </c>
    </row>
    <row r="968" spans="1:11">
      <c r="A968" s="1" t="s">
        <v>43</v>
      </c>
      <c r="B968" s="2">
        <v>41015</v>
      </c>
      <c r="C968" s="3">
        <v>0.25</v>
      </c>
      <c r="D968" s="1">
        <v>30.309549093776301</v>
      </c>
      <c r="E968" s="1">
        <f t="shared" si="90"/>
        <v>1.3279371196710743</v>
      </c>
      <c r="F968" s="1">
        <f t="shared" si="91"/>
        <v>4780.5736308158675</v>
      </c>
      <c r="G968" s="1" t="str">
        <f t="shared" si="92"/>
        <v>0</v>
      </c>
      <c r="H968" s="1">
        <v>27.80042864</v>
      </c>
      <c r="I968" s="1">
        <f t="shared" si="93"/>
        <v>1.21800627979</v>
      </c>
      <c r="J968" s="1">
        <f t="shared" si="94"/>
        <v>4384.8226072440002</v>
      </c>
      <c r="K968" s="1" t="str">
        <f t="shared" si="95"/>
        <v>0</v>
      </c>
    </row>
    <row r="969" spans="1:11">
      <c r="A969" s="1" t="s">
        <v>43</v>
      </c>
      <c r="B969" s="2">
        <v>41015</v>
      </c>
      <c r="C969" s="3">
        <v>0.29166666666666669</v>
      </c>
      <c r="D969" s="1">
        <v>26.571282222006101</v>
      </c>
      <c r="E969" s="1">
        <f t="shared" si="90"/>
        <v>1.1641543023516423</v>
      </c>
      <c r="F969" s="1">
        <f t="shared" si="91"/>
        <v>4190.9554884659119</v>
      </c>
      <c r="G969" s="1" t="str">
        <f t="shared" si="92"/>
        <v>0</v>
      </c>
      <c r="H969" s="1">
        <v>27.947328689999999</v>
      </c>
      <c r="I969" s="1">
        <f t="shared" si="93"/>
        <v>1.2244423382306251</v>
      </c>
      <c r="J969" s="1">
        <f t="shared" si="94"/>
        <v>4407.9924176302502</v>
      </c>
      <c r="K969" s="1" t="str">
        <f t="shared" si="95"/>
        <v>0</v>
      </c>
    </row>
    <row r="970" spans="1:11">
      <c r="A970" s="1" t="s">
        <v>43</v>
      </c>
      <c r="B970" s="2">
        <v>41015</v>
      </c>
      <c r="C970" s="3">
        <v>0.33333333333333331</v>
      </c>
      <c r="D970" s="1">
        <v>27.7711196517944</v>
      </c>
      <c r="E970" s="1">
        <f t="shared" si="90"/>
        <v>1.2167221797442422</v>
      </c>
      <c r="F970" s="1">
        <f t="shared" si="91"/>
        <v>4380.1998470792723</v>
      </c>
      <c r="G970" s="1" t="str">
        <f t="shared" si="92"/>
        <v>0</v>
      </c>
      <c r="H970" s="1">
        <v>27.726422540000002</v>
      </c>
      <c r="I970" s="1">
        <f t="shared" si="93"/>
        <v>1.2147638875337501</v>
      </c>
      <c r="J970" s="1">
        <f t="shared" si="94"/>
        <v>4373.1499951215001</v>
      </c>
      <c r="K970" s="1" t="str">
        <f t="shared" si="95"/>
        <v>0</v>
      </c>
    </row>
    <row r="971" spans="1:11">
      <c r="A971" s="1" t="s">
        <v>43</v>
      </c>
      <c r="B971" s="2">
        <v>41015</v>
      </c>
      <c r="C971" s="3">
        <v>0.375</v>
      </c>
      <c r="D971" s="1">
        <v>28.500415435897001</v>
      </c>
      <c r="E971" s="1">
        <f t="shared" si="90"/>
        <v>1.2486744512852375</v>
      </c>
      <c r="F971" s="1">
        <f t="shared" si="91"/>
        <v>4495.2280246268547</v>
      </c>
      <c r="G971" s="1" t="str">
        <f t="shared" si="92"/>
        <v>0</v>
      </c>
      <c r="H971" s="1">
        <v>31.933680370000001</v>
      </c>
      <c r="I971" s="1">
        <f t="shared" si="93"/>
        <v>1.399094371210625</v>
      </c>
      <c r="J971" s="1">
        <f t="shared" si="94"/>
        <v>5036.7397363582495</v>
      </c>
      <c r="K971" s="1" t="str">
        <f t="shared" si="95"/>
        <v>0</v>
      </c>
    </row>
    <row r="972" spans="1:11">
      <c r="A972" s="1" t="s">
        <v>43</v>
      </c>
      <c r="B972" s="2">
        <v>41015</v>
      </c>
      <c r="C972" s="3">
        <v>0.41666666666666669</v>
      </c>
      <c r="D972" s="1">
        <v>16.514611440996301</v>
      </c>
      <c r="E972" s="1">
        <f t="shared" si="90"/>
        <v>0.72354641375865048</v>
      </c>
      <c r="F972" s="1">
        <f t="shared" si="91"/>
        <v>2604.7670895311417</v>
      </c>
      <c r="G972" s="1" t="str">
        <f t="shared" si="92"/>
        <v>0</v>
      </c>
      <c r="H972" s="1">
        <v>29.476042549999999</v>
      </c>
      <c r="I972" s="1">
        <f t="shared" si="93"/>
        <v>1.2914191142218749</v>
      </c>
      <c r="J972" s="1">
        <f t="shared" si="94"/>
        <v>4649.1088111987501</v>
      </c>
      <c r="K972" s="1" t="str">
        <f t="shared" si="95"/>
        <v>0</v>
      </c>
    </row>
    <row r="973" spans="1:11">
      <c r="A973" s="1" t="s">
        <v>43</v>
      </c>
      <c r="B973" s="2">
        <v>41015</v>
      </c>
      <c r="C973" s="3">
        <v>0.45833333333333331</v>
      </c>
      <c r="D973" s="1">
        <v>6.5133741219838504</v>
      </c>
      <c r="E973" s="1">
        <f t="shared" si="90"/>
        <v>0.28536720371941743</v>
      </c>
      <c r="F973" s="1">
        <f t="shared" si="91"/>
        <v>1027.3219333899028</v>
      </c>
      <c r="G973" s="1" t="str">
        <f t="shared" si="92"/>
        <v>0</v>
      </c>
      <c r="H973" s="1">
        <v>27.709769229999999</v>
      </c>
      <c r="I973" s="1">
        <f t="shared" si="93"/>
        <v>1.2140342643893749</v>
      </c>
      <c r="J973" s="1">
        <f t="shared" si="94"/>
        <v>4370.5233518017494</v>
      </c>
      <c r="K973" s="1" t="str">
        <f t="shared" si="95"/>
        <v>0</v>
      </c>
    </row>
    <row r="974" spans="1:11">
      <c r="A974" s="1" t="s">
        <v>43</v>
      </c>
      <c r="B974" s="2">
        <v>41015</v>
      </c>
      <c r="C974" s="3">
        <v>0.5</v>
      </c>
      <c r="D974" s="1">
        <v>4.1693530976772299</v>
      </c>
      <c r="E974" s="1">
        <f t="shared" si="90"/>
        <v>0.18266978259198363</v>
      </c>
      <c r="F974" s="1">
        <f t="shared" si="91"/>
        <v>657.61121733114112</v>
      </c>
      <c r="G974" s="1" t="str">
        <f t="shared" si="92"/>
        <v>0</v>
      </c>
      <c r="H974" s="1">
        <v>26.261573370000001</v>
      </c>
      <c r="I974" s="1">
        <f t="shared" si="93"/>
        <v>1.1505851832731251</v>
      </c>
      <c r="J974" s="1">
        <f t="shared" si="94"/>
        <v>4142.1066597832505</v>
      </c>
      <c r="K974" s="1" t="str">
        <f t="shared" si="95"/>
        <v>0</v>
      </c>
    </row>
    <row r="975" spans="1:11">
      <c r="A975" s="1" t="s">
        <v>43</v>
      </c>
      <c r="B975" s="2">
        <v>41015</v>
      </c>
      <c r="C975" s="3">
        <v>0.54166666666666663</v>
      </c>
      <c r="D975" s="1">
        <v>12.670419381856901</v>
      </c>
      <c r="E975" s="1">
        <f t="shared" si="90"/>
        <v>0.55512274916760551</v>
      </c>
      <c r="F975" s="1">
        <f t="shared" si="91"/>
        <v>1998.4418970033798</v>
      </c>
      <c r="G975" s="1" t="str">
        <f t="shared" si="92"/>
        <v>0</v>
      </c>
      <c r="H975" s="1">
        <v>25.378233479999999</v>
      </c>
      <c r="I975" s="1">
        <f t="shared" si="93"/>
        <v>1.1118838543425</v>
      </c>
      <c r="J975" s="1">
        <f t="shared" si="94"/>
        <v>4002.7818756330003</v>
      </c>
      <c r="K975" s="1" t="str">
        <f t="shared" si="95"/>
        <v>0</v>
      </c>
    </row>
    <row r="976" spans="1:11">
      <c r="A976" s="1" t="s">
        <v>43</v>
      </c>
      <c r="B976" s="2">
        <v>41015</v>
      </c>
      <c r="C976" s="3">
        <v>0.58333333333333337</v>
      </c>
      <c r="D976" s="1">
        <v>25.149491384294301</v>
      </c>
      <c r="E976" s="1">
        <f t="shared" si="90"/>
        <v>1.1018620912743939</v>
      </c>
      <c r="F976" s="1">
        <f t="shared" si="91"/>
        <v>3966.7035285878183</v>
      </c>
      <c r="G976" s="1" t="str">
        <f t="shared" si="92"/>
        <v>0</v>
      </c>
      <c r="H976" s="1">
        <v>25.294567399999998</v>
      </c>
      <c r="I976" s="1">
        <f t="shared" si="93"/>
        <v>1.1082182342125</v>
      </c>
      <c r="J976" s="1">
        <f t="shared" si="94"/>
        <v>3989.585643165</v>
      </c>
      <c r="K976" s="1" t="str">
        <f t="shared" si="95"/>
        <v>0</v>
      </c>
    </row>
    <row r="977" spans="1:11">
      <c r="A977" s="1" t="s">
        <v>43</v>
      </c>
      <c r="B977" s="2">
        <v>41015</v>
      </c>
      <c r="C977" s="3">
        <v>0.625</v>
      </c>
      <c r="D977" s="1">
        <v>24.245665627585499</v>
      </c>
      <c r="E977" s="1">
        <f t="shared" si="90"/>
        <v>1.0622632253085897</v>
      </c>
      <c r="F977" s="1">
        <f t="shared" si="91"/>
        <v>3824.1476111109232</v>
      </c>
      <c r="G977" s="1" t="str">
        <f t="shared" si="92"/>
        <v>0</v>
      </c>
      <c r="H977" s="1">
        <v>25.686929729999999</v>
      </c>
      <c r="I977" s="1">
        <f t="shared" si="93"/>
        <v>1.125408608795625</v>
      </c>
      <c r="J977" s="1">
        <f t="shared" si="94"/>
        <v>4051.4709916642501</v>
      </c>
      <c r="K977" s="1" t="str">
        <f t="shared" si="95"/>
        <v>0</v>
      </c>
    </row>
    <row r="978" spans="1:11">
      <c r="A978" s="1" t="s">
        <v>43</v>
      </c>
      <c r="B978" s="2">
        <v>41015</v>
      </c>
      <c r="C978" s="3">
        <v>0.66666666666666663</v>
      </c>
      <c r="D978" s="1">
        <v>23.953830040295902</v>
      </c>
      <c r="E978" s="1">
        <f t="shared" si="90"/>
        <v>1.0494771786404642</v>
      </c>
      <c r="F978" s="1">
        <f t="shared" si="91"/>
        <v>3778.117843105671</v>
      </c>
      <c r="G978" s="1" t="str">
        <f t="shared" si="92"/>
        <v>0</v>
      </c>
      <c r="H978" s="1">
        <v>25.08213336</v>
      </c>
      <c r="I978" s="1">
        <f t="shared" si="93"/>
        <v>1.0989109678350002</v>
      </c>
      <c r="J978" s="1">
        <f t="shared" si="94"/>
        <v>3956.0794842060009</v>
      </c>
      <c r="K978" s="1" t="str">
        <f t="shared" si="95"/>
        <v>0</v>
      </c>
    </row>
    <row r="979" spans="1:11">
      <c r="A979" s="1" t="s">
        <v>43</v>
      </c>
      <c r="B979" s="2">
        <v>41015</v>
      </c>
      <c r="C979" s="3">
        <v>0.70833333333333337</v>
      </c>
      <c r="D979" s="1">
        <v>24.6312820339203</v>
      </c>
      <c r="E979" s="1">
        <f t="shared" si="90"/>
        <v>1.0791580441111333</v>
      </c>
      <c r="F979" s="1">
        <f t="shared" si="91"/>
        <v>3884.9689588000797</v>
      </c>
      <c r="G979" s="1" t="str">
        <f t="shared" si="92"/>
        <v>0</v>
      </c>
      <c r="H979" s="1">
        <v>25.060874550000001</v>
      </c>
      <c r="I979" s="1">
        <f t="shared" si="93"/>
        <v>1.097979566221875</v>
      </c>
      <c r="J979" s="1">
        <f t="shared" si="94"/>
        <v>3952.7264383987499</v>
      </c>
      <c r="K979" s="1" t="str">
        <f t="shared" si="95"/>
        <v>0</v>
      </c>
    </row>
    <row r="980" spans="1:11">
      <c r="A980" s="1" t="s">
        <v>43</v>
      </c>
      <c r="B980" s="2">
        <v>41015</v>
      </c>
      <c r="C980" s="3">
        <v>0.75</v>
      </c>
      <c r="D980" s="1">
        <v>26.3586733150482</v>
      </c>
      <c r="E980" s="1">
        <f t="shared" si="90"/>
        <v>1.1548393746155494</v>
      </c>
      <c r="F980" s="1">
        <f t="shared" si="91"/>
        <v>4157.4217486159778</v>
      </c>
      <c r="G980" s="1" t="str">
        <f t="shared" si="92"/>
        <v>0</v>
      </c>
      <c r="H980" s="1">
        <v>25.051432269999999</v>
      </c>
      <c r="I980" s="1">
        <f t="shared" si="93"/>
        <v>1.097565876329375</v>
      </c>
      <c r="J980" s="1">
        <f t="shared" si="94"/>
        <v>3951.2371547857497</v>
      </c>
      <c r="K980" s="1" t="str">
        <f t="shared" si="95"/>
        <v>0</v>
      </c>
    </row>
    <row r="981" spans="1:11">
      <c r="A981" s="1" t="s">
        <v>43</v>
      </c>
      <c r="B981" s="2">
        <v>41015</v>
      </c>
      <c r="C981" s="3">
        <v>0.79166666666666663</v>
      </c>
      <c r="D981" s="1">
        <v>28.940871028370299</v>
      </c>
      <c r="E981" s="1">
        <f t="shared" si="90"/>
        <v>1.2679719119304738</v>
      </c>
      <c r="F981" s="1">
        <f t="shared" si="91"/>
        <v>4564.6988829497059</v>
      </c>
      <c r="G981" s="1" t="str">
        <f t="shared" si="92"/>
        <v>0</v>
      </c>
      <c r="H981" s="1">
        <v>25.343448299999999</v>
      </c>
      <c r="I981" s="1">
        <f t="shared" si="93"/>
        <v>1.1103598286437499</v>
      </c>
      <c r="J981" s="1">
        <f t="shared" si="94"/>
        <v>3997.2953831174996</v>
      </c>
      <c r="K981" s="1" t="str">
        <f t="shared" si="95"/>
        <v>0</v>
      </c>
    </row>
    <row r="982" spans="1:11">
      <c r="A982" s="1" t="s">
        <v>43</v>
      </c>
      <c r="B982" s="2">
        <v>41015</v>
      </c>
      <c r="C982" s="3">
        <v>0.83333333333333337</v>
      </c>
      <c r="D982" s="1">
        <v>27.295311251746298</v>
      </c>
      <c r="E982" s="1">
        <f t="shared" si="90"/>
        <v>1.1958758242171348</v>
      </c>
      <c r="F982" s="1">
        <f t="shared" si="91"/>
        <v>4305.1529671816852</v>
      </c>
      <c r="G982" s="1" t="str">
        <f t="shared" si="92"/>
        <v>0</v>
      </c>
      <c r="H982" s="1">
        <v>25.13927631</v>
      </c>
      <c r="I982" s="1">
        <f t="shared" si="93"/>
        <v>1.1014145433318752</v>
      </c>
      <c r="J982" s="1">
        <f t="shared" si="94"/>
        <v>3965.0923559947505</v>
      </c>
      <c r="K982" s="1" t="str">
        <f t="shared" si="95"/>
        <v>0</v>
      </c>
    </row>
    <row r="983" spans="1:11">
      <c r="A983" s="1" t="s">
        <v>43</v>
      </c>
      <c r="B983" s="2">
        <v>41015</v>
      </c>
      <c r="C983" s="3">
        <v>0.875</v>
      </c>
      <c r="D983" s="1">
        <v>30.089516648716401</v>
      </c>
      <c r="E983" s="1">
        <f t="shared" si="90"/>
        <v>1.3182969481718874</v>
      </c>
      <c r="F983" s="1">
        <f t="shared" si="91"/>
        <v>4745.8690134187946</v>
      </c>
      <c r="G983" s="1" t="str">
        <f t="shared" si="92"/>
        <v>0</v>
      </c>
      <c r="H983" s="1">
        <v>25.195015089999998</v>
      </c>
      <c r="I983" s="1">
        <f t="shared" si="93"/>
        <v>1.103856598630625</v>
      </c>
      <c r="J983" s="1">
        <f t="shared" si="94"/>
        <v>3973.8837550702501</v>
      </c>
      <c r="K983" s="1" t="str">
        <f t="shared" si="95"/>
        <v>0</v>
      </c>
    </row>
    <row r="984" spans="1:11">
      <c r="A984" s="1" t="s">
        <v>43</v>
      </c>
      <c r="B984" s="2">
        <v>41015</v>
      </c>
      <c r="C984" s="3">
        <v>0.91666666666666663</v>
      </c>
      <c r="D984" s="1">
        <v>28.6116079590056</v>
      </c>
      <c r="E984" s="1">
        <f t="shared" si="90"/>
        <v>1.2535460737039328</v>
      </c>
      <c r="F984" s="1">
        <f t="shared" si="91"/>
        <v>4512.7658653341578</v>
      </c>
      <c r="G984" s="1" t="str">
        <f t="shared" si="92"/>
        <v>0</v>
      </c>
      <c r="H984" s="1">
        <v>25.64040932</v>
      </c>
      <c r="I984" s="1">
        <f t="shared" si="93"/>
        <v>1.1233704333325001</v>
      </c>
      <c r="J984" s="1">
        <f t="shared" si="94"/>
        <v>4044.1335599970002</v>
      </c>
      <c r="K984" s="1" t="str">
        <f t="shared" si="95"/>
        <v>0</v>
      </c>
    </row>
    <row r="985" spans="1:11">
      <c r="A985" s="1" t="s">
        <v>43</v>
      </c>
      <c r="B985" s="2">
        <v>41015</v>
      </c>
      <c r="C985" s="3">
        <v>0.95833333333333337</v>
      </c>
      <c r="D985" s="1">
        <v>30.230965471267702</v>
      </c>
      <c r="E985" s="1">
        <f t="shared" si="90"/>
        <v>1.3244941747099161</v>
      </c>
      <c r="F985" s="1">
        <f t="shared" si="91"/>
        <v>4768.1790289556984</v>
      </c>
      <c r="G985" s="1">
        <f t="shared" si="92"/>
        <v>117435.00823170424</v>
      </c>
      <c r="H985" s="1">
        <v>25.696318000000002</v>
      </c>
      <c r="I985" s="1">
        <f t="shared" si="93"/>
        <v>1.125819932375</v>
      </c>
      <c r="J985" s="1">
        <f t="shared" si="94"/>
        <v>4052.95175655</v>
      </c>
      <c r="K985" s="1">
        <f t="shared" si="95"/>
        <v>94714.206062903992</v>
      </c>
    </row>
    <row r="986" spans="1:11">
      <c r="A986" s="1" t="s">
        <v>43</v>
      </c>
      <c r="B986" s="2">
        <v>41016</v>
      </c>
      <c r="C986" s="3">
        <v>0</v>
      </c>
      <c r="D986" s="1">
        <v>31.031307877964402</v>
      </c>
      <c r="E986" s="1">
        <f t="shared" si="90"/>
        <v>1.3595591764033155</v>
      </c>
      <c r="F986" s="1">
        <f t="shared" si="91"/>
        <v>4894.4130350519354</v>
      </c>
      <c r="G986" s="1" t="str">
        <f t="shared" si="92"/>
        <v>0</v>
      </c>
      <c r="H986" s="1">
        <v>26.43722146</v>
      </c>
      <c r="I986" s="1">
        <f t="shared" si="93"/>
        <v>1.1582807652162501</v>
      </c>
      <c r="J986" s="1">
        <f t="shared" si="94"/>
        <v>4169.8107547785003</v>
      </c>
      <c r="K986" s="1" t="str">
        <f t="shared" si="95"/>
        <v>0</v>
      </c>
    </row>
    <row r="987" spans="1:11">
      <c r="A987" s="1" t="s">
        <v>43</v>
      </c>
      <c r="B987" s="2">
        <v>41016</v>
      </c>
      <c r="C987" s="3">
        <v>4.1666666666666664E-2</v>
      </c>
      <c r="D987" s="1">
        <v>31.520530586772502</v>
      </c>
      <c r="E987" s="1">
        <f t="shared" si="90"/>
        <v>1.3809932463329702</v>
      </c>
      <c r="F987" s="1">
        <f t="shared" si="91"/>
        <v>4971.5756867986929</v>
      </c>
      <c r="G987" s="1" t="str">
        <f t="shared" si="92"/>
        <v>0</v>
      </c>
      <c r="H987" s="1">
        <v>26.07083282</v>
      </c>
      <c r="I987" s="1">
        <f t="shared" si="93"/>
        <v>1.14222836292625</v>
      </c>
      <c r="J987" s="1">
        <f t="shared" si="94"/>
        <v>4112.0221065344995</v>
      </c>
      <c r="K987" s="1" t="str">
        <f t="shared" si="95"/>
        <v>0</v>
      </c>
    </row>
    <row r="988" spans="1:11">
      <c r="A988" s="1" t="s">
        <v>43</v>
      </c>
      <c r="B988" s="2">
        <v>41016</v>
      </c>
      <c r="C988" s="3">
        <v>8.3333333333333329E-2</v>
      </c>
      <c r="D988" s="1">
        <v>32.3734163517422</v>
      </c>
      <c r="E988" s="1">
        <f t="shared" si="90"/>
        <v>1.4183603039107051</v>
      </c>
      <c r="F988" s="1">
        <f t="shared" si="91"/>
        <v>5106.0970940785382</v>
      </c>
      <c r="G988" s="1" t="str">
        <f t="shared" si="92"/>
        <v>0</v>
      </c>
      <c r="H988" s="1">
        <v>26.261655009999998</v>
      </c>
      <c r="I988" s="1">
        <f t="shared" si="93"/>
        <v>1.1505887601256251</v>
      </c>
      <c r="J988" s="1">
        <f t="shared" si="94"/>
        <v>4142.11953645225</v>
      </c>
      <c r="K988" s="1" t="str">
        <f t="shared" si="95"/>
        <v>0</v>
      </c>
    </row>
    <row r="989" spans="1:11">
      <c r="A989" s="1" t="s">
        <v>43</v>
      </c>
      <c r="B989" s="2">
        <v>41016</v>
      </c>
      <c r="C989" s="3">
        <v>0.125</v>
      </c>
      <c r="D989" s="1">
        <v>30.4363054074181</v>
      </c>
      <c r="E989" s="1">
        <f t="shared" si="90"/>
        <v>1.3334906306625056</v>
      </c>
      <c r="F989" s="1">
        <f t="shared" si="91"/>
        <v>4800.5662703850203</v>
      </c>
      <c r="G989" s="1" t="str">
        <f t="shared" si="92"/>
        <v>0</v>
      </c>
      <c r="H989" s="1">
        <v>26.357082989999999</v>
      </c>
      <c r="I989" s="1">
        <f t="shared" si="93"/>
        <v>1.1547696984993749</v>
      </c>
      <c r="J989" s="1">
        <f t="shared" si="94"/>
        <v>4157.1709145977502</v>
      </c>
      <c r="K989" s="1" t="str">
        <f t="shared" si="95"/>
        <v>0</v>
      </c>
    </row>
    <row r="990" spans="1:11">
      <c r="A990" s="1" t="s">
        <v>43</v>
      </c>
      <c r="B990" s="2">
        <v>41016</v>
      </c>
      <c r="C990" s="3">
        <v>0.16666666666666666</v>
      </c>
      <c r="D990" s="1">
        <v>32.025797141922801</v>
      </c>
      <c r="E990" s="1">
        <f t="shared" si="90"/>
        <v>1.4031302372804928</v>
      </c>
      <c r="F990" s="1">
        <f t="shared" si="91"/>
        <v>5051.268854209774</v>
      </c>
      <c r="G990" s="1" t="str">
        <f t="shared" si="92"/>
        <v>0</v>
      </c>
      <c r="H990" s="1">
        <v>26.317400599999999</v>
      </c>
      <c r="I990" s="1">
        <f t="shared" si="93"/>
        <v>1.1530311137875</v>
      </c>
      <c r="J990" s="1">
        <f t="shared" si="94"/>
        <v>4150.9120096349998</v>
      </c>
      <c r="K990" s="1" t="str">
        <f t="shared" si="95"/>
        <v>0</v>
      </c>
    </row>
    <row r="991" spans="1:11">
      <c r="A991" s="1" t="s">
        <v>43</v>
      </c>
      <c r="B991" s="2">
        <v>41016</v>
      </c>
      <c r="C991" s="3">
        <v>0.20833333333333334</v>
      </c>
      <c r="D991" s="1">
        <v>31.431169665124699</v>
      </c>
      <c r="E991" s="1">
        <f t="shared" si="90"/>
        <v>1.3770781209532759</v>
      </c>
      <c r="F991" s="1">
        <f t="shared" si="91"/>
        <v>4957.4812354317928</v>
      </c>
      <c r="G991" s="1" t="str">
        <f t="shared" si="92"/>
        <v>0</v>
      </c>
      <c r="H991" s="1">
        <v>26.597071020000001</v>
      </c>
      <c r="I991" s="1">
        <f t="shared" si="93"/>
        <v>1.1652841740637501</v>
      </c>
      <c r="J991" s="1">
        <f t="shared" si="94"/>
        <v>4195.0230266295002</v>
      </c>
      <c r="K991" s="1" t="str">
        <f t="shared" si="95"/>
        <v>0</v>
      </c>
    </row>
    <row r="992" spans="1:11">
      <c r="A992" s="1" t="s">
        <v>43</v>
      </c>
      <c r="B992" s="2">
        <v>41016</v>
      </c>
      <c r="C992" s="3">
        <v>0.25</v>
      </c>
      <c r="D992" s="1">
        <v>32.574221914079502</v>
      </c>
      <c r="E992" s="1">
        <f t="shared" si="90"/>
        <v>1.4271580976106082</v>
      </c>
      <c r="F992" s="1">
        <f t="shared" si="91"/>
        <v>5137.7691513981899</v>
      </c>
      <c r="G992" s="1" t="str">
        <f t="shared" si="92"/>
        <v>0</v>
      </c>
      <c r="H992" s="1">
        <v>26.70566548</v>
      </c>
      <c r="I992" s="1">
        <f t="shared" si="93"/>
        <v>1.1700419688425001</v>
      </c>
      <c r="J992" s="1">
        <f t="shared" si="94"/>
        <v>4212.151087833</v>
      </c>
      <c r="K992" s="1" t="str">
        <f t="shared" si="95"/>
        <v>0</v>
      </c>
    </row>
    <row r="993" spans="1:11">
      <c r="A993" s="1" t="s">
        <v>43</v>
      </c>
      <c r="B993" s="2">
        <v>41016</v>
      </c>
      <c r="C993" s="3">
        <v>0.29166666666666669</v>
      </c>
      <c r="D993" s="1">
        <v>29.773749278916199</v>
      </c>
      <c r="E993" s="1">
        <f t="shared" si="90"/>
        <v>1.3044623902825159</v>
      </c>
      <c r="F993" s="1">
        <f t="shared" si="91"/>
        <v>4696.0646050170571</v>
      </c>
      <c r="G993" s="1" t="str">
        <f t="shared" si="92"/>
        <v>0</v>
      </c>
      <c r="H993" s="1">
        <v>26.720405360000001</v>
      </c>
      <c r="I993" s="1">
        <f t="shared" si="93"/>
        <v>1.1706877598350001</v>
      </c>
      <c r="J993" s="1">
        <f t="shared" si="94"/>
        <v>4214.4759354060006</v>
      </c>
      <c r="K993" s="1" t="str">
        <f t="shared" si="95"/>
        <v>0</v>
      </c>
    </row>
    <row r="994" spans="1:11">
      <c r="A994" s="1" t="s">
        <v>43</v>
      </c>
      <c r="B994" s="2">
        <v>41016</v>
      </c>
      <c r="C994" s="3">
        <v>0.33333333333333331</v>
      </c>
      <c r="D994" s="1">
        <v>28.7909158860313</v>
      </c>
      <c r="E994" s="1">
        <f t="shared" si="90"/>
        <v>1.2614020022567463</v>
      </c>
      <c r="F994" s="1">
        <f t="shared" si="91"/>
        <v>4541.047208124287</v>
      </c>
      <c r="G994" s="1" t="str">
        <f t="shared" si="92"/>
        <v>0</v>
      </c>
      <c r="H994" s="1">
        <v>26.594486379999999</v>
      </c>
      <c r="I994" s="1">
        <f t="shared" si="93"/>
        <v>1.16517093452375</v>
      </c>
      <c r="J994" s="1">
        <f t="shared" si="94"/>
        <v>4194.6153642854997</v>
      </c>
      <c r="K994" s="1" t="str">
        <f t="shared" si="95"/>
        <v>0</v>
      </c>
    </row>
    <row r="995" spans="1:11">
      <c r="A995" s="1" t="s">
        <v>43</v>
      </c>
      <c r="B995" s="2">
        <v>41016</v>
      </c>
      <c r="C995" s="3">
        <v>0.375</v>
      </c>
      <c r="D995" s="1">
        <v>27.6850955788295</v>
      </c>
      <c r="E995" s="1">
        <f t="shared" si="90"/>
        <v>1.2129532500474676</v>
      </c>
      <c r="F995" s="1">
        <f t="shared" si="91"/>
        <v>4366.6317001708831</v>
      </c>
      <c r="G995" s="1" t="str">
        <f t="shared" si="92"/>
        <v>0</v>
      </c>
      <c r="H995" s="1">
        <v>26.154003509999999</v>
      </c>
      <c r="I995" s="1">
        <f t="shared" si="93"/>
        <v>1.1458722787818751</v>
      </c>
      <c r="J995" s="1">
        <f t="shared" si="94"/>
        <v>4125.1402036147501</v>
      </c>
      <c r="K995" s="1" t="str">
        <f t="shared" si="95"/>
        <v>0</v>
      </c>
    </row>
    <row r="996" spans="1:11">
      <c r="A996" s="1" t="s">
        <v>43</v>
      </c>
      <c r="B996" s="2">
        <v>41016</v>
      </c>
      <c r="C996" s="3">
        <v>0.41666666666666669</v>
      </c>
      <c r="D996" s="1">
        <v>27.493960523605399</v>
      </c>
      <c r="E996" s="1">
        <f t="shared" si="90"/>
        <v>1.2045791454404615</v>
      </c>
      <c r="F996" s="1">
        <f t="shared" si="91"/>
        <v>4336.4849235856618</v>
      </c>
      <c r="G996" s="1" t="str">
        <f t="shared" si="92"/>
        <v>0</v>
      </c>
      <c r="H996" s="1">
        <v>26.41938807</v>
      </c>
      <c r="I996" s="1">
        <f t="shared" si="93"/>
        <v>1.157499439816875</v>
      </c>
      <c r="J996" s="1">
        <f t="shared" si="94"/>
        <v>4166.9979833407497</v>
      </c>
      <c r="K996" s="1" t="str">
        <f t="shared" si="95"/>
        <v>0</v>
      </c>
    </row>
    <row r="997" spans="1:11">
      <c r="A997" s="1" t="s">
        <v>43</v>
      </c>
      <c r="B997" s="2">
        <v>41016</v>
      </c>
      <c r="C997" s="3">
        <v>0.45833333333333331</v>
      </c>
      <c r="D997" s="1">
        <v>29.5267483064864</v>
      </c>
      <c r="E997" s="1">
        <f t="shared" si="90"/>
        <v>1.2936406601779356</v>
      </c>
      <c r="F997" s="1">
        <f t="shared" si="91"/>
        <v>4657.1063766405678</v>
      </c>
      <c r="G997" s="1" t="str">
        <f t="shared" si="92"/>
        <v>0</v>
      </c>
      <c r="H997" s="1">
        <v>26.87204032</v>
      </c>
      <c r="I997" s="1">
        <f t="shared" si="93"/>
        <v>1.1773312665200002</v>
      </c>
      <c r="J997" s="1">
        <f t="shared" si="94"/>
        <v>4238.3925594720004</v>
      </c>
      <c r="K997" s="1" t="str">
        <f t="shared" si="95"/>
        <v>0</v>
      </c>
    </row>
    <row r="998" spans="1:11">
      <c r="A998" s="1" t="s">
        <v>43</v>
      </c>
      <c r="B998" s="2">
        <v>41016</v>
      </c>
      <c r="C998" s="3">
        <v>0.5</v>
      </c>
      <c r="D998" s="1">
        <v>34.022012242211197</v>
      </c>
      <c r="E998" s="1">
        <f t="shared" si="90"/>
        <v>1.4905894113618781</v>
      </c>
      <c r="F998" s="1">
        <f t="shared" si="91"/>
        <v>5366.1218809027614</v>
      </c>
      <c r="G998" s="1" t="str">
        <f t="shared" si="92"/>
        <v>0</v>
      </c>
      <c r="H998" s="1">
        <v>27.027921500000001</v>
      </c>
      <c r="I998" s="1">
        <f t="shared" si="93"/>
        <v>1.18416081071875</v>
      </c>
      <c r="J998" s="1">
        <f t="shared" si="94"/>
        <v>4262.9789185874997</v>
      </c>
      <c r="K998" s="1" t="str">
        <f t="shared" si="95"/>
        <v>0</v>
      </c>
    </row>
    <row r="999" spans="1:11">
      <c r="A999" s="1" t="s">
        <v>43</v>
      </c>
      <c r="B999" s="2">
        <v>41016</v>
      </c>
      <c r="C999" s="3">
        <v>0.54166666666666663</v>
      </c>
      <c r="D999" s="1">
        <v>32.344877442783798</v>
      </c>
      <c r="E999" s="1">
        <f t="shared" si="90"/>
        <v>1.4171099429619651</v>
      </c>
      <c r="F999" s="1">
        <f t="shared" si="91"/>
        <v>5101.5957946630742</v>
      </c>
      <c r="G999" s="1" t="str">
        <f t="shared" si="92"/>
        <v>0</v>
      </c>
      <c r="H999" s="1">
        <v>27.13122516</v>
      </c>
      <c r="I999" s="1">
        <f t="shared" si="93"/>
        <v>1.1886868023225001</v>
      </c>
      <c r="J999" s="1">
        <f t="shared" si="94"/>
        <v>4279.2724883610008</v>
      </c>
      <c r="K999" s="1" t="str">
        <f t="shared" si="95"/>
        <v>0</v>
      </c>
    </row>
    <row r="1000" spans="1:11">
      <c r="A1000" s="1" t="s">
        <v>43</v>
      </c>
      <c r="B1000" s="2">
        <v>41016</v>
      </c>
      <c r="C1000" s="3">
        <v>0.58333333333333337</v>
      </c>
      <c r="D1000" s="1">
        <v>35.076957345538702</v>
      </c>
      <c r="E1000" s="1">
        <f t="shared" si="90"/>
        <v>1.5368091937014143</v>
      </c>
      <c r="F1000" s="1">
        <f t="shared" si="91"/>
        <v>5532.5130973250916</v>
      </c>
      <c r="G1000" s="1" t="str">
        <f t="shared" si="92"/>
        <v>0</v>
      </c>
      <c r="H1000" s="1">
        <v>27.395944960000001</v>
      </c>
      <c r="I1000" s="1">
        <f t="shared" si="93"/>
        <v>1.20028483856</v>
      </c>
      <c r="J1000" s="1">
        <f t="shared" si="94"/>
        <v>4321.0254188159997</v>
      </c>
      <c r="K1000" s="1" t="str">
        <f t="shared" si="95"/>
        <v>0</v>
      </c>
    </row>
    <row r="1001" spans="1:11">
      <c r="A1001" s="1" t="s">
        <v>43</v>
      </c>
      <c r="B1001" s="2">
        <v>41016</v>
      </c>
      <c r="C1001" s="3">
        <v>0.625</v>
      </c>
      <c r="D1001" s="1">
        <v>37.663517699771397</v>
      </c>
      <c r="E1001" s="1">
        <f t="shared" si="90"/>
        <v>1.6501328692212345</v>
      </c>
      <c r="F1001" s="1">
        <f t="shared" si="91"/>
        <v>5940.4783291964441</v>
      </c>
      <c r="G1001" s="1" t="str">
        <f t="shared" si="92"/>
        <v>0</v>
      </c>
      <c r="H1001" s="1">
        <v>27.67392611</v>
      </c>
      <c r="I1001" s="1">
        <f t="shared" si="93"/>
        <v>1.2124638876943752</v>
      </c>
      <c r="J1001" s="1">
        <f t="shared" si="94"/>
        <v>4364.8699956997507</v>
      </c>
      <c r="K1001" s="1" t="str">
        <f t="shared" si="95"/>
        <v>0</v>
      </c>
    </row>
    <row r="1002" spans="1:11">
      <c r="A1002" s="1" t="s">
        <v>43</v>
      </c>
      <c r="B1002" s="2">
        <v>41016</v>
      </c>
      <c r="C1002" s="3">
        <v>0.66666666666666663</v>
      </c>
      <c r="D1002" s="1">
        <v>38.219284860822903</v>
      </c>
      <c r="E1002" s="1">
        <f t="shared" si="90"/>
        <v>1.6744824179648035</v>
      </c>
      <c r="F1002" s="1">
        <f t="shared" si="91"/>
        <v>6028.1367046732921</v>
      </c>
      <c r="G1002" s="1" t="str">
        <f t="shared" si="92"/>
        <v>0</v>
      </c>
      <c r="H1002" s="1">
        <v>28.381896480000002</v>
      </c>
      <c r="I1002" s="1">
        <f t="shared" si="93"/>
        <v>1.24348183953</v>
      </c>
      <c r="J1002" s="1">
        <f t="shared" si="94"/>
        <v>4476.5346223080005</v>
      </c>
      <c r="K1002" s="1" t="str">
        <f t="shared" si="95"/>
        <v>0</v>
      </c>
    </row>
    <row r="1003" spans="1:11">
      <c r="A1003" s="1" t="s">
        <v>43</v>
      </c>
      <c r="B1003" s="2">
        <v>41016</v>
      </c>
      <c r="C1003" s="3">
        <v>0.70833333333333337</v>
      </c>
      <c r="D1003" s="1">
        <v>42.590957440270302</v>
      </c>
      <c r="E1003" s="1">
        <f t="shared" si="90"/>
        <v>1.8660163228518427</v>
      </c>
      <c r="F1003" s="1">
        <f t="shared" si="91"/>
        <v>6717.6587622666339</v>
      </c>
      <c r="G1003" s="1" t="str">
        <f t="shared" si="92"/>
        <v>0</v>
      </c>
      <c r="H1003" s="1">
        <v>28.477344970000001</v>
      </c>
      <c r="I1003" s="1">
        <f t="shared" si="93"/>
        <v>1.247663676498125</v>
      </c>
      <c r="J1003" s="1">
        <f t="shared" si="94"/>
        <v>4491.5892353932504</v>
      </c>
      <c r="K1003" s="1" t="str">
        <f t="shared" si="95"/>
        <v>0</v>
      </c>
    </row>
    <row r="1004" spans="1:11">
      <c r="A1004" s="1" t="s">
        <v>43</v>
      </c>
      <c r="B1004" s="2">
        <v>41016</v>
      </c>
      <c r="C1004" s="3">
        <v>0.75</v>
      </c>
      <c r="D1004" s="1">
        <v>44.101710619396599</v>
      </c>
      <c r="E1004" s="1">
        <f t="shared" si="90"/>
        <v>1.9322061965123134</v>
      </c>
      <c r="F1004" s="1">
        <f t="shared" si="91"/>
        <v>6955.9423074443284</v>
      </c>
      <c r="G1004" s="1" t="str">
        <f t="shared" si="92"/>
        <v>0</v>
      </c>
      <c r="H1004" s="1">
        <v>29.328694760000001</v>
      </c>
      <c r="I1004" s="1">
        <f t="shared" si="93"/>
        <v>1.2849634391725002</v>
      </c>
      <c r="J1004" s="1">
        <f t="shared" si="94"/>
        <v>4625.8683810210005</v>
      </c>
      <c r="K1004" s="1" t="str">
        <f t="shared" si="95"/>
        <v>0</v>
      </c>
    </row>
    <row r="1005" spans="1:11">
      <c r="A1005" s="1" t="s">
        <v>43</v>
      </c>
      <c r="B1005" s="2">
        <v>41016</v>
      </c>
      <c r="C1005" s="3">
        <v>0.79166666666666663</v>
      </c>
      <c r="D1005" s="1">
        <v>43.3199279022217</v>
      </c>
      <c r="E1005" s="1">
        <f t="shared" si="90"/>
        <v>1.8979543412160884</v>
      </c>
      <c r="F1005" s="1">
        <f t="shared" si="91"/>
        <v>6832.6356283779187</v>
      </c>
      <c r="G1005" s="1" t="str">
        <f t="shared" si="92"/>
        <v>0</v>
      </c>
      <c r="H1005" s="1">
        <v>30.590172110000001</v>
      </c>
      <c r="I1005" s="1">
        <f t="shared" si="93"/>
        <v>1.3402319155693752</v>
      </c>
      <c r="J1005" s="1">
        <f t="shared" si="94"/>
        <v>4824.8348960497506</v>
      </c>
      <c r="K1005" s="1" t="str">
        <f t="shared" si="95"/>
        <v>0</v>
      </c>
    </row>
    <row r="1006" spans="1:11">
      <c r="A1006" s="1" t="s">
        <v>43</v>
      </c>
      <c r="B1006" s="2">
        <v>41016</v>
      </c>
      <c r="C1006" s="3">
        <v>0.83333333333333337</v>
      </c>
      <c r="D1006" s="1">
        <v>42.322019698884702</v>
      </c>
      <c r="E1006" s="1">
        <f t="shared" si="90"/>
        <v>1.8542334880573859</v>
      </c>
      <c r="F1006" s="1">
        <f t="shared" si="91"/>
        <v>6675.2405570065894</v>
      </c>
      <c r="G1006" s="1" t="str">
        <f t="shared" si="92"/>
        <v>0</v>
      </c>
      <c r="H1006" s="1">
        <v>31.291481170000001</v>
      </c>
      <c r="I1006" s="1">
        <f t="shared" si="93"/>
        <v>1.3709580187606252</v>
      </c>
      <c r="J1006" s="1">
        <f t="shared" si="94"/>
        <v>4935.4488675382509</v>
      </c>
      <c r="K1006" s="1" t="str">
        <f t="shared" si="95"/>
        <v>0</v>
      </c>
    </row>
    <row r="1007" spans="1:11">
      <c r="A1007" s="1" t="s">
        <v>43</v>
      </c>
      <c r="B1007" s="2">
        <v>41016</v>
      </c>
      <c r="C1007" s="3">
        <v>0.875</v>
      </c>
      <c r="D1007" s="1">
        <v>37.936712829801799</v>
      </c>
      <c r="E1007" s="1">
        <f t="shared" si="90"/>
        <v>1.6621022308556914</v>
      </c>
      <c r="F1007" s="1">
        <f t="shared" si="91"/>
        <v>5983.5680310804892</v>
      </c>
      <c r="G1007" s="1" t="str">
        <f t="shared" si="92"/>
        <v>0</v>
      </c>
      <c r="H1007" s="1">
        <v>31.58682104</v>
      </c>
      <c r="I1007" s="1">
        <f t="shared" si="93"/>
        <v>1.383897596815</v>
      </c>
      <c r="J1007" s="1">
        <f t="shared" si="94"/>
        <v>4982.0313485340002</v>
      </c>
      <c r="K1007" s="1" t="str">
        <f t="shared" si="95"/>
        <v>0</v>
      </c>
    </row>
    <row r="1008" spans="1:11">
      <c r="A1008" s="1" t="s">
        <v>43</v>
      </c>
      <c r="B1008" s="2">
        <v>41016</v>
      </c>
      <c r="C1008" s="3">
        <v>0.91666666666666663</v>
      </c>
      <c r="D1008" s="1">
        <v>35.2264077705807</v>
      </c>
      <c r="E1008" s="1">
        <f t="shared" si="90"/>
        <v>1.5433569904485669</v>
      </c>
      <c r="F1008" s="1">
        <f t="shared" si="91"/>
        <v>5556.0851656148407</v>
      </c>
      <c r="G1008" s="1" t="str">
        <f t="shared" si="92"/>
        <v>0</v>
      </c>
      <c r="H1008" s="1">
        <v>31.580085090000001</v>
      </c>
      <c r="I1008" s="1">
        <f t="shared" si="93"/>
        <v>1.3836024780056251</v>
      </c>
      <c r="J1008" s="1">
        <f t="shared" si="94"/>
        <v>4980.9689208202499</v>
      </c>
      <c r="K1008" s="1" t="str">
        <f t="shared" si="95"/>
        <v>0</v>
      </c>
    </row>
    <row r="1009" spans="1:11">
      <c r="A1009" s="1" t="s">
        <v>43</v>
      </c>
      <c r="B1009" s="2">
        <v>41016</v>
      </c>
      <c r="C1009" s="3">
        <v>0.95833333333333337</v>
      </c>
      <c r="D1009" s="1">
        <v>34.6029076120589</v>
      </c>
      <c r="E1009" s="1">
        <f t="shared" si="90"/>
        <v>1.5160398897533305</v>
      </c>
      <c r="F1009" s="1">
        <f t="shared" si="91"/>
        <v>5457.7436031119896</v>
      </c>
      <c r="G1009" s="1">
        <f t="shared" si="92"/>
        <v>109382.01910949589</v>
      </c>
      <c r="H1009" s="1">
        <v>31.35873136</v>
      </c>
      <c r="I1009" s="1">
        <f t="shared" si="93"/>
        <v>1.3739044177100002</v>
      </c>
      <c r="J1009" s="1">
        <f t="shared" si="94"/>
        <v>4946.0559037560006</v>
      </c>
      <c r="K1009" s="1">
        <f t="shared" si="95"/>
        <v>98762.393439306004</v>
      </c>
    </row>
    <row r="1010" spans="1:11">
      <c r="A1010" s="1" t="s">
        <v>43</v>
      </c>
      <c r="B1010" s="2">
        <v>41017</v>
      </c>
      <c r="C1010" s="3">
        <v>0</v>
      </c>
      <c r="D1010" s="1">
        <v>34.601572720209802</v>
      </c>
      <c r="E1010" s="1">
        <f t="shared" si="90"/>
        <v>1.515981404804192</v>
      </c>
      <c r="F1010" s="1">
        <f t="shared" si="91"/>
        <v>5457.5330572950907</v>
      </c>
      <c r="G1010" s="1" t="str">
        <f t="shared" si="92"/>
        <v>0</v>
      </c>
      <c r="H1010" s="1">
        <v>30.885233790000001</v>
      </c>
      <c r="I1010" s="1">
        <f t="shared" si="93"/>
        <v>1.3531593054243749</v>
      </c>
      <c r="J1010" s="1">
        <f t="shared" si="94"/>
        <v>4871.37349952775</v>
      </c>
      <c r="K1010" s="1" t="str">
        <f t="shared" si="95"/>
        <v>0</v>
      </c>
    </row>
    <row r="1011" spans="1:11">
      <c r="A1011" s="1" t="s">
        <v>43</v>
      </c>
      <c r="B1011" s="2">
        <v>41017</v>
      </c>
      <c r="C1011" s="3">
        <v>4.1666666666666664E-2</v>
      </c>
      <c r="D1011" s="1">
        <v>34.439659481048601</v>
      </c>
      <c r="E1011" s="1">
        <f t="shared" si="90"/>
        <v>1.5088875810134419</v>
      </c>
      <c r="F1011" s="1">
        <f t="shared" si="91"/>
        <v>5431.9952916483908</v>
      </c>
      <c r="G1011" s="1" t="str">
        <f t="shared" si="92"/>
        <v>0</v>
      </c>
      <c r="H1011" s="1">
        <v>30.372196150000001</v>
      </c>
      <c r="I1011" s="1">
        <f t="shared" si="93"/>
        <v>1.330681843821875</v>
      </c>
      <c r="J1011" s="1">
        <f t="shared" si="94"/>
        <v>4790.4546377587503</v>
      </c>
      <c r="K1011" s="1" t="str">
        <f t="shared" si="95"/>
        <v>0</v>
      </c>
    </row>
    <row r="1012" spans="1:11">
      <c r="A1012" s="1" t="s">
        <v>43</v>
      </c>
      <c r="B1012" s="2">
        <v>41017</v>
      </c>
      <c r="C1012" s="3">
        <v>8.3333333333333329E-2</v>
      </c>
      <c r="D1012" s="1">
        <v>32.952667572233402</v>
      </c>
      <c r="E1012" s="1">
        <f t="shared" si="90"/>
        <v>1.443738748008476</v>
      </c>
      <c r="F1012" s="1">
        <f t="shared" si="91"/>
        <v>5197.4594928305132</v>
      </c>
      <c r="G1012" s="1" t="str">
        <f t="shared" si="92"/>
        <v>0</v>
      </c>
      <c r="H1012" s="1">
        <v>29.986353059999999</v>
      </c>
      <c r="I1012" s="1">
        <f t="shared" si="93"/>
        <v>1.3137770934412498</v>
      </c>
      <c r="J1012" s="1">
        <f t="shared" si="94"/>
        <v>4729.5975363884991</v>
      </c>
      <c r="K1012" s="1" t="str">
        <f t="shared" si="95"/>
        <v>0</v>
      </c>
    </row>
    <row r="1013" spans="1:11">
      <c r="A1013" s="1" t="s">
        <v>43</v>
      </c>
      <c r="B1013" s="2">
        <v>41017</v>
      </c>
      <c r="C1013" s="3">
        <v>0.125</v>
      </c>
      <c r="D1013" s="1">
        <v>35.388133589426701</v>
      </c>
      <c r="E1013" s="1">
        <f t="shared" si="90"/>
        <v>1.5504426028867575</v>
      </c>
      <c r="F1013" s="1">
        <f t="shared" si="91"/>
        <v>5581.5933703923274</v>
      </c>
      <c r="G1013" s="1" t="str">
        <f t="shared" si="92"/>
        <v>0</v>
      </c>
      <c r="H1013" s="1">
        <v>29.263127059999999</v>
      </c>
      <c r="I1013" s="1">
        <f t="shared" si="93"/>
        <v>1.2820907543162499</v>
      </c>
      <c r="J1013" s="1">
        <f t="shared" si="94"/>
        <v>4615.526715538499</v>
      </c>
      <c r="K1013" s="1" t="str">
        <f t="shared" si="95"/>
        <v>0</v>
      </c>
    </row>
    <row r="1014" spans="1:11">
      <c r="A1014" s="1" t="s">
        <v>43</v>
      </c>
      <c r="B1014" s="2">
        <v>41017</v>
      </c>
      <c r="C1014" s="3">
        <v>0.16666666666666666</v>
      </c>
      <c r="D1014" s="1">
        <v>33.2400345426136</v>
      </c>
      <c r="E1014" s="1">
        <f t="shared" si="90"/>
        <v>1.4563290133982585</v>
      </c>
      <c r="F1014" s="1">
        <f t="shared" si="91"/>
        <v>5242.7844482337305</v>
      </c>
      <c r="G1014" s="1" t="str">
        <f t="shared" si="92"/>
        <v>0</v>
      </c>
      <c r="H1014" s="1">
        <v>29.28224926</v>
      </c>
      <c r="I1014" s="1">
        <f t="shared" si="93"/>
        <v>1.28292854570375</v>
      </c>
      <c r="J1014" s="1">
        <f t="shared" si="94"/>
        <v>4618.5427645335003</v>
      </c>
      <c r="K1014" s="1" t="str">
        <f t="shared" si="95"/>
        <v>0</v>
      </c>
    </row>
    <row r="1015" spans="1:11">
      <c r="A1015" s="1" t="s">
        <v>43</v>
      </c>
      <c r="B1015" s="2">
        <v>41017</v>
      </c>
      <c r="C1015" s="3">
        <v>0.20833333333333334</v>
      </c>
      <c r="D1015" s="1">
        <v>31.468735556072701</v>
      </c>
      <c r="E1015" s="1">
        <f t="shared" si="90"/>
        <v>1.3787239765504353</v>
      </c>
      <c r="F1015" s="1">
        <f t="shared" si="91"/>
        <v>4963.4063155815675</v>
      </c>
      <c r="G1015" s="1" t="str">
        <f t="shared" si="92"/>
        <v>0</v>
      </c>
      <c r="H1015" s="1">
        <v>28.814646539999998</v>
      </c>
      <c r="I1015" s="1">
        <f t="shared" si="93"/>
        <v>1.2624417015337499</v>
      </c>
      <c r="J1015" s="1">
        <f t="shared" si="94"/>
        <v>4544.7901255214992</v>
      </c>
      <c r="K1015" s="1" t="str">
        <f t="shared" si="95"/>
        <v>0</v>
      </c>
    </row>
    <row r="1016" spans="1:11">
      <c r="A1016" s="1" t="s">
        <v>43</v>
      </c>
      <c r="B1016" s="2">
        <v>41017</v>
      </c>
      <c r="C1016" s="3">
        <v>0.25</v>
      </c>
      <c r="D1016" s="1">
        <v>32.352284713321303</v>
      </c>
      <c r="E1016" s="1">
        <f t="shared" si="90"/>
        <v>1.4174344740023896</v>
      </c>
      <c r="F1016" s="1">
        <f t="shared" si="91"/>
        <v>5102.7641064086029</v>
      </c>
      <c r="G1016" s="1" t="str">
        <f t="shared" si="92"/>
        <v>0</v>
      </c>
      <c r="H1016" s="1">
        <v>28.240165300000001</v>
      </c>
      <c r="I1016" s="1">
        <f t="shared" si="93"/>
        <v>1.2372722422062501</v>
      </c>
      <c r="J1016" s="1">
        <f t="shared" si="94"/>
        <v>4454.1800719425</v>
      </c>
      <c r="K1016" s="1" t="str">
        <f t="shared" si="95"/>
        <v>0</v>
      </c>
    </row>
    <row r="1017" spans="1:11">
      <c r="A1017" s="1" t="s">
        <v>43</v>
      </c>
      <c r="B1017" s="2">
        <v>41017</v>
      </c>
      <c r="C1017" s="3">
        <v>0.29166666666666669</v>
      </c>
      <c r="D1017" s="1">
        <v>30.967530336380001</v>
      </c>
      <c r="E1017" s="1">
        <f t="shared" si="90"/>
        <v>1.3567649228626488</v>
      </c>
      <c r="F1017" s="1">
        <f t="shared" si="91"/>
        <v>4884.3537223055355</v>
      </c>
      <c r="G1017" s="1" t="str">
        <f t="shared" si="92"/>
        <v>0</v>
      </c>
      <c r="H1017" s="1">
        <v>28.03964993</v>
      </c>
      <c r="I1017" s="1">
        <f t="shared" si="93"/>
        <v>1.2284871625581251</v>
      </c>
      <c r="J1017" s="1">
        <f t="shared" si="94"/>
        <v>4422.5537852092502</v>
      </c>
      <c r="K1017" s="1" t="str">
        <f t="shared" si="95"/>
        <v>0</v>
      </c>
    </row>
    <row r="1018" spans="1:11">
      <c r="A1018" s="1" t="s">
        <v>43</v>
      </c>
      <c r="B1018" s="2">
        <v>41017</v>
      </c>
      <c r="C1018" s="3">
        <v>0.33333333333333331</v>
      </c>
      <c r="D1018" s="1">
        <v>28.567505222956299</v>
      </c>
      <c r="E1018" s="1">
        <f t="shared" si="90"/>
        <v>1.2516138225807729</v>
      </c>
      <c r="F1018" s="1">
        <f t="shared" si="91"/>
        <v>4505.8097612907823</v>
      </c>
      <c r="G1018" s="1" t="str">
        <f t="shared" si="92"/>
        <v>0</v>
      </c>
      <c r="H1018" s="1">
        <v>27.840477440000001</v>
      </c>
      <c r="I1018" s="1">
        <f t="shared" si="93"/>
        <v>1.2197609178400002</v>
      </c>
      <c r="J1018" s="1">
        <f t="shared" si="94"/>
        <v>4391.1393042240006</v>
      </c>
      <c r="K1018" s="1" t="str">
        <f t="shared" si="95"/>
        <v>0</v>
      </c>
    </row>
    <row r="1019" spans="1:11">
      <c r="A1019" s="1" t="s">
        <v>43</v>
      </c>
      <c r="B1019" s="2">
        <v>41017</v>
      </c>
      <c r="C1019" s="3">
        <v>0.375</v>
      </c>
      <c r="D1019" s="1">
        <v>28.0461863496568</v>
      </c>
      <c r="E1019" s="1">
        <f t="shared" si="90"/>
        <v>1.2287735394443386</v>
      </c>
      <c r="F1019" s="1">
        <f t="shared" si="91"/>
        <v>4423.5847419996189</v>
      </c>
      <c r="G1019" s="1" t="str">
        <f t="shared" si="92"/>
        <v>0</v>
      </c>
      <c r="H1019" s="1">
        <v>27.678566069999999</v>
      </c>
      <c r="I1019" s="1">
        <f t="shared" si="93"/>
        <v>1.212667175941875</v>
      </c>
      <c r="J1019" s="1">
        <f t="shared" si="94"/>
        <v>4365.6018333907505</v>
      </c>
      <c r="K1019" s="1" t="str">
        <f t="shared" si="95"/>
        <v>0</v>
      </c>
    </row>
    <row r="1020" spans="1:11">
      <c r="A1020" s="1" t="s">
        <v>43</v>
      </c>
      <c r="B1020" s="2">
        <v>41017</v>
      </c>
      <c r="C1020" s="3">
        <v>0.41666666666666669</v>
      </c>
      <c r="D1020" s="1">
        <v>26.1078226380878</v>
      </c>
      <c r="E1020" s="1">
        <f t="shared" si="90"/>
        <v>1.1438489793312216</v>
      </c>
      <c r="F1020" s="1">
        <f t="shared" si="91"/>
        <v>4117.8563255923982</v>
      </c>
      <c r="G1020" s="1" t="str">
        <f t="shared" si="92"/>
        <v>0</v>
      </c>
      <c r="H1020" s="1">
        <v>28.009966219999999</v>
      </c>
      <c r="I1020" s="1">
        <f t="shared" si="93"/>
        <v>1.2271866450137499</v>
      </c>
      <c r="J1020" s="1">
        <f t="shared" si="94"/>
        <v>4417.8719220494995</v>
      </c>
      <c r="K1020" s="1" t="str">
        <f t="shared" si="95"/>
        <v>0</v>
      </c>
    </row>
    <row r="1021" spans="1:11">
      <c r="A1021" s="1" t="s">
        <v>43</v>
      </c>
      <c r="B1021" s="2">
        <v>41017</v>
      </c>
      <c r="C1021" s="3">
        <v>0.45833333333333331</v>
      </c>
      <c r="D1021" s="1">
        <v>28.986805141236999</v>
      </c>
      <c r="E1021" s="1">
        <f t="shared" si="90"/>
        <v>1.2699844002504461</v>
      </c>
      <c r="F1021" s="1">
        <f t="shared" si="91"/>
        <v>4571.9438409016057</v>
      </c>
      <c r="G1021" s="1" t="str">
        <f t="shared" si="92"/>
        <v>0</v>
      </c>
      <c r="H1021" s="1">
        <v>27.791332149999999</v>
      </c>
      <c r="I1021" s="1">
        <f t="shared" si="93"/>
        <v>1.217607739821875</v>
      </c>
      <c r="J1021" s="1">
        <f t="shared" si="94"/>
        <v>4383.3878633587501</v>
      </c>
      <c r="K1021" s="1" t="str">
        <f t="shared" si="95"/>
        <v>0</v>
      </c>
    </row>
    <row r="1022" spans="1:11">
      <c r="A1022" s="1" t="s">
        <v>43</v>
      </c>
      <c r="B1022" s="2">
        <v>41017</v>
      </c>
      <c r="C1022" s="3">
        <v>0.5</v>
      </c>
      <c r="D1022" s="1">
        <v>28.547489420572902</v>
      </c>
      <c r="E1022" s="1">
        <f t="shared" si="90"/>
        <v>1.2507368802388503</v>
      </c>
      <c r="F1022" s="1">
        <f t="shared" si="91"/>
        <v>4502.6527688598608</v>
      </c>
      <c r="G1022" s="1" t="str">
        <f t="shared" si="92"/>
        <v>0</v>
      </c>
      <c r="H1022" s="1">
        <v>27.63773698</v>
      </c>
      <c r="I1022" s="1">
        <f t="shared" si="93"/>
        <v>1.21087835143625</v>
      </c>
      <c r="J1022" s="1">
        <f t="shared" si="94"/>
        <v>4359.1620651704998</v>
      </c>
      <c r="K1022" s="1" t="str">
        <f t="shared" si="95"/>
        <v>0</v>
      </c>
    </row>
    <row r="1023" spans="1:11">
      <c r="A1023" s="1" t="s">
        <v>43</v>
      </c>
      <c r="B1023" s="2">
        <v>41017</v>
      </c>
      <c r="C1023" s="3">
        <v>0.54166666666666663</v>
      </c>
      <c r="D1023" s="1">
        <v>28.430288715892399</v>
      </c>
      <c r="E1023" s="1">
        <f t="shared" si="90"/>
        <v>1.2456020243650359</v>
      </c>
      <c r="F1023" s="1">
        <f t="shared" si="91"/>
        <v>4484.1672877141291</v>
      </c>
      <c r="G1023" s="1" t="str">
        <f t="shared" si="92"/>
        <v>0</v>
      </c>
      <c r="H1023" s="1">
        <v>27.86218422</v>
      </c>
      <c r="I1023" s="1">
        <f t="shared" si="93"/>
        <v>1.2207119461387501</v>
      </c>
      <c r="J1023" s="1">
        <f t="shared" si="94"/>
        <v>4394.5630060995009</v>
      </c>
      <c r="K1023" s="1" t="str">
        <f t="shared" si="95"/>
        <v>0</v>
      </c>
    </row>
    <row r="1024" spans="1:11">
      <c r="A1024" s="1" t="s">
        <v>43</v>
      </c>
      <c r="B1024" s="2">
        <v>41017</v>
      </c>
      <c r="C1024" s="3">
        <v>0.58333333333333337</v>
      </c>
      <c r="D1024" s="1">
        <v>30.475816989474801</v>
      </c>
      <c r="E1024" s="1">
        <f t="shared" si="90"/>
        <v>1.3352217318513648</v>
      </c>
      <c r="F1024" s="1">
        <f t="shared" si="91"/>
        <v>4806.7982346649133</v>
      </c>
      <c r="G1024" s="1" t="str">
        <f t="shared" si="92"/>
        <v>0</v>
      </c>
      <c r="H1024" s="1">
        <v>27.60216531</v>
      </c>
      <c r="I1024" s="1">
        <f t="shared" si="93"/>
        <v>1.209319867644375</v>
      </c>
      <c r="J1024" s="1">
        <f t="shared" si="94"/>
        <v>4353.5515235197499</v>
      </c>
      <c r="K1024" s="1" t="str">
        <f t="shared" si="95"/>
        <v>0</v>
      </c>
    </row>
    <row r="1025" spans="1:11">
      <c r="A1025" s="1" t="s">
        <v>43</v>
      </c>
      <c r="B1025" s="2">
        <v>41017</v>
      </c>
      <c r="C1025" s="3">
        <v>0.625</v>
      </c>
      <c r="D1025" s="1">
        <v>30.663338262240099</v>
      </c>
      <c r="E1025" s="1">
        <f t="shared" si="90"/>
        <v>1.3434375076143945</v>
      </c>
      <c r="F1025" s="1">
        <f t="shared" si="91"/>
        <v>4836.3750274118202</v>
      </c>
      <c r="G1025" s="1" t="str">
        <f t="shared" si="92"/>
        <v>0</v>
      </c>
      <c r="H1025" s="1">
        <v>27.262055329999999</v>
      </c>
      <c r="I1025" s="1">
        <f t="shared" si="93"/>
        <v>1.194418799145625</v>
      </c>
      <c r="J1025" s="1">
        <f t="shared" si="94"/>
        <v>4299.9076769242502</v>
      </c>
      <c r="K1025" s="1" t="str">
        <f t="shared" si="95"/>
        <v>0</v>
      </c>
    </row>
    <row r="1026" spans="1:11">
      <c r="A1026" s="1" t="s">
        <v>43</v>
      </c>
      <c r="B1026" s="2">
        <v>41017</v>
      </c>
      <c r="C1026" s="3">
        <v>0.66666666666666663</v>
      </c>
      <c r="D1026" s="1">
        <v>32.219472447501303</v>
      </c>
      <c r="E1026" s="1">
        <f t="shared" ref="E1026:E1089" si="96">(D1026*3785.4)/86400</f>
        <v>1.411615636606151</v>
      </c>
      <c r="F1026" s="1">
        <f t="shared" ref="F1026:F1089" si="97">E1026*3600</f>
        <v>5081.8162917821437</v>
      </c>
      <c r="G1026" s="1" t="str">
        <f t="shared" ref="G1026:G1089" si="98">IF(C1026=$C$25,SUM(F1026:F1047),"0")</f>
        <v>0</v>
      </c>
      <c r="H1026" s="1">
        <v>27.613337489999999</v>
      </c>
      <c r="I1026" s="1">
        <f t="shared" ref="I1026:I1089" si="99">(H1026*3785.4)/86400</f>
        <v>1.209809348780625</v>
      </c>
      <c r="J1026" s="1">
        <f t="shared" ref="J1026:J1089" si="100">I1026*3600</f>
        <v>4355.31365561025</v>
      </c>
      <c r="K1026" s="1" t="str">
        <f t="shared" ref="K1026:K1089" si="101">IF(C1026=$C$25,SUM(J1026:J1047),"0")</f>
        <v>0</v>
      </c>
    </row>
    <row r="1027" spans="1:11">
      <c r="A1027" s="1" t="s">
        <v>43</v>
      </c>
      <c r="B1027" s="2">
        <v>41017</v>
      </c>
      <c r="C1027" s="3">
        <v>0.70833333333333337</v>
      </c>
      <c r="D1027" s="1">
        <v>34.288744130664398</v>
      </c>
      <c r="E1027" s="1">
        <f t="shared" si="96"/>
        <v>1.5022756022247339</v>
      </c>
      <c r="F1027" s="1">
        <f t="shared" si="97"/>
        <v>5408.1921680090418</v>
      </c>
      <c r="G1027" s="1" t="str">
        <f t="shared" si="98"/>
        <v>0</v>
      </c>
      <c r="H1027" s="1">
        <v>27.528131940000002</v>
      </c>
      <c r="I1027" s="1">
        <f t="shared" si="99"/>
        <v>1.2060762806212502</v>
      </c>
      <c r="J1027" s="1">
        <f t="shared" si="100"/>
        <v>4341.8746102365003</v>
      </c>
      <c r="K1027" s="1" t="str">
        <f t="shared" si="101"/>
        <v>0</v>
      </c>
    </row>
    <row r="1028" spans="1:11">
      <c r="A1028" s="1" t="s">
        <v>43</v>
      </c>
      <c r="B1028" s="2">
        <v>41017</v>
      </c>
      <c r="C1028" s="3">
        <v>0.75</v>
      </c>
      <c r="D1028" s="1">
        <v>31.644576173358502</v>
      </c>
      <c r="E1028" s="1">
        <f t="shared" si="96"/>
        <v>1.3864279935952695</v>
      </c>
      <c r="F1028" s="1">
        <f t="shared" si="97"/>
        <v>4991.1407769429698</v>
      </c>
      <c r="G1028" s="1" t="str">
        <f t="shared" si="98"/>
        <v>0</v>
      </c>
      <c r="H1028" s="1">
        <v>27.625201449999999</v>
      </c>
      <c r="I1028" s="1">
        <f t="shared" si="99"/>
        <v>1.210329138528125</v>
      </c>
      <c r="J1028" s="1">
        <f t="shared" si="100"/>
        <v>4357.1848987012499</v>
      </c>
      <c r="K1028" s="1" t="str">
        <f t="shared" si="101"/>
        <v>0</v>
      </c>
    </row>
    <row r="1029" spans="1:11">
      <c r="A1029" s="1" t="s">
        <v>43</v>
      </c>
      <c r="B1029" s="2">
        <v>41017</v>
      </c>
      <c r="C1029" s="3">
        <v>0.79166666666666663</v>
      </c>
      <c r="D1029" s="1">
        <v>33.192789614465497</v>
      </c>
      <c r="E1029" s="1">
        <f t="shared" si="96"/>
        <v>1.4542590949837695</v>
      </c>
      <c r="F1029" s="1">
        <f t="shared" si="97"/>
        <v>5235.33274194157</v>
      </c>
      <c r="G1029" s="1" t="str">
        <f t="shared" si="98"/>
        <v>0</v>
      </c>
      <c r="H1029" s="1">
        <v>27.838334140000001</v>
      </c>
      <c r="I1029" s="1">
        <f t="shared" si="99"/>
        <v>1.21966701450875</v>
      </c>
      <c r="J1029" s="1">
        <f t="shared" si="100"/>
        <v>4390.8012522315003</v>
      </c>
      <c r="K1029" s="1" t="str">
        <f t="shared" si="101"/>
        <v>0</v>
      </c>
    </row>
    <row r="1030" spans="1:11">
      <c r="A1030" s="1" t="s">
        <v>43</v>
      </c>
      <c r="B1030" s="2">
        <v>41017</v>
      </c>
      <c r="C1030" s="3">
        <v>0.83333333333333337</v>
      </c>
      <c r="D1030" s="1">
        <v>32.313937134742702</v>
      </c>
      <c r="E1030" s="1">
        <f t="shared" si="96"/>
        <v>1.4157543707159146</v>
      </c>
      <c r="F1030" s="1">
        <f t="shared" si="97"/>
        <v>5096.7157345772921</v>
      </c>
      <c r="G1030" s="1" t="str">
        <f t="shared" si="98"/>
        <v>0</v>
      </c>
      <c r="H1030" s="1">
        <v>27.636448170000001</v>
      </c>
      <c r="I1030" s="1">
        <f t="shared" si="99"/>
        <v>1.210821885448125</v>
      </c>
      <c r="J1030" s="1">
        <f t="shared" si="100"/>
        <v>4358.95878761325</v>
      </c>
      <c r="K1030" s="1" t="str">
        <f t="shared" si="101"/>
        <v>0</v>
      </c>
    </row>
    <row r="1031" spans="1:11">
      <c r="A1031" s="1" t="s">
        <v>43</v>
      </c>
      <c r="B1031" s="2">
        <v>41017</v>
      </c>
      <c r="C1031" s="3">
        <v>0.875</v>
      </c>
      <c r="D1031" s="1">
        <v>31.739472393989601</v>
      </c>
      <c r="E1031" s="1">
        <f t="shared" si="96"/>
        <v>1.3905856342616696</v>
      </c>
      <c r="F1031" s="1">
        <f t="shared" si="97"/>
        <v>5006.1082833420105</v>
      </c>
      <c r="G1031" s="1" t="str">
        <f t="shared" si="98"/>
        <v>0</v>
      </c>
      <c r="H1031" s="1">
        <v>27.461132809999999</v>
      </c>
      <c r="I1031" s="1">
        <f t="shared" si="99"/>
        <v>1.203140881238125</v>
      </c>
      <c r="J1031" s="1">
        <f t="shared" si="100"/>
        <v>4331.3071724572501</v>
      </c>
      <c r="K1031" s="1" t="str">
        <f t="shared" si="101"/>
        <v>0</v>
      </c>
    </row>
    <row r="1032" spans="1:11">
      <c r="A1032" s="1" t="s">
        <v>43</v>
      </c>
      <c r="B1032" s="2">
        <v>41017</v>
      </c>
      <c r="C1032" s="3">
        <v>0.91666666666666663</v>
      </c>
      <c r="D1032" s="1">
        <v>31.958471320470199</v>
      </c>
      <c r="E1032" s="1">
        <f t="shared" si="96"/>
        <v>1.4001805247281007</v>
      </c>
      <c r="F1032" s="1">
        <f t="shared" si="97"/>
        <v>5040.6498890211624</v>
      </c>
      <c r="G1032" s="1" t="str">
        <f t="shared" si="98"/>
        <v>0</v>
      </c>
      <c r="H1032" s="1">
        <v>27.007910710000001</v>
      </c>
      <c r="I1032" s="1">
        <f t="shared" si="99"/>
        <v>1.1832840879818751</v>
      </c>
      <c r="J1032" s="1">
        <f t="shared" si="100"/>
        <v>4259.8227167347504</v>
      </c>
      <c r="K1032" s="1" t="str">
        <f t="shared" si="101"/>
        <v>0</v>
      </c>
    </row>
    <row r="1033" spans="1:11">
      <c r="A1033" s="1" t="s">
        <v>43</v>
      </c>
      <c r="B1033" s="2">
        <v>41017</v>
      </c>
      <c r="C1033" s="3">
        <v>0.95833333333333337</v>
      </c>
      <c r="D1033" s="1">
        <v>32.113961637814803</v>
      </c>
      <c r="E1033" s="1">
        <f t="shared" si="96"/>
        <v>1.406992944256761</v>
      </c>
      <c r="F1033" s="1">
        <f t="shared" si="97"/>
        <v>5065.1745993243394</v>
      </c>
      <c r="G1033" s="1">
        <f t="shared" si="98"/>
        <v>102532.24722946189</v>
      </c>
      <c r="H1033" s="1">
        <v>27.18575633</v>
      </c>
      <c r="I1033" s="1">
        <f t="shared" si="99"/>
        <v>1.1910759492081251</v>
      </c>
      <c r="J1033" s="1">
        <f t="shared" si="100"/>
        <v>4287.8734171492506</v>
      </c>
      <c r="K1033" s="1">
        <f t="shared" si="101"/>
        <v>90251.877258171007</v>
      </c>
    </row>
    <row r="1034" spans="1:11">
      <c r="A1034" s="1" t="s">
        <v>43</v>
      </c>
      <c r="B1034" s="2">
        <v>41018</v>
      </c>
      <c r="C1034" s="3">
        <v>0</v>
      </c>
      <c r="D1034" s="1">
        <v>30.220554318957898</v>
      </c>
      <c r="E1034" s="1">
        <f t="shared" si="96"/>
        <v>1.3240380360993429</v>
      </c>
      <c r="F1034" s="1">
        <f t="shared" si="97"/>
        <v>4766.5369299576341</v>
      </c>
      <c r="G1034" s="1" t="str">
        <f t="shared" si="98"/>
        <v>0</v>
      </c>
      <c r="H1034" s="1">
        <v>27.046738479999998</v>
      </c>
      <c r="I1034" s="1">
        <f t="shared" si="99"/>
        <v>1.1849852296549999</v>
      </c>
      <c r="J1034" s="1">
        <f t="shared" si="100"/>
        <v>4265.9468267579996</v>
      </c>
      <c r="K1034" s="1" t="str">
        <f t="shared" si="101"/>
        <v>0</v>
      </c>
    </row>
    <row r="1035" spans="1:11">
      <c r="A1035" s="1" t="s">
        <v>43</v>
      </c>
      <c r="B1035" s="2">
        <v>41018</v>
      </c>
      <c r="C1035" s="3">
        <v>4.1666666666666664E-2</v>
      </c>
      <c r="D1035" s="1">
        <v>28.685014513333599</v>
      </c>
      <c r="E1035" s="1">
        <f t="shared" si="96"/>
        <v>1.2567621983654282</v>
      </c>
      <c r="F1035" s="1">
        <f t="shared" si="97"/>
        <v>4524.3439141155413</v>
      </c>
      <c r="G1035" s="1" t="str">
        <f t="shared" si="98"/>
        <v>0</v>
      </c>
      <c r="H1035" s="1">
        <v>27.026836379999999</v>
      </c>
      <c r="I1035" s="1">
        <f t="shared" si="99"/>
        <v>1.1841132688987499</v>
      </c>
      <c r="J1035" s="1">
        <f t="shared" si="100"/>
        <v>4262.8077680355</v>
      </c>
      <c r="K1035" s="1" t="str">
        <f t="shared" si="101"/>
        <v>0</v>
      </c>
    </row>
    <row r="1036" spans="1:11">
      <c r="A1036" s="1" t="s">
        <v>43</v>
      </c>
      <c r="B1036" s="2">
        <v>41018</v>
      </c>
      <c r="C1036" s="3">
        <v>8.3333333333333329E-2</v>
      </c>
      <c r="D1036" s="1">
        <v>30.383769525422</v>
      </c>
      <c r="E1036" s="1">
        <f t="shared" si="96"/>
        <v>1.3311889023325514</v>
      </c>
      <c r="F1036" s="1">
        <f t="shared" si="97"/>
        <v>4792.2800483971851</v>
      </c>
      <c r="G1036" s="1" t="str">
        <f t="shared" si="98"/>
        <v>0</v>
      </c>
      <c r="H1036" s="1">
        <v>26.714762</v>
      </c>
      <c r="I1036" s="1">
        <f t="shared" si="99"/>
        <v>1.1704405101249999</v>
      </c>
      <c r="J1036" s="1">
        <f t="shared" si="100"/>
        <v>4213.58583645</v>
      </c>
      <c r="K1036" s="1" t="str">
        <f t="shared" si="101"/>
        <v>0</v>
      </c>
    </row>
    <row r="1037" spans="1:11">
      <c r="A1037" s="1" t="s">
        <v>43</v>
      </c>
      <c r="B1037" s="2">
        <v>41018</v>
      </c>
      <c r="C1037" s="3">
        <v>0.125</v>
      </c>
      <c r="D1037" s="1">
        <v>30.074677178594801</v>
      </c>
      <c r="E1037" s="1">
        <f t="shared" si="96"/>
        <v>1.3176467938871848</v>
      </c>
      <c r="F1037" s="1">
        <f t="shared" si="97"/>
        <v>4743.5284579938652</v>
      </c>
      <c r="G1037" s="1" t="str">
        <f t="shared" si="98"/>
        <v>0</v>
      </c>
      <c r="H1037" s="1">
        <v>26.320141100000001</v>
      </c>
      <c r="I1037" s="1">
        <f t="shared" si="99"/>
        <v>1.1531511819437501</v>
      </c>
      <c r="J1037" s="1">
        <f t="shared" si="100"/>
        <v>4151.3442549975007</v>
      </c>
      <c r="K1037" s="1" t="str">
        <f t="shared" si="101"/>
        <v>0</v>
      </c>
    </row>
    <row r="1038" spans="1:11">
      <c r="A1038" s="1" t="s">
        <v>43</v>
      </c>
      <c r="B1038" s="2">
        <v>41018</v>
      </c>
      <c r="C1038" s="3">
        <v>0.16666666666666666</v>
      </c>
      <c r="D1038" s="1">
        <v>25.378925511572099</v>
      </c>
      <c r="E1038" s="1">
        <f t="shared" si="96"/>
        <v>1.1119141739757528</v>
      </c>
      <c r="F1038" s="1">
        <f t="shared" si="97"/>
        <v>4002.89102631271</v>
      </c>
      <c r="G1038" s="1" t="str">
        <f t="shared" si="98"/>
        <v>0</v>
      </c>
      <c r="H1038" s="1">
        <v>26.305557019999998</v>
      </c>
      <c r="I1038" s="1">
        <f t="shared" si="99"/>
        <v>1.1525122169387501</v>
      </c>
      <c r="J1038" s="1">
        <f t="shared" si="100"/>
        <v>4149.0439809794998</v>
      </c>
      <c r="K1038" s="1" t="str">
        <f t="shared" si="101"/>
        <v>0</v>
      </c>
    </row>
    <row r="1039" spans="1:11">
      <c r="A1039" s="1" t="s">
        <v>43</v>
      </c>
      <c r="B1039" s="2">
        <v>41018</v>
      </c>
      <c r="C1039" s="3">
        <v>0.20833333333333334</v>
      </c>
      <c r="D1039" s="1">
        <v>25.7505577007929</v>
      </c>
      <c r="E1039" s="1">
        <f t="shared" si="96"/>
        <v>1.1281963092659888</v>
      </c>
      <c r="F1039" s="1">
        <f t="shared" si="97"/>
        <v>4061.5067133575599</v>
      </c>
      <c r="G1039" s="1" t="str">
        <f t="shared" si="98"/>
        <v>0</v>
      </c>
      <c r="H1039" s="1">
        <v>26.177127760000001</v>
      </c>
      <c r="I1039" s="1">
        <f t="shared" si="99"/>
        <v>1.1468854099850001</v>
      </c>
      <c r="J1039" s="1">
        <f t="shared" si="100"/>
        <v>4128.7874759460001</v>
      </c>
      <c r="K1039" s="1" t="str">
        <f t="shared" si="101"/>
        <v>0</v>
      </c>
    </row>
    <row r="1040" spans="1:11">
      <c r="A1040" s="1" t="s">
        <v>43</v>
      </c>
      <c r="B1040" s="2">
        <v>41018</v>
      </c>
      <c r="C1040" s="3">
        <v>0.25</v>
      </c>
      <c r="D1040" s="1">
        <v>25.803361948331201</v>
      </c>
      <c r="E1040" s="1">
        <f t="shared" si="96"/>
        <v>1.1305097953612606</v>
      </c>
      <c r="F1040" s="1">
        <f t="shared" si="97"/>
        <v>4069.8352633005384</v>
      </c>
      <c r="G1040" s="1" t="str">
        <f t="shared" si="98"/>
        <v>0</v>
      </c>
      <c r="H1040" s="1">
        <v>25.53608844</v>
      </c>
      <c r="I1040" s="1">
        <f t="shared" si="99"/>
        <v>1.1187998747775001</v>
      </c>
      <c r="J1040" s="1">
        <f t="shared" si="100"/>
        <v>4027.6795491990001</v>
      </c>
      <c r="K1040" s="1" t="str">
        <f t="shared" si="101"/>
        <v>0</v>
      </c>
    </row>
    <row r="1041" spans="1:11">
      <c r="A1041" s="1" t="s">
        <v>43</v>
      </c>
      <c r="B1041" s="2">
        <v>41018</v>
      </c>
      <c r="C1041" s="3">
        <v>0.29166666666666669</v>
      </c>
      <c r="D1041" s="1">
        <v>26.8359054846234</v>
      </c>
      <c r="E1041" s="1">
        <f t="shared" si="96"/>
        <v>1.1757481090450628</v>
      </c>
      <c r="F1041" s="1">
        <f t="shared" si="97"/>
        <v>4232.6931925622257</v>
      </c>
      <c r="G1041" s="1" t="str">
        <f t="shared" si="98"/>
        <v>0</v>
      </c>
      <c r="H1041" s="1">
        <v>25.521592429999998</v>
      </c>
      <c r="I1041" s="1">
        <f t="shared" si="99"/>
        <v>1.1181647683393749</v>
      </c>
      <c r="J1041" s="1">
        <f t="shared" si="100"/>
        <v>4025.3931660217499</v>
      </c>
      <c r="K1041" s="1" t="str">
        <f t="shared" si="101"/>
        <v>0</v>
      </c>
    </row>
    <row r="1042" spans="1:11">
      <c r="A1042" s="1" t="s">
        <v>43</v>
      </c>
      <c r="B1042" s="2">
        <v>41018</v>
      </c>
      <c r="C1042" s="3">
        <v>0.33333333333333331</v>
      </c>
      <c r="D1042" s="1">
        <v>26.599796546300301</v>
      </c>
      <c r="E1042" s="1">
        <f t="shared" si="96"/>
        <v>1.165403586184782</v>
      </c>
      <c r="F1042" s="1">
        <f t="shared" si="97"/>
        <v>4195.452910265215</v>
      </c>
      <c r="G1042" s="1" t="str">
        <f t="shared" si="98"/>
        <v>0</v>
      </c>
      <c r="H1042" s="1">
        <v>25.79095234</v>
      </c>
      <c r="I1042" s="1">
        <f t="shared" si="99"/>
        <v>1.1299660993962501</v>
      </c>
      <c r="J1042" s="1">
        <f t="shared" si="100"/>
        <v>4067.8779578265007</v>
      </c>
      <c r="K1042" s="1" t="str">
        <f t="shared" si="101"/>
        <v>0</v>
      </c>
    </row>
    <row r="1043" spans="1:11">
      <c r="A1043" s="1" t="s">
        <v>43</v>
      </c>
      <c r="B1043" s="2">
        <v>41018</v>
      </c>
      <c r="C1043" s="3">
        <v>0.375</v>
      </c>
      <c r="D1043" s="1">
        <v>27.690637626012201</v>
      </c>
      <c r="E1043" s="1">
        <f t="shared" si="96"/>
        <v>1.2131960609896597</v>
      </c>
      <c r="F1043" s="1">
        <f t="shared" si="97"/>
        <v>4367.5058195627753</v>
      </c>
      <c r="G1043" s="1" t="str">
        <f t="shared" si="98"/>
        <v>0</v>
      </c>
      <c r="H1043" s="1">
        <v>25.26555274</v>
      </c>
      <c r="I1043" s="1">
        <f t="shared" si="99"/>
        <v>1.1069470294212502</v>
      </c>
      <c r="J1043" s="1">
        <f t="shared" si="100"/>
        <v>3985.009305916501</v>
      </c>
      <c r="K1043" s="1" t="str">
        <f t="shared" si="101"/>
        <v>0</v>
      </c>
    </row>
    <row r="1044" spans="1:11">
      <c r="A1044" s="1" t="s">
        <v>43</v>
      </c>
      <c r="B1044" s="2">
        <v>41018</v>
      </c>
      <c r="C1044" s="3">
        <v>0.41666666666666669</v>
      </c>
      <c r="D1044" s="1">
        <v>29.020602877405</v>
      </c>
      <c r="E1044" s="1">
        <f t="shared" si="96"/>
        <v>1.2714651635663068</v>
      </c>
      <c r="F1044" s="1">
        <f t="shared" si="97"/>
        <v>4577.2745888387044</v>
      </c>
      <c r="G1044" s="1" t="str">
        <f t="shared" si="98"/>
        <v>0</v>
      </c>
      <c r="H1044" s="1">
        <v>25.5847047</v>
      </c>
      <c r="I1044" s="1">
        <f t="shared" si="99"/>
        <v>1.1209298746687499</v>
      </c>
      <c r="J1044" s="1">
        <f t="shared" si="100"/>
        <v>4035.3475488074996</v>
      </c>
      <c r="K1044" s="1" t="str">
        <f t="shared" si="101"/>
        <v>0</v>
      </c>
    </row>
    <row r="1045" spans="1:11">
      <c r="A1045" s="1" t="s">
        <v>43</v>
      </c>
      <c r="B1045" s="2">
        <v>41018</v>
      </c>
      <c r="C1045" s="3">
        <v>0.45833333333333331</v>
      </c>
      <c r="D1045" s="1">
        <v>27.874106547037801</v>
      </c>
      <c r="E1045" s="1">
        <f t="shared" si="96"/>
        <v>1.2212342930920936</v>
      </c>
      <c r="F1045" s="1">
        <f t="shared" si="97"/>
        <v>4396.4434551315371</v>
      </c>
      <c r="G1045" s="1" t="str">
        <f t="shared" si="98"/>
        <v>0</v>
      </c>
      <c r="H1045" s="1">
        <v>25.705420849999999</v>
      </c>
      <c r="I1045" s="1">
        <f t="shared" si="99"/>
        <v>1.126218750990625</v>
      </c>
      <c r="J1045" s="1">
        <f t="shared" si="100"/>
        <v>4054.38750356625</v>
      </c>
      <c r="K1045" s="1" t="str">
        <f t="shared" si="101"/>
        <v>0</v>
      </c>
    </row>
    <row r="1046" spans="1:11">
      <c r="A1046" s="1" t="s">
        <v>43</v>
      </c>
      <c r="B1046" s="2">
        <v>41018</v>
      </c>
      <c r="C1046" s="3">
        <v>0.5</v>
      </c>
      <c r="D1046" s="1">
        <v>28.1210904582341</v>
      </c>
      <c r="E1046" s="1">
        <f t="shared" si="96"/>
        <v>1.2320552757013814</v>
      </c>
      <c r="F1046" s="1">
        <f t="shared" si="97"/>
        <v>4435.3989925249734</v>
      </c>
      <c r="G1046" s="1" t="str">
        <f t="shared" si="98"/>
        <v>0</v>
      </c>
      <c r="H1046" s="1">
        <v>25.42956964</v>
      </c>
      <c r="I1046" s="1">
        <f t="shared" si="99"/>
        <v>1.1141330198524999</v>
      </c>
      <c r="J1046" s="1">
        <f t="shared" si="100"/>
        <v>4010.8788714689995</v>
      </c>
      <c r="K1046" s="1" t="str">
        <f t="shared" si="101"/>
        <v>0</v>
      </c>
    </row>
    <row r="1047" spans="1:11">
      <c r="A1047" s="1" t="s">
        <v>43</v>
      </c>
      <c r="B1047" s="2">
        <v>41018</v>
      </c>
      <c r="C1047" s="3">
        <v>0.54166666666666663</v>
      </c>
      <c r="D1047" s="1">
        <v>27.599324464797999</v>
      </c>
      <c r="E1047" s="1">
        <f t="shared" si="96"/>
        <v>1.2091954031139625</v>
      </c>
      <c r="F1047" s="1">
        <f t="shared" si="97"/>
        <v>4353.1034512102651</v>
      </c>
      <c r="G1047" s="1" t="str">
        <f t="shared" si="98"/>
        <v>0</v>
      </c>
      <c r="H1047" s="1">
        <v>25.500381010000002</v>
      </c>
      <c r="I1047" s="1">
        <f t="shared" si="99"/>
        <v>1.1172354430006251</v>
      </c>
      <c r="J1047" s="1">
        <f t="shared" si="100"/>
        <v>4022.0475948022504</v>
      </c>
      <c r="K1047" s="1" t="str">
        <f t="shared" si="101"/>
        <v>0</v>
      </c>
    </row>
    <row r="1048" spans="1:11">
      <c r="A1048" s="1" t="s">
        <v>43</v>
      </c>
      <c r="B1048" s="2">
        <v>41018</v>
      </c>
      <c r="C1048" s="3">
        <v>0.58333333333333337</v>
      </c>
      <c r="D1048" s="1">
        <v>31.019219943682401</v>
      </c>
      <c r="E1048" s="1">
        <f t="shared" si="96"/>
        <v>1.3590295737825853</v>
      </c>
      <c r="F1048" s="1">
        <f t="shared" si="97"/>
        <v>4892.5064656173072</v>
      </c>
      <c r="G1048" s="1" t="str">
        <f t="shared" si="98"/>
        <v>0</v>
      </c>
      <c r="H1048" s="1">
        <v>25.923322559999999</v>
      </c>
      <c r="I1048" s="1">
        <f t="shared" si="99"/>
        <v>1.13576556966</v>
      </c>
      <c r="J1048" s="1">
        <f t="shared" si="100"/>
        <v>4088.7560507759999</v>
      </c>
      <c r="K1048" s="1" t="str">
        <f t="shared" si="101"/>
        <v>0</v>
      </c>
    </row>
    <row r="1049" spans="1:11">
      <c r="A1049" s="1" t="s">
        <v>43</v>
      </c>
      <c r="B1049" s="2">
        <v>41018</v>
      </c>
      <c r="C1049" s="3">
        <v>0.625</v>
      </c>
      <c r="D1049" s="1">
        <v>31.4957281075583</v>
      </c>
      <c r="E1049" s="1">
        <f t="shared" si="96"/>
        <v>1.3799065877123979</v>
      </c>
      <c r="F1049" s="1">
        <f t="shared" si="97"/>
        <v>4967.6637157646328</v>
      </c>
      <c r="G1049" s="1" t="str">
        <f t="shared" si="98"/>
        <v>0</v>
      </c>
      <c r="H1049" s="1">
        <v>25.97994293</v>
      </c>
      <c r="I1049" s="1">
        <f t="shared" si="99"/>
        <v>1.1382462496206249</v>
      </c>
      <c r="J1049" s="1">
        <f t="shared" si="100"/>
        <v>4097.6864986342498</v>
      </c>
      <c r="K1049" s="1" t="str">
        <f t="shared" si="101"/>
        <v>0</v>
      </c>
    </row>
    <row r="1050" spans="1:11">
      <c r="A1050" s="1" t="s">
        <v>43</v>
      </c>
      <c r="B1050" s="2">
        <v>41018</v>
      </c>
      <c r="C1050" s="3">
        <v>0.66666666666666663</v>
      </c>
      <c r="D1050" s="1">
        <v>33.342459864616401</v>
      </c>
      <c r="E1050" s="1">
        <f t="shared" si="96"/>
        <v>1.4608165228185062</v>
      </c>
      <c r="F1050" s="1">
        <f t="shared" si="97"/>
        <v>5258.9394821466221</v>
      </c>
      <c r="G1050" s="1" t="str">
        <f t="shared" si="98"/>
        <v>0</v>
      </c>
      <c r="H1050" s="1">
        <v>25.808690630000001</v>
      </c>
      <c r="I1050" s="1">
        <f t="shared" si="99"/>
        <v>1.130743258226875</v>
      </c>
      <c r="J1050" s="1">
        <f t="shared" si="100"/>
        <v>4070.6757296167502</v>
      </c>
      <c r="K1050" s="1" t="str">
        <f t="shared" si="101"/>
        <v>0</v>
      </c>
    </row>
    <row r="1051" spans="1:11">
      <c r="A1051" s="1" t="s">
        <v>43</v>
      </c>
      <c r="B1051" s="2">
        <v>41018</v>
      </c>
      <c r="C1051" s="3">
        <v>0.70833333333333337</v>
      </c>
      <c r="D1051" s="1">
        <v>34.349752939012298</v>
      </c>
      <c r="E1051" s="1">
        <f t="shared" si="96"/>
        <v>1.5049485506404763</v>
      </c>
      <c r="F1051" s="1">
        <f t="shared" si="97"/>
        <v>5417.8147823057143</v>
      </c>
      <c r="G1051" s="1" t="str">
        <f t="shared" si="98"/>
        <v>0</v>
      </c>
      <c r="H1051" s="1">
        <v>25.91728518</v>
      </c>
      <c r="I1051" s="1">
        <f t="shared" si="99"/>
        <v>1.13550105694875</v>
      </c>
      <c r="J1051" s="1">
        <f t="shared" si="100"/>
        <v>4087.8038050155001</v>
      </c>
      <c r="K1051" s="1" t="str">
        <f t="shared" si="101"/>
        <v>0</v>
      </c>
    </row>
    <row r="1052" spans="1:11">
      <c r="A1052" s="1" t="s">
        <v>43</v>
      </c>
      <c r="B1052" s="2">
        <v>41018</v>
      </c>
      <c r="C1052" s="3">
        <v>0.75</v>
      </c>
      <c r="D1052" s="1">
        <v>34.144340171284099</v>
      </c>
      <c r="E1052" s="1">
        <f t="shared" si="96"/>
        <v>1.4959489037543847</v>
      </c>
      <c r="F1052" s="1">
        <f t="shared" si="97"/>
        <v>5385.4160535157853</v>
      </c>
      <c r="G1052" s="1" t="str">
        <f t="shared" si="98"/>
        <v>0</v>
      </c>
      <c r="H1052" s="1">
        <v>25.780620849999998</v>
      </c>
      <c r="I1052" s="1">
        <f t="shared" si="99"/>
        <v>1.1295134509906251</v>
      </c>
      <c r="J1052" s="1">
        <f t="shared" si="100"/>
        <v>4066.24842356625</v>
      </c>
      <c r="K1052" s="1" t="str">
        <f t="shared" si="101"/>
        <v>0</v>
      </c>
    </row>
    <row r="1053" spans="1:11">
      <c r="A1053" s="1" t="s">
        <v>43</v>
      </c>
      <c r="B1053" s="2">
        <v>41018</v>
      </c>
      <c r="C1053" s="3">
        <v>0.79166666666666663</v>
      </c>
      <c r="D1053" s="1">
        <v>32.595190693537397</v>
      </c>
      <c r="E1053" s="1">
        <f t="shared" si="96"/>
        <v>1.4280767922606072</v>
      </c>
      <c r="F1053" s="1">
        <f t="shared" si="97"/>
        <v>5141.0764521381861</v>
      </c>
      <c r="G1053" s="1" t="str">
        <f t="shared" si="98"/>
        <v>0</v>
      </c>
      <c r="H1053" s="1">
        <v>25.9409253</v>
      </c>
      <c r="I1053" s="1">
        <f t="shared" si="99"/>
        <v>1.1365367897062499</v>
      </c>
      <c r="J1053" s="1">
        <f t="shared" si="100"/>
        <v>4091.5324429425</v>
      </c>
      <c r="K1053" s="1" t="str">
        <f t="shared" si="101"/>
        <v>0</v>
      </c>
    </row>
    <row r="1054" spans="1:11">
      <c r="A1054" s="1" t="s">
        <v>43</v>
      </c>
      <c r="B1054" s="2">
        <v>41018</v>
      </c>
      <c r="C1054" s="3">
        <v>0.83333333333333337</v>
      </c>
      <c r="D1054" s="1">
        <v>30.970746014383099</v>
      </c>
      <c r="E1054" s="1">
        <f t="shared" si="96"/>
        <v>1.3569058097551596</v>
      </c>
      <c r="F1054" s="1">
        <f t="shared" si="97"/>
        <v>4884.8609151185747</v>
      </c>
      <c r="G1054" s="1" t="str">
        <f t="shared" si="98"/>
        <v>0</v>
      </c>
      <c r="H1054" s="1">
        <v>25.748380090000001</v>
      </c>
      <c r="I1054" s="1">
        <f t="shared" si="99"/>
        <v>1.128100902693125</v>
      </c>
      <c r="J1054" s="1">
        <f t="shared" si="100"/>
        <v>4061.1632496952502</v>
      </c>
      <c r="K1054" s="1" t="str">
        <f t="shared" si="101"/>
        <v>0</v>
      </c>
    </row>
    <row r="1055" spans="1:11">
      <c r="A1055" s="1" t="s">
        <v>43</v>
      </c>
      <c r="B1055" s="2">
        <v>41018</v>
      </c>
      <c r="C1055" s="3">
        <v>0.875</v>
      </c>
      <c r="D1055" s="1">
        <v>31.5340918959512</v>
      </c>
      <c r="E1055" s="1">
        <f t="shared" si="96"/>
        <v>1.381587401191362</v>
      </c>
      <c r="F1055" s="1">
        <f t="shared" si="97"/>
        <v>4973.7146442889034</v>
      </c>
      <c r="G1055" s="1" t="str">
        <f t="shared" si="98"/>
        <v>0</v>
      </c>
      <c r="H1055" s="1">
        <v>26.059335180000001</v>
      </c>
      <c r="I1055" s="1">
        <f t="shared" si="99"/>
        <v>1.1417246225737501</v>
      </c>
      <c r="J1055" s="1">
        <f t="shared" si="100"/>
        <v>4110.2086412654999</v>
      </c>
      <c r="K1055" s="1" t="str">
        <f t="shared" si="101"/>
        <v>0</v>
      </c>
    </row>
    <row r="1056" spans="1:11">
      <c r="A1056" s="1" t="s">
        <v>43</v>
      </c>
      <c r="B1056" s="2">
        <v>41018</v>
      </c>
      <c r="C1056" s="3">
        <v>0.91666666666666663</v>
      </c>
      <c r="D1056" s="1">
        <v>32.837901628812197</v>
      </c>
      <c r="E1056" s="1">
        <f t="shared" si="96"/>
        <v>1.4387105651123344</v>
      </c>
      <c r="F1056" s="1">
        <f t="shared" si="97"/>
        <v>5179.358034404404</v>
      </c>
      <c r="G1056" s="1" t="str">
        <f t="shared" si="98"/>
        <v>0</v>
      </c>
      <c r="H1056" s="1">
        <v>26.232920740000001</v>
      </c>
      <c r="I1056" s="1">
        <f t="shared" si="99"/>
        <v>1.1493298399212502</v>
      </c>
      <c r="J1056" s="1">
        <f t="shared" si="100"/>
        <v>4137.5874237165008</v>
      </c>
      <c r="K1056" s="1" t="str">
        <f t="shared" si="101"/>
        <v>0</v>
      </c>
    </row>
    <row r="1057" spans="1:11">
      <c r="A1057" s="1" t="s">
        <v>43</v>
      </c>
      <c r="B1057" s="2">
        <v>41018</v>
      </c>
      <c r="C1057" s="3">
        <v>0.95833333333333337</v>
      </c>
      <c r="D1057" s="1">
        <v>35.058951238526198</v>
      </c>
      <c r="E1057" s="1">
        <f t="shared" si="96"/>
        <v>1.5360203011379292</v>
      </c>
      <c r="F1057" s="1">
        <f t="shared" si="97"/>
        <v>5529.6730840965447</v>
      </c>
      <c r="G1057" s="1">
        <f t="shared" si="98"/>
        <v>106869.50390915538</v>
      </c>
      <c r="H1057" s="1">
        <v>26.082534070000001</v>
      </c>
      <c r="I1057" s="1">
        <f t="shared" si="99"/>
        <v>1.1427410239418752</v>
      </c>
      <c r="J1057" s="1">
        <f t="shared" si="100"/>
        <v>4113.8676861907506</v>
      </c>
      <c r="K1057" s="1">
        <f t="shared" si="101"/>
        <v>88553.589178342503</v>
      </c>
    </row>
    <row r="1058" spans="1:11">
      <c r="A1058" s="1" t="s">
        <v>43</v>
      </c>
      <c r="B1058" s="2">
        <v>41019</v>
      </c>
      <c r="C1058" s="3">
        <v>0</v>
      </c>
      <c r="D1058" s="1">
        <v>32.6546781068378</v>
      </c>
      <c r="E1058" s="1">
        <f t="shared" si="96"/>
        <v>1.4306830845558312</v>
      </c>
      <c r="F1058" s="1">
        <f t="shared" si="97"/>
        <v>5150.4591044009921</v>
      </c>
      <c r="G1058" s="1" t="str">
        <f t="shared" si="98"/>
        <v>0</v>
      </c>
      <c r="H1058" s="1">
        <v>26.06204189</v>
      </c>
      <c r="I1058" s="1">
        <f t="shared" si="99"/>
        <v>1.1418432103056251</v>
      </c>
      <c r="J1058" s="1">
        <f t="shared" si="100"/>
        <v>4110.6355571002505</v>
      </c>
      <c r="K1058" s="1" t="str">
        <f t="shared" si="101"/>
        <v>0</v>
      </c>
    </row>
    <row r="1059" spans="1:11">
      <c r="A1059" s="1" t="s">
        <v>43</v>
      </c>
      <c r="B1059" s="2">
        <v>41019</v>
      </c>
      <c r="C1059" s="3">
        <v>4.1666666666666664E-2</v>
      </c>
      <c r="D1059" s="1">
        <v>32.102850418090803</v>
      </c>
      <c r="E1059" s="1">
        <f t="shared" si="96"/>
        <v>1.4065061339426035</v>
      </c>
      <c r="F1059" s="1">
        <f t="shared" si="97"/>
        <v>5063.4220821933723</v>
      </c>
      <c r="G1059" s="1" t="str">
        <f t="shared" si="98"/>
        <v>0</v>
      </c>
      <c r="H1059" s="1">
        <v>25.613540619999998</v>
      </c>
      <c r="I1059" s="1">
        <f t="shared" si="99"/>
        <v>1.1221932484137498</v>
      </c>
      <c r="J1059" s="1">
        <f t="shared" si="100"/>
        <v>4039.8956942894993</v>
      </c>
      <c r="K1059" s="1" t="str">
        <f t="shared" si="101"/>
        <v>0</v>
      </c>
    </row>
    <row r="1060" spans="1:11">
      <c r="A1060" s="1" t="s">
        <v>43</v>
      </c>
      <c r="B1060" s="2">
        <v>41019</v>
      </c>
      <c r="C1060" s="3">
        <v>8.3333333333333329E-2</v>
      </c>
      <c r="D1060" s="1">
        <v>30.104323125415402</v>
      </c>
      <c r="E1060" s="1">
        <f t="shared" si="96"/>
        <v>1.3189456569322624</v>
      </c>
      <c r="F1060" s="1">
        <f t="shared" si="97"/>
        <v>4748.2043649561447</v>
      </c>
      <c r="G1060" s="1" t="str">
        <f t="shared" si="98"/>
        <v>0</v>
      </c>
      <c r="H1060" s="1">
        <v>25.640328010000001</v>
      </c>
      <c r="I1060" s="1">
        <f t="shared" si="99"/>
        <v>1.123366870938125</v>
      </c>
      <c r="J1060" s="1">
        <f t="shared" si="100"/>
        <v>4044.1207353772502</v>
      </c>
      <c r="K1060" s="1" t="str">
        <f t="shared" si="101"/>
        <v>0</v>
      </c>
    </row>
    <row r="1061" spans="1:11">
      <c r="A1061" s="1" t="s">
        <v>43</v>
      </c>
      <c r="B1061" s="2">
        <v>41019</v>
      </c>
      <c r="C1061" s="3">
        <v>0.125</v>
      </c>
      <c r="D1061" s="1">
        <v>32.467572023073799</v>
      </c>
      <c r="E1061" s="1">
        <f t="shared" si="96"/>
        <v>1.4224854992609208</v>
      </c>
      <c r="F1061" s="1">
        <f t="shared" si="97"/>
        <v>5120.947797339315</v>
      </c>
      <c r="G1061" s="1" t="str">
        <f t="shared" si="98"/>
        <v>0</v>
      </c>
      <c r="H1061" s="1">
        <v>25.790918439999999</v>
      </c>
      <c r="I1061" s="1">
        <f t="shared" si="99"/>
        <v>1.1299646141524999</v>
      </c>
      <c r="J1061" s="1">
        <f t="shared" si="100"/>
        <v>4067.8726109489999</v>
      </c>
      <c r="K1061" s="1" t="str">
        <f t="shared" si="101"/>
        <v>0</v>
      </c>
    </row>
    <row r="1062" spans="1:11">
      <c r="A1062" s="1" t="s">
        <v>43</v>
      </c>
      <c r="B1062" s="2">
        <v>41019</v>
      </c>
      <c r="C1062" s="3">
        <v>0.16666666666666666</v>
      </c>
      <c r="D1062" s="1">
        <v>32.376224775314299</v>
      </c>
      <c r="E1062" s="1">
        <f t="shared" si="96"/>
        <v>1.4184833479684578</v>
      </c>
      <c r="F1062" s="1">
        <f t="shared" si="97"/>
        <v>5106.5400526864478</v>
      </c>
      <c r="G1062" s="1" t="str">
        <f t="shared" si="98"/>
        <v>0</v>
      </c>
      <c r="H1062" s="1">
        <v>25.801249370000001</v>
      </c>
      <c r="I1062" s="1">
        <f t="shared" si="99"/>
        <v>1.130417238023125</v>
      </c>
      <c r="J1062" s="1">
        <f t="shared" si="100"/>
        <v>4069.5020568832501</v>
      </c>
      <c r="K1062" s="1" t="str">
        <f t="shared" si="101"/>
        <v>0</v>
      </c>
    </row>
    <row r="1063" spans="1:11">
      <c r="A1063" s="1" t="s">
        <v>43</v>
      </c>
      <c r="B1063" s="2">
        <v>41019</v>
      </c>
      <c r="C1063" s="3">
        <v>0.20833333333333334</v>
      </c>
      <c r="D1063" s="1">
        <v>32.087441686524301</v>
      </c>
      <c r="E1063" s="1">
        <f t="shared" si="96"/>
        <v>1.4058310388908459</v>
      </c>
      <c r="F1063" s="1">
        <f t="shared" si="97"/>
        <v>5060.9917400070453</v>
      </c>
      <c r="G1063" s="1" t="str">
        <f t="shared" si="98"/>
        <v>0</v>
      </c>
      <c r="H1063" s="1">
        <v>25.525940739999999</v>
      </c>
      <c r="I1063" s="1">
        <f t="shared" si="99"/>
        <v>1.1183552786712501</v>
      </c>
      <c r="J1063" s="1">
        <f t="shared" si="100"/>
        <v>4026.0790032165</v>
      </c>
      <c r="K1063" s="1" t="str">
        <f t="shared" si="101"/>
        <v>0</v>
      </c>
    </row>
    <row r="1064" spans="1:11">
      <c r="A1064" s="1" t="s">
        <v>43</v>
      </c>
      <c r="B1064" s="2">
        <v>41019</v>
      </c>
      <c r="C1064" s="3">
        <v>0.25</v>
      </c>
      <c r="D1064" s="1">
        <v>28.116825389332199</v>
      </c>
      <c r="E1064" s="1">
        <f t="shared" si="96"/>
        <v>1.2318684123701169</v>
      </c>
      <c r="F1064" s="1">
        <f t="shared" si="97"/>
        <v>4434.7262845324212</v>
      </c>
      <c r="G1064" s="1" t="str">
        <f t="shared" si="98"/>
        <v>0</v>
      </c>
      <c r="H1064" s="1">
        <v>25.458649820000002</v>
      </c>
      <c r="I1064" s="1">
        <f t="shared" si="99"/>
        <v>1.11540709523875</v>
      </c>
      <c r="J1064" s="1">
        <f t="shared" si="100"/>
        <v>4015.4655428595001</v>
      </c>
      <c r="K1064" s="1" t="str">
        <f t="shared" si="101"/>
        <v>0</v>
      </c>
    </row>
    <row r="1065" spans="1:11">
      <c r="A1065" s="1" t="s">
        <v>43</v>
      </c>
      <c r="B1065" s="2">
        <v>41019</v>
      </c>
      <c r="C1065" s="3">
        <v>0.29166666666666669</v>
      </c>
      <c r="D1065" s="1">
        <v>26.799755862553901</v>
      </c>
      <c r="E1065" s="1">
        <f t="shared" si="96"/>
        <v>1.1741643037281428</v>
      </c>
      <c r="F1065" s="1">
        <f t="shared" si="97"/>
        <v>4226.9914934213139</v>
      </c>
      <c r="G1065" s="1" t="str">
        <f t="shared" si="98"/>
        <v>0</v>
      </c>
      <c r="H1065" s="1">
        <v>25.42967823</v>
      </c>
      <c r="I1065" s="1">
        <f t="shared" si="99"/>
        <v>1.114137777451875</v>
      </c>
      <c r="J1065" s="1">
        <f t="shared" si="100"/>
        <v>4010.8959988267502</v>
      </c>
      <c r="K1065" s="1" t="str">
        <f t="shared" si="101"/>
        <v>0</v>
      </c>
    </row>
    <row r="1066" spans="1:11">
      <c r="A1066" s="1" t="s">
        <v>43</v>
      </c>
      <c r="B1066" s="2">
        <v>41019</v>
      </c>
      <c r="C1066" s="3">
        <v>0.33333333333333331</v>
      </c>
      <c r="D1066" s="1">
        <v>27.771021769311702</v>
      </c>
      <c r="E1066" s="1">
        <f t="shared" si="96"/>
        <v>1.2167178912679688</v>
      </c>
      <c r="F1066" s="1">
        <f t="shared" si="97"/>
        <v>4380.1844085646881</v>
      </c>
      <c r="G1066" s="1" t="str">
        <f t="shared" si="98"/>
        <v>0</v>
      </c>
      <c r="H1066" s="1">
        <v>25.468031119999999</v>
      </c>
      <c r="I1066" s="1">
        <f t="shared" si="99"/>
        <v>1.115818113445</v>
      </c>
      <c r="J1066" s="1">
        <f t="shared" si="100"/>
        <v>4016.9452084019999</v>
      </c>
      <c r="K1066" s="1" t="str">
        <f t="shared" si="101"/>
        <v>0</v>
      </c>
    </row>
    <row r="1067" spans="1:11">
      <c r="A1067" s="1" t="s">
        <v>43</v>
      </c>
      <c r="B1067" s="2">
        <v>41019</v>
      </c>
      <c r="C1067" s="3">
        <v>0.375</v>
      </c>
      <c r="D1067" s="1">
        <v>26.8260318242179</v>
      </c>
      <c r="E1067" s="1">
        <f t="shared" si="96"/>
        <v>1.1753155192985467</v>
      </c>
      <c r="F1067" s="1">
        <f t="shared" si="97"/>
        <v>4231.1358694747678</v>
      </c>
      <c r="G1067" s="1" t="str">
        <f t="shared" si="98"/>
        <v>0</v>
      </c>
      <c r="H1067" s="1">
        <v>25.420805519999998</v>
      </c>
      <c r="I1067" s="1">
        <f t="shared" si="99"/>
        <v>1.113749041845</v>
      </c>
      <c r="J1067" s="1">
        <f t="shared" si="100"/>
        <v>4009.4965506419999</v>
      </c>
      <c r="K1067" s="1" t="str">
        <f t="shared" si="101"/>
        <v>0</v>
      </c>
    </row>
    <row r="1068" spans="1:11">
      <c r="A1068" s="1" t="s">
        <v>43</v>
      </c>
      <c r="B1068" s="2">
        <v>41019</v>
      </c>
      <c r="C1068" s="3">
        <v>0.41666666666666669</v>
      </c>
      <c r="D1068" s="1">
        <v>28.286658398840199</v>
      </c>
      <c r="E1068" s="1">
        <f t="shared" si="96"/>
        <v>1.2393092210991863</v>
      </c>
      <c r="F1068" s="1">
        <f t="shared" si="97"/>
        <v>4461.5131959570708</v>
      </c>
      <c r="G1068" s="1" t="str">
        <f t="shared" si="98"/>
        <v>0</v>
      </c>
      <c r="H1068" s="1">
        <v>25.198230219999999</v>
      </c>
      <c r="I1068" s="1">
        <f t="shared" si="99"/>
        <v>1.10399746151375</v>
      </c>
      <c r="J1068" s="1">
        <f t="shared" si="100"/>
        <v>3974.3908614494999</v>
      </c>
      <c r="K1068" s="1" t="str">
        <f t="shared" si="101"/>
        <v>0</v>
      </c>
    </row>
    <row r="1069" spans="1:11">
      <c r="A1069" s="1" t="s">
        <v>43</v>
      </c>
      <c r="B1069" s="2">
        <v>41019</v>
      </c>
      <c r="C1069" s="3">
        <v>0.45833333333333331</v>
      </c>
      <c r="D1069" s="1">
        <v>29.901368041568301</v>
      </c>
      <c r="E1069" s="1">
        <f t="shared" si="96"/>
        <v>1.3100536873212112</v>
      </c>
      <c r="F1069" s="1">
        <f t="shared" si="97"/>
        <v>4716.1932743563602</v>
      </c>
      <c r="G1069" s="1" t="str">
        <f t="shared" si="98"/>
        <v>0</v>
      </c>
      <c r="H1069" s="1">
        <v>25.296711160000001</v>
      </c>
      <c r="I1069" s="1">
        <f t="shared" si="99"/>
        <v>1.1083121576975001</v>
      </c>
      <c r="J1069" s="1">
        <f t="shared" si="100"/>
        <v>3989.9237677110004</v>
      </c>
      <c r="K1069" s="1" t="str">
        <f t="shared" si="101"/>
        <v>0</v>
      </c>
    </row>
    <row r="1070" spans="1:11">
      <c r="A1070" s="1" t="s">
        <v>43</v>
      </c>
      <c r="B1070" s="2">
        <v>41019</v>
      </c>
      <c r="C1070" s="3">
        <v>0.5</v>
      </c>
      <c r="D1070" s="1">
        <v>30.414864775339801</v>
      </c>
      <c r="E1070" s="1">
        <f t="shared" si="96"/>
        <v>1.332551262969575</v>
      </c>
      <c r="F1070" s="1">
        <f t="shared" si="97"/>
        <v>4797.1845466904706</v>
      </c>
      <c r="G1070" s="1" t="str">
        <f t="shared" si="98"/>
        <v>0</v>
      </c>
      <c r="H1070" s="1">
        <v>25.05297187</v>
      </c>
      <c r="I1070" s="1">
        <f t="shared" si="99"/>
        <v>1.097633330054375</v>
      </c>
      <c r="J1070" s="1">
        <f t="shared" si="100"/>
        <v>3951.4799881957501</v>
      </c>
      <c r="K1070" s="1" t="str">
        <f t="shared" si="101"/>
        <v>0</v>
      </c>
    </row>
    <row r="1071" spans="1:11">
      <c r="A1071" s="1" t="s">
        <v>43</v>
      </c>
      <c r="B1071" s="2">
        <v>41019</v>
      </c>
      <c r="C1071" s="3">
        <v>0.54166666666666663</v>
      </c>
      <c r="D1071" s="1">
        <v>30.2021742788951</v>
      </c>
      <c r="E1071" s="1">
        <f t="shared" si="96"/>
        <v>1.3232327605940917</v>
      </c>
      <c r="F1071" s="1">
        <f t="shared" si="97"/>
        <v>4763.6379381387296</v>
      </c>
      <c r="G1071" s="1" t="str">
        <f t="shared" si="98"/>
        <v>0</v>
      </c>
      <c r="H1071" s="1">
        <v>25.526849540000001</v>
      </c>
      <c r="I1071" s="1">
        <f t="shared" si="99"/>
        <v>1.11839509547125</v>
      </c>
      <c r="J1071" s="1">
        <f t="shared" si="100"/>
        <v>4026.2223436965</v>
      </c>
      <c r="K1071" s="1" t="str">
        <f t="shared" si="101"/>
        <v>0</v>
      </c>
    </row>
    <row r="1072" spans="1:11">
      <c r="A1072" s="1" t="s">
        <v>43</v>
      </c>
      <c r="B1072" s="2">
        <v>41019</v>
      </c>
      <c r="C1072" s="3">
        <v>0.58333333333333337</v>
      </c>
      <c r="D1072" s="1">
        <v>31.331682277785401</v>
      </c>
      <c r="E1072" s="1">
        <f t="shared" si="96"/>
        <v>1.372719329795473</v>
      </c>
      <c r="F1072" s="1">
        <f t="shared" si="97"/>
        <v>4941.7895872637027</v>
      </c>
      <c r="G1072" s="1" t="str">
        <f t="shared" si="98"/>
        <v>0</v>
      </c>
      <c r="H1072" s="1">
        <v>25.220384840000001</v>
      </c>
      <c r="I1072" s="1">
        <f t="shared" si="99"/>
        <v>1.1049681108025</v>
      </c>
      <c r="J1072" s="1">
        <f t="shared" si="100"/>
        <v>3977.8851988890001</v>
      </c>
      <c r="K1072" s="1" t="str">
        <f t="shared" si="101"/>
        <v>0</v>
      </c>
    </row>
    <row r="1073" spans="1:11">
      <c r="A1073" s="1" t="s">
        <v>43</v>
      </c>
      <c r="B1073" s="2">
        <v>41019</v>
      </c>
      <c r="C1073" s="3">
        <v>0.625</v>
      </c>
      <c r="D1073" s="1">
        <v>29.704664857652499</v>
      </c>
      <c r="E1073" s="1">
        <f t="shared" si="96"/>
        <v>1.3014356290759002</v>
      </c>
      <c r="F1073" s="1">
        <f t="shared" si="97"/>
        <v>4685.1682646732406</v>
      </c>
      <c r="G1073" s="1" t="str">
        <f t="shared" si="98"/>
        <v>0</v>
      </c>
      <c r="H1073" s="1">
        <v>25.555583949999999</v>
      </c>
      <c r="I1073" s="1">
        <f t="shared" si="99"/>
        <v>1.1196540218093751</v>
      </c>
      <c r="J1073" s="1">
        <f t="shared" si="100"/>
        <v>4030.7544785137507</v>
      </c>
      <c r="K1073" s="1" t="str">
        <f t="shared" si="101"/>
        <v>0</v>
      </c>
    </row>
    <row r="1074" spans="1:11">
      <c r="A1074" s="1" t="s">
        <v>43</v>
      </c>
      <c r="B1074" s="2">
        <v>41019</v>
      </c>
      <c r="C1074" s="3">
        <v>0.66666666666666663</v>
      </c>
      <c r="D1074" s="1">
        <v>30.194766630066798</v>
      </c>
      <c r="E1074" s="1">
        <f t="shared" si="96"/>
        <v>1.3229082129798015</v>
      </c>
      <c r="F1074" s="1">
        <f t="shared" si="97"/>
        <v>4762.4695667272854</v>
      </c>
      <c r="G1074" s="1" t="str">
        <f t="shared" si="98"/>
        <v>0</v>
      </c>
      <c r="H1074" s="1">
        <v>25.24468293</v>
      </c>
      <c r="I1074" s="1">
        <f t="shared" si="99"/>
        <v>1.106032670870625</v>
      </c>
      <c r="J1074" s="1">
        <f t="shared" si="100"/>
        <v>3981.7176151342496</v>
      </c>
      <c r="K1074" s="1" t="str">
        <f t="shared" si="101"/>
        <v>0</v>
      </c>
    </row>
    <row r="1075" spans="1:11">
      <c r="A1075" s="1" t="s">
        <v>43</v>
      </c>
      <c r="B1075" s="2">
        <v>41019</v>
      </c>
      <c r="C1075" s="3">
        <v>0.70833333333333337</v>
      </c>
      <c r="D1075" s="1">
        <v>33.801759783426903</v>
      </c>
      <c r="E1075" s="1">
        <f t="shared" si="96"/>
        <v>1.4809396005113913</v>
      </c>
      <c r="F1075" s="1">
        <f t="shared" si="97"/>
        <v>5331.3825618410083</v>
      </c>
      <c r="G1075" s="1" t="str">
        <f t="shared" si="98"/>
        <v>0</v>
      </c>
      <c r="H1075" s="1">
        <v>25.428382809999999</v>
      </c>
      <c r="I1075" s="1">
        <f t="shared" si="99"/>
        <v>1.114081021863125</v>
      </c>
      <c r="J1075" s="1">
        <f t="shared" si="100"/>
        <v>4010.69167870725</v>
      </c>
      <c r="K1075" s="1" t="str">
        <f t="shared" si="101"/>
        <v>0</v>
      </c>
    </row>
    <row r="1076" spans="1:11">
      <c r="A1076" s="1" t="s">
        <v>43</v>
      </c>
      <c r="B1076" s="2">
        <v>41019</v>
      </c>
      <c r="C1076" s="3">
        <v>0.75</v>
      </c>
      <c r="D1076" s="1">
        <v>33.108817500008499</v>
      </c>
      <c r="E1076" s="1">
        <f t="shared" si="96"/>
        <v>1.4505800667191224</v>
      </c>
      <c r="F1076" s="1">
        <f t="shared" si="97"/>
        <v>5222.0882401888412</v>
      </c>
      <c r="G1076" s="1" t="str">
        <f t="shared" si="98"/>
        <v>0</v>
      </c>
      <c r="H1076" s="1">
        <v>25.293522859999999</v>
      </c>
      <c r="I1076" s="1">
        <f t="shared" si="99"/>
        <v>1.1081724703037501</v>
      </c>
      <c r="J1076" s="1">
        <f t="shared" si="100"/>
        <v>3989.4208930935006</v>
      </c>
      <c r="K1076" s="1" t="str">
        <f t="shared" si="101"/>
        <v>0</v>
      </c>
    </row>
    <row r="1077" spans="1:11">
      <c r="A1077" s="1" t="s">
        <v>43</v>
      </c>
      <c r="B1077" s="2">
        <v>41019</v>
      </c>
      <c r="C1077" s="3">
        <v>0.79166666666666663</v>
      </c>
      <c r="D1077" s="1">
        <v>32.932610525025297</v>
      </c>
      <c r="E1077" s="1">
        <f t="shared" si="96"/>
        <v>1.4428599986276707</v>
      </c>
      <c r="F1077" s="1">
        <f t="shared" si="97"/>
        <v>5194.2959950596141</v>
      </c>
      <c r="G1077" s="1" t="str">
        <f t="shared" si="98"/>
        <v>0</v>
      </c>
      <c r="H1077" s="1">
        <v>25.76533165</v>
      </c>
      <c r="I1077" s="1">
        <f t="shared" si="99"/>
        <v>1.1288435929156251</v>
      </c>
      <c r="J1077" s="1">
        <f t="shared" si="100"/>
        <v>4063.8369344962503</v>
      </c>
      <c r="K1077" s="1" t="str">
        <f t="shared" si="101"/>
        <v>0</v>
      </c>
    </row>
    <row r="1078" spans="1:11">
      <c r="A1078" s="1" t="s">
        <v>43</v>
      </c>
      <c r="B1078" s="2">
        <v>41019</v>
      </c>
      <c r="C1078" s="3">
        <v>0.83333333333333337</v>
      </c>
      <c r="D1078" s="1">
        <v>31.323534357812701</v>
      </c>
      <c r="E1078" s="1">
        <f t="shared" si="96"/>
        <v>1.372362349051669</v>
      </c>
      <c r="F1078" s="1">
        <f t="shared" si="97"/>
        <v>4940.504456586008</v>
      </c>
      <c r="G1078" s="1" t="str">
        <f t="shared" si="98"/>
        <v>0</v>
      </c>
      <c r="H1078" s="1">
        <v>25.56657964</v>
      </c>
      <c r="I1078" s="1">
        <f t="shared" si="99"/>
        <v>1.1201357704775001</v>
      </c>
      <c r="J1078" s="1">
        <f t="shared" si="100"/>
        <v>4032.4887737190006</v>
      </c>
      <c r="K1078" s="1" t="str">
        <f t="shared" si="101"/>
        <v>0</v>
      </c>
    </row>
    <row r="1079" spans="1:11">
      <c r="A1079" s="1" t="s">
        <v>43</v>
      </c>
      <c r="B1079" s="2">
        <v>41019</v>
      </c>
      <c r="C1079" s="3">
        <v>0.875</v>
      </c>
      <c r="D1079" s="1">
        <v>31.174026211632601</v>
      </c>
      <c r="E1079" s="1">
        <f t="shared" si="96"/>
        <v>1.3658120233971534</v>
      </c>
      <c r="F1079" s="1">
        <f t="shared" si="97"/>
        <v>4916.9232842297524</v>
      </c>
      <c r="G1079" s="1" t="str">
        <f t="shared" si="98"/>
        <v>0</v>
      </c>
      <c r="H1079" s="1">
        <v>25.642159750000001</v>
      </c>
      <c r="I1079" s="1">
        <f t="shared" si="99"/>
        <v>1.1234471240468751</v>
      </c>
      <c r="J1079" s="1">
        <f t="shared" si="100"/>
        <v>4044.4096465687503</v>
      </c>
      <c r="K1079" s="1" t="str">
        <f t="shared" si="101"/>
        <v>0</v>
      </c>
    </row>
    <row r="1080" spans="1:11">
      <c r="A1080" s="1" t="s">
        <v>43</v>
      </c>
      <c r="B1080" s="2">
        <v>41019</v>
      </c>
      <c r="C1080" s="3">
        <v>0.91666666666666663</v>
      </c>
      <c r="D1080" s="1">
        <v>33.513644444677603</v>
      </c>
      <c r="E1080" s="1">
        <f t="shared" si="96"/>
        <v>1.4683165472324375</v>
      </c>
      <c r="F1080" s="1">
        <f t="shared" si="97"/>
        <v>5285.939570036775</v>
      </c>
      <c r="G1080" s="1" t="str">
        <f t="shared" si="98"/>
        <v>0</v>
      </c>
      <c r="H1080" s="1">
        <v>25.913486750000001</v>
      </c>
      <c r="I1080" s="1">
        <f t="shared" si="99"/>
        <v>1.1353346382343752</v>
      </c>
      <c r="J1080" s="1">
        <f t="shared" si="100"/>
        <v>4087.2046976437505</v>
      </c>
      <c r="K1080" s="1" t="str">
        <f t="shared" si="101"/>
        <v>0</v>
      </c>
    </row>
    <row r="1081" spans="1:11">
      <c r="A1081" s="1" t="s">
        <v>43</v>
      </c>
      <c r="B1081" s="2">
        <v>41019</v>
      </c>
      <c r="C1081" s="3">
        <v>0.95833333333333337</v>
      </c>
      <c r="D1081" s="1">
        <v>30.991991136338999</v>
      </c>
      <c r="E1081" s="1">
        <f t="shared" si="96"/>
        <v>1.3578366116608525</v>
      </c>
      <c r="F1081" s="1">
        <f t="shared" si="97"/>
        <v>4888.2118019790687</v>
      </c>
      <c r="G1081" s="1">
        <f t="shared" si="98"/>
        <v>106427.13875459536</v>
      </c>
      <c r="H1081" s="1">
        <v>25.53882205</v>
      </c>
      <c r="I1081" s="1">
        <f t="shared" si="99"/>
        <v>1.118919641065625</v>
      </c>
      <c r="J1081" s="1">
        <f t="shared" si="100"/>
        <v>4028.1107078362502</v>
      </c>
      <c r="K1081" s="1">
        <f t="shared" si="101"/>
        <v>87635.44653438151</v>
      </c>
    </row>
    <row r="1082" spans="1:11">
      <c r="A1082" s="1" t="s">
        <v>43</v>
      </c>
      <c r="B1082" s="2">
        <v>41020</v>
      </c>
      <c r="C1082" s="3">
        <v>0</v>
      </c>
      <c r="D1082" s="1">
        <v>32.529044775433</v>
      </c>
      <c r="E1082" s="1">
        <f t="shared" si="96"/>
        <v>1.4251787742236584</v>
      </c>
      <c r="F1082" s="1">
        <f t="shared" si="97"/>
        <v>5130.6435872051698</v>
      </c>
      <c r="G1082" s="1" t="str">
        <f t="shared" si="98"/>
        <v>0</v>
      </c>
      <c r="H1082" s="1">
        <v>25.862482660000001</v>
      </c>
      <c r="I1082" s="1">
        <f t="shared" si="99"/>
        <v>1.1331000215412501</v>
      </c>
      <c r="J1082" s="1">
        <f t="shared" si="100"/>
        <v>4079.1600775485003</v>
      </c>
      <c r="K1082" s="1" t="str">
        <f t="shared" si="101"/>
        <v>0</v>
      </c>
    </row>
    <row r="1083" spans="1:11">
      <c r="A1083" s="1" t="s">
        <v>43</v>
      </c>
      <c r="B1083" s="2">
        <v>41020</v>
      </c>
      <c r="C1083" s="3">
        <v>4.1666666666666664E-2</v>
      </c>
      <c r="D1083" s="1">
        <v>36.456557917065098</v>
      </c>
      <c r="E1083" s="1">
        <f t="shared" si="96"/>
        <v>1.5972529437414145</v>
      </c>
      <c r="F1083" s="1">
        <f t="shared" si="97"/>
        <v>5750.1105974690918</v>
      </c>
      <c r="G1083" s="1" t="str">
        <f t="shared" si="98"/>
        <v>0</v>
      </c>
      <c r="H1083" s="1">
        <v>25.69834616</v>
      </c>
      <c r="I1083" s="1">
        <f t="shared" si="99"/>
        <v>1.1259087911350001</v>
      </c>
      <c r="J1083" s="1">
        <f t="shared" si="100"/>
        <v>4053.2716480860004</v>
      </c>
      <c r="K1083" s="1" t="str">
        <f t="shared" si="101"/>
        <v>0</v>
      </c>
    </row>
    <row r="1084" spans="1:11">
      <c r="A1084" s="1" t="s">
        <v>43</v>
      </c>
      <c r="B1084" s="2">
        <v>41020</v>
      </c>
      <c r="C1084" s="3">
        <v>8.3333333333333329E-2</v>
      </c>
      <c r="D1084" s="1">
        <v>28.4576316393746</v>
      </c>
      <c r="E1084" s="1">
        <f t="shared" si="96"/>
        <v>1.2467999862000996</v>
      </c>
      <c r="F1084" s="1">
        <f t="shared" si="97"/>
        <v>4488.4799503203585</v>
      </c>
      <c r="G1084" s="1" t="str">
        <f t="shared" si="98"/>
        <v>0</v>
      </c>
      <c r="H1084" s="1">
        <v>25.658554989999999</v>
      </c>
      <c r="I1084" s="1">
        <f t="shared" si="99"/>
        <v>1.1241654404993751</v>
      </c>
      <c r="J1084" s="1">
        <f t="shared" si="100"/>
        <v>4046.9955857977502</v>
      </c>
      <c r="K1084" s="1" t="str">
        <f t="shared" si="101"/>
        <v>0</v>
      </c>
    </row>
    <row r="1085" spans="1:11">
      <c r="A1085" s="1" t="s">
        <v>43</v>
      </c>
      <c r="B1085" s="2">
        <v>41020</v>
      </c>
      <c r="C1085" s="3">
        <v>0.125</v>
      </c>
      <c r="D1085" s="1">
        <v>31.1319260046217</v>
      </c>
      <c r="E1085" s="1">
        <f t="shared" si="96"/>
        <v>1.3639675080774882</v>
      </c>
      <c r="F1085" s="1">
        <f t="shared" si="97"/>
        <v>4910.283029078958</v>
      </c>
      <c r="G1085" s="1" t="str">
        <f t="shared" si="98"/>
        <v>0</v>
      </c>
      <c r="H1085" s="1">
        <v>25.497029650000002</v>
      </c>
      <c r="I1085" s="1">
        <f t="shared" si="99"/>
        <v>1.1170886115406251</v>
      </c>
      <c r="J1085" s="1">
        <f t="shared" si="100"/>
        <v>4021.5190015462504</v>
      </c>
      <c r="K1085" s="1" t="str">
        <f t="shared" si="101"/>
        <v>0</v>
      </c>
    </row>
    <row r="1086" spans="1:11">
      <c r="A1086" s="1" t="s">
        <v>43</v>
      </c>
      <c r="B1086" s="2">
        <v>41020</v>
      </c>
      <c r="C1086" s="3">
        <v>0.16666666666666666</v>
      </c>
      <c r="D1086" s="1">
        <v>30.159667063289199</v>
      </c>
      <c r="E1086" s="1">
        <f t="shared" si="96"/>
        <v>1.3213704132103581</v>
      </c>
      <c r="F1086" s="1">
        <f t="shared" si="97"/>
        <v>4756.9334875572895</v>
      </c>
      <c r="G1086" s="1" t="str">
        <f t="shared" si="98"/>
        <v>0</v>
      </c>
      <c r="H1086" s="1">
        <v>25.236481640000001</v>
      </c>
      <c r="I1086" s="1">
        <f t="shared" si="99"/>
        <v>1.1056733518525002</v>
      </c>
      <c r="J1086" s="1">
        <f t="shared" si="100"/>
        <v>3980.4240666690007</v>
      </c>
      <c r="K1086" s="1" t="str">
        <f t="shared" si="101"/>
        <v>0</v>
      </c>
    </row>
    <row r="1087" spans="1:11">
      <c r="A1087" s="1" t="s">
        <v>43</v>
      </c>
      <c r="B1087" s="2">
        <v>41020</v>
      </c>
      <c r="C1087" s="3">
        <v>0.20833333333333334</v>
      </c>
      <c r="D1087" s="1">
        <v>28.000204467243599</v>
      </c>
      <c r="E1087" s="1">
        <f t="shared" si="96"/>
        <v>1.22675895822111</v>
      </c>
      <c r="F1087" s="1">
        <f t="shared" si="97"/>
        <v>4416.3322495959965</v>
      </c>
      <c r="G1087" s="1" t="str">
        <f t="shared" si="98"/>
        <v>0</v>
      </c>
      <c r="H1087" s="1">
        <v>25.41807163</v>
      </c>
      <c r="I1087" s="1">
        <f t="shared" si="99"/>
        <v>1.1136292632893749</v>
      </c>
      <c r="J1087" s="1">
        <f t="shared" si="100"/>
        <v>4009.0653478417498</v>
      </c>
      <c r="K1087" s="1" t="str">
        <f t="shared" si="101"/>
        <v>0</v>
      </c>
    </row>
    <row r="1088" spans="1:11">
      <c r="A1088" s="1" t="s">
        <v>43</v>
      </c>
      <c r="B1088" s="2">
        <v>41020</v>
      </c>
      <c r="C1088" s="3">
        <v>0.25</v>
      </c>
      <c r="D1088" s="1">
        <v>28.803231691784301</v>
      </c>
      <c r="E1088" s="1">
        <f t="shared" si="96"/>
        <v>1.2619415884962997</v>
      </c>
      <c r="F1088" s="1">
        <f t="shared" si="97"/>
        <v>4542.9897185866785</v>
      </c>
      <c r="G1088" s="1" t="str">
        <f t="shared" si="98"/>
        <v>0</v>
      </c>
      <c r="H1088" s="1">
        <v>25.204837569999999</v>
      </c>
      <c r="I1088" s="1">
        <f t="shared" si="99"/>
        <v>1.104286946035625</v>
      </c>
      <c r="J1088" s="1">
        <f t="shared" si="100"/>
        <v>3975.43300572825</v>
      </c>
      <c r="K1088" s="1" t="str">
        <f t="shared" si="101"/>
        <v>0</v>
      </c>
    </row>
    <row r="1089" spans="1:11">
      <c r="A1089" s="1" t="s">
        <v>43</v>
      </c>
      <c r="B1089" s="2">
        <v>41020</v>
      </c>
      <c r="C1089" s="3">
        <v>0.29166666666666669</v>
      </c>
      <c r="D1089" s="1">
        <v>29.7588773997625</v>
      </c>
      <c r="E1089" s="1">
        <f t="shared" si="96"/>
        <v>1.3038108160770947</v>
      </c>
      <c r="F1089" s="1">
        <f t="shared" si="97"/>
        <v>4693.7189378775411</v>
      </c>
      <c r="G1089" s="1" t="str">
        <f t="shared" si="98"/>
        <v>0</v>
      </c>
      <c r="H1089" s="1">
        <v>24.999376680000001</v>
      </c>
      <c r="I1089" s="1">
        <f t="shared" si="99"/>
        <v>1.0952851907925001</v>
      </c>
      <c r="J1089" s="1">
        <f t="shared" si="100"/>
        <v>3943.0266868530002</v>
      </c>
      <c r="K1089" s="1" t="str">
        <f t="shared" si="101"/>
        <v>0</v>
      </c>
    </row>
    <row r="1090" spans="1:11">
      <c r="A1090" s="1" t="s">
        <v>43</v>
      </c>
      <c r="B1090" s="2">
        <v>41020</v>
      </c>
      <c r="C1090" s="3">
        <v>0.33333333333333331</v>
      </c>
      <c r="D1090" s="1">
        <v>28.7769803243213</v>
      </c>
      <c r="E1090" s="1">
        <f t="shared" ref="E1090:E1153" si="102">(D1090*3785.4)/86400</f>
        <v>1.2607914504593269</v>
      </c>
      <c r="F1090" s="1">
        <f t="shared" ref="F1090:F1153" si="103">E1090*3600</f>
        <v>4538.8492216535769</v>
      </c>
      <c r="G1090" s="1" t="str">
        <f t="shared" ref="G1090:G1153" si="104">IF(C1090=$C$25,SUM(F1090:F1111),"0")</f>
        <v>0</v>
      </c>
      <c r="H1090" s="1">
        <v>24.82908784</v>
      </c>
      <c r="I1090" s="1">
        <f t="shared" ref="I1090:I1153" si="105">(H1090*3785.4)/86400</f>
        <v>1.0878244109899999</v>
      </c>
      <c r="J1090" s="1">
        <f t="shared" ref="J1090:J1153" si="106">I1090*3600</f>
        <v>3916.1678795639996</v>
      </c>
      <c r="K1090" s="1" t="str">
        <f t="shared" ref="K1090:K1153" si="107">IF(C1090=$C$25,SUM(J1090:J1111),"0")</f>
        <v>0</v>
      </c>
    </row>
    <row r="1091" spans="1:11">
      <c r="A1091" s="1" t="s">
        <v>43</v>
      </c>
      <c r="B1091" s="2">
        <v>41020</v>
      </c>
      <c r="C1091" s="3">
        <v>0.375</v>
      </c>
      <c r="D1091" s="1">
        <v>28.380667873488498</v>
      </c>
      <c r="E1091" s="1">
        <f t="shared" si="102"/>
        <v>1.2434280112072149</v>
      </c>
      <c r="F1091" s="1">
        <f t="shared" si="103"/>
        <v>4476.3408403459734</v>
      </c>
      <c r="G1091" s="1" t="str">
        <f t="shared" si="104"/>
        <v>0</v>
      </c>
      <c r="H1091" s="1">
        <v>25.147667330000001</v>
      </c>
      <c r="I1091" s="1">
        <f t="shared" si="105"/>
        <v>1.1017821748956249</v>
      </c>
      <c r="J1091" s="1">
        <f t="shared" si="106"/>
        <v>3966.4158296242495</v>
      </c>
      <c r="K1091" s="1" t="str">
        <f t="shared" si="107"/>
        <v>0</v>
      </c>
    </row>
    <row r="1092" spans="1:11">
      <c r="A1092" s="1" t="s">
        <v>43</v>
      </c>
      <c r="B1092" s="2">
        <v>41020</v>
      </c>
      <c r="C1092" s="3">
        <v>0.41666666666666669</v>
      </c>
      <c r="D1092" s="1">
        <v>28.0595033825768</v>
      </c>
      <c r="E1092" s="1">
        <f t="shared" si="102"/>
        <v>1.229356991949146</v>
      </c>
      <c r="F1092" s="1">
        <f t="shared" si="103"/>
        <v>4425.6851710169258</v>
      </c>
      <c r="G1092" s="1" t="str">
        <f t="shared" si="104"/>
        <v>0</v>
      </c>
      <c r="H1092" s="1">
        <v>25.061763160000002</v>
      </c>
      <c r="I1092" s="1">
        <f t="shared" si="105"/>
        <v>1.0980184984475001</v>
      </c>
      <c r="J1092" s="1">
        <f t="shared" si="106"/>
        <v>3952.8665944110003</v>
      </c>
      <c r="K1092" s="1" t="str">
        <f t="shared" si="107"/>
        <v>0</v>
      </c>
    </row>
    <row r="1093" spans="1:11">
      <c r="A1093" s="1" t="s">
        <v>43</v>
      </c>
      <c r="B1093" s="2">
        <v>41020</v>
      </c>
      <c r="C1093" s="3">
        <v>0.45833333333333331</v>
      </c>
      <c r="D1093" s="1">
        <v>30.5075224574407</v>
      </c>
      <c r="E1093" s="1">
        <f t="shared" si="102"/>
        <v>1.3366108276666206</v>
      </c>
      <c r="F1093" s="1">
        <f t="shared" si="103"/>
        <v>4811.7989795998346</v>
      </c>
      <c r="G1093" s="1" t="str">
        <f t="shared" si="104"/>
        <v>0</v>
      </c>
      <c r="H1093" s="1">
        <v>25.0033788</v>
      </c>
      <c r="I1093" s="1">
        <f t="shared" si="105"/>
        <v>1.0954605336750001</v>
      </c>
      <c r="J1093" s="1">
        <f t="shared" si="106"/>
        <v>3943.6579212300003</v>
      </c>
      <c r="K1093" s="1" t="str">
        <f t="shared" si="107"/>
        <v>0</v>
      </c>
    </row>
    <row r="1094" spans="1:11">
      <c r="A1094" s="1" t="s">
        <v>43</v>
      </c>
      <c r="B1094" s="2">
        <v>41020</v>
      </c>
      <c r="C1094" s="3">
        <v>0.5</v>
      </c>
      <c r="D1094" s="1">
        <v>29.1546440214581</v>
      </c>
      <c r="E1094" s="1">
        <f t="shared" si="102"/>
        <v>1.277337841190133</v>
      </c>
      <c r="F1094" s="1">
        <f t="shared" si="103"/>
        <v>4598.4162282844791</v>
      </c>
      <c r="G1094" s="1" t="str">
        <f t="shared" si="104"/>
        <v>0</v>
      </c>
      <c r="H1094" s="1">
        <v>24.88239797</v>
      </c>
      <c r="I1094" s="1">
        <f t="shared" si="105"/>
        <v>1.090160061060625</v>
      </c>
      <c r="J1094" s="1">
        <f t="shared" si="106"/>
        <v>3924.5762198182501</v>
      </c>
      <c r="K1094" s="1" t="str">
        <f t="shared" si="107"/>
        <v>0</v>
      </c>
    </row>
    <row r="1095" spans="1:11">
      <c r="A1095" s="1" t="s">
        <v>43</v>
      </c>
      <c r="B1095" s="2">
        <v>41020</v>
      </c>
      <c r="C1095" s="3">
        <v>0.54166666666666663</v>
      </c>
      <c r="D1095" s="1">
        <v>29.611095504760701</v>
      </c>
      <c r="E1095" s="1">
        <f t="shared" si="102"/>
        <v>1.2973361218023283</v>
      </c>
      <c r="F1095" s="1">
        <f t="shared" si="103"/>
        <v>4670.4100384883814</v>
      </c>
      <c r="G1095" s="1" t="str">
        <f t="shared" si="104"/>
        <v>0</v>
      </c>
      <c r="H1095" s="1">
        <v>25.332004850000001</v>
      </c>
      <c r="I1095" s="1">
        <f t="shared" si="105"/>
        <v>1.1098584624906249</v>
      </c>
      <c r="J1095" s="1">
        <f t="shared" si="106"/>
        <v>3995.4904649662499</v>
      </c>
      <c r="K1095" s="1" t="str">
        <f t="shared" si="107"/>
        <v>0</v>
      </c>
    </row>
    <row r="1096" spans="1:11">
      <c r="A1096" s="1" t="s">
        <v>43</v>
      </c>
      <c r="B1096" s="2">
        <v>41020</v>
      </c>
      <c r="C1096" s="3">
        <v>0.58333333333333337</v>
      </c>
      <c r="D1096" s="1">
        <v>30.696117894384599</v>
      </c>
      <c r="E1096" s="1">
        <f t="shared" si="102"/>
        <v>1.3448736652477251</v>
      </c>
      <c r="F1096" s="1">
        <f t="shared" si="103"/>
        <v>4841.5451948918108</v>
      </c>
      <c r="G1096" s="1" t="str">
        <f t="shared" si="104"/>
        <v>0</v>
      </c>
      <c r="H1096" s="1">
        <v>24.91107792</v>
      </c>
      <c r="I1096" s="1">
        <f t="shared" si="105"/>
        <v>1.0914166013700002</v>
      </c>
      <c r="J1096" s="1">
        <f t="shared" si="106"/>
        <v>3929.0997649320007</v>
      </c>
      <c r="K1096" s="1" t="str">
        <f t="shared" si="107"/>
        <v>0</v>
      </c>
    </row>
    <row r="1097" spans="1:11">
      <c r="A1097" s="1" t="s">
        <v>43</v>
      </c>
      <c r="B1097" s="2">
        <v>41020</v>
      </c>
      <c r="C1097" s="3">
        <v>0.625</v>
      </c>
      <c r="D1097" s="1">
        <v>30.4645836411582</v>
      </c>
      <c r="E1097" s="1">
        <f t="shared" si="102"/>
        <v>1.3347295707782436</v>
      </c>
      <c r="F1097" s="1">
        <f t="shared" si="103"/>
        <v>4805.0264548016767</v>
      </c>
      <c r="G1097" s="1" t="str">
        <f t="shared" si="104"/>
        <v>0</v>
      </c>
      <c r="H1097" s="1">
        <v>24.971171609999999</v>
      </c>
      <c r="I1097" s="1">
        <f t="shared" si="105"/>
        <v>1.0940494561631251</v>
      </c>
      <c r="J1097" s="1">
        <f t="shared" si="106"/>
        <v>3938.5780421872505</v>
      </c>
      <c r="K1097" s="1" t="str">
        <f t="shared" si="107"/>
        <v>0</v>
      </c>
    </row>
    <row r="1098" spans="1:11">
      <c r="A1098" s="1" t="s">
        <v>43</v>
      </c>
      <c r="B1098" s="2">
        <v>41020</v>
      </c>
      <c r="C1098" s="3">
        <v>0.66666666666666663</v>
      </c>
      <c r="D1098" s="1">
        <v>31.588279527028401</v>
      </c>
      <c r="E1098" s="1">
        <f t="shared" si="102"/>
        <v>1.3839614967779319</v>
      </c>
      <c r="F1098" s="1">
        <f t="shared" si="103"/>
        <v>4982.261388400555</v>
      </c>
      <c r="G1098" s="1" t="str">
        <f t="shared" si="104"/>
        <v>0</v>
      </c>
      <c r="H1098" s="1">
        <v>25.062109270000001</v>
      </c>
      <c r="I1098" s="1">
        <f t="shared" si="105"/>
        <v>1.0980336623918749</v>
      </c>
      <c r="J1098" s="1">
        <f t="shared" si="106"/>
        <v>3952.9211846107496</v>
      </c>
      <c r="K1098" s="1" t="str">
        <f t="shared" si="107"/>
        <v>0</v>
      </c>
    </row>
    <row r="1099" spans="1:11">
      <c r="A1099" s="1" t="s">
        <v>43</v>
      </c>
      <c r="B1099" s="2">
        <v>41020</v>
      </c>
      <c r="C1099" s="3">
        <v>0.70833333333333337</v>
      </c>
      <c r="D1099" s="1">
        <v>34.061067803700801</v>
      </c>
      <c r="E1099" s="1">
        <f t="shared" si="102"/>
        <v>1.4923005331496413</v>
      </c>
      <c r="F1099" s="1">
        <f t="shared" si="103"/>
        <v>5372.2819193387086</v>
      </c>
      <c r="G1099" s="1" t="str">
        <f t="shared" si="104"/>
        <v>0</v>
      </c>
      <c r="H1099" s="1">
        <v>25.385959419999999</v>
      </c>
      <c r="I1099" s="1">
        <f t="shared" si="105"/>
        <v>1.11222234708875</v>
      </c>
      <c r="J1099" s="1">
        <f t="shared" si="106"/>
        <v>4004.0004495194999</v>
      </c>
      <c r="K1099" s="1" t="str">
        <f t="shared" si="107"/>
        <v>0</v>
      </c>
    </row>
    <row r="1100" spans="1:11">
      <c r="A1100" s="1" t="s">
        <v>43</v>
      </c>
      <c r="B1100" s="2">
        <v>41020</v>
      </c>
      <c r="C1100" s="3">
        <v>0.75</v>
      </c>
      <c r="D1100" s="1">
        <v>32.701645746760903</v>
      </c>
      <c r="E1100" s="1">
        <f t="shared" si="102"/>
        <v>1.432740854279962</v>
      </c>
      <c r="F1100" s="1">
        <f t="shared" si="103"/>
        <v>5157.867075407863</v>
      </c>
      <c r="G1100" s="1" t="str">
        <f t="shared" si="104"/>
        <v>0</v>
      </c>
      <c r="H1100" s="1">
        <v>25.31710163</v>
      </c>
      <c r="I1100" s="1">
        <f t="shared" si="105"/>
        <v>1.1092055151643752</v>
      </c>
      <c r="J1100" s="1">
        <f t="shared" si="106"/>
        <v>3993.1398545917505</v>
      </c>
      <c r="K1100" s="1" t="str">
        <f t="shared" si="107"/>
        <v>0</v>
      </c>
    </row>
    <row r="1101" spans="1:11">
      <c r="A1101" s="1" t="s">
        <v>43</v>
      </c>
      <c r="B1101" s="2">
        <v>41020</v>
      </c>
      <c r="C1101" s="3">
        <v>0.79166666666666663</v>
      </c>
      <c r="D1101" s="1">
        <v>30.791950233247601</v>
      </c>
      <c r="E1101" s="1">
        <f t="shared" si="102"/>
        <v>1.3490723195941605</v>
      </c>
      <c r="F1101" s="1">
        <f t="shared" si="103"/>
        <v>4856.6603505389776</v>
      </c>
      <c r="G1101" s="1" t="str">
        <f t="shared" si="104"/>
        <v>0</v>
      </c>
      <c r="H1101" s="1">
        <v>25.386386959999999</v>
      </c>
      <c r="I1101" s="1">
        <f t="shared" si="105"/>
        <v>1.1122410786850001</v>
      </c>
      <c r="J1101" s="1">
        <f t="shared" si="106"/>
        <v>4004.0678832660005</v>
      </c>
      <c r="K1101" s="1" t="str">
        <f t="shared" si="107"/>
        <v>0</v>
      </c>
    </row>
    <row r="1102" spans="1:11">
      <c r="A1102" s="1" t="s">
        <v>43</v>
      </c>
      <c r="B1102" s="2">
        <v>41020</v>
      </c>
      <c r="C1102" s="3">
        <v>0.83333333333333337</v>
      </c>
      <c r="D1102" s="1">
        <v>33.680726150936501</v>
      </c>
      <c r="E1102" s="1">
        <f t="shared" si="102"/>
        <v>1.4756368144879055</v>
      </c>
      <c r="F1102" s="1">
        <f t="shared" si="103"/>
        <v>5312.2925321564599</v>
      </c>
      <c r="G1102" s="1" t="str">
        <f t="shared" si="104"/>
        <v>0</v>
      </c>
      <c r="H1102" s="1">
        <v>25.21767835</v>
      </c>
      <c r="I1102" s="1">
        <f t="shared" si="105"/>
        <v>1.104849532709375</v>
      </c>
      <c r="J1102" s="1">
        <f t="shared" si="106"/>
        <v>3977.4583177537502</v>
      </c>
      <c r="K1102" s="1" t="str">
        <f t="shared" si="107"/>
        <v>0</v>
      </c>
    </row>
    <row r="1103" spans="1:11">
      <c r="A1103" s="1" t="s">
        <v>43</v>
      </c>
      <c r="B1103" s="2">
        <v>41020</v>
      </c>
      <c r="C1103" s="3">
        <v>0.875</v>
      </c>
      <c r="D1103" s="1">
        <v>30.920538345972702</v>
      </c>
      <c r="E1103" s="1">
        <f t="shared" si="102"/>
        <v>1.354706086282929</v>
      </c>
      <c r="F1103" s="1">
        <f t="shared" si="103"/>
        <v>4876.9419106185442</v>
      </c>
      <c r="G1103" s="1" t="str">
        <f t="shared" si="104"/>
        <v>0</v>
      </c>
      <c r="H1103" s="1">
        <v>25.138225169999998</v>
      </c>
      <c r="I1103" s="1">
        <f t="shared" si="105"/>
        <v>1.1013684902606249</v>
      </c>
      <c r="J1103" s="1">
        <f t="shared" si="106"/>
        <v>3964.9265649382496</v>
      </c>
      <c r="K1103" s="1" t="str">
        <f t="shared" si="107"/>
        <v>0</v>
      </c>
    </row>
    <row r="1104" spans="1:11">
      <c r="A1104" s="1" t="s">
        <v>43</v>
      </c>
      <c r="B1104" s="2">
        <v>41020</v>
      </c>
      <c r="C1104" s="3">
        <v>0.91666666666666663</v>
      </c>
      <c r="D1104" s="1">
        <v>30.416598500675601</v>
      </c>
      <c r="E1104" s="1">
        <f t="shared" si="102"/>
        <v>1.3326272218108499</v>
      </c>
      <c r="F1104" s="1">
        <f t="shared" si="103"/>
        <v>4797.4579985190594</v>
      </c>
      <c r="G1104" s="1" t="str">
        <f t="shared" si="104"/>
        <v>0</v>
      </c>
      <c r="H1104" s="1">
        <v>25.29611422</v>
      </c>
      <c r="I1104" s="1">
        <f t="shared" si="105"/>
        <v>1.1082860042637499</v>
      </c>
      <c r="J1104" s="1">
        <f t="shared" si="106"/>
        <v>3989.8296153494998</v>
      </c>
      <c r="K1104" s="1" t="str">
        <f t="shared" si="107"/>
        <v>0</v>
      </c>
    </row>
    <row r="1105" spans="1:11">
      <c r="A1105" s="1" t="s">
        <v>43</v>
      </c>
      <c r="B1105" s="2">
        <v>41020</v>
      </c>
      <c r="C1105" s="3">
        <v>0.95833333333333337</v>
      </c>
      <c r="D1105" s="1">
        <v>30.707693219714699</v>
      </c>
      <c r="E1105" s="1">
        <f t="shared" si="102"/>
        <v>1.3453808091887502</v>
      </c>
      <c r="F1105" s="1">
        <f t="shared" si="103"/>
        <v>4843.3709130795005</v>
      </c>
      <c r="G1105" s="1">
        <f t="shared" si="104"/>
        <v>103358.4766441009</v>
      </c>
      <c r="H1105" s="1">
        <v>25.13454875</v>
      </c>
      <c r="I1105" s="1">
        <f t="shared" si="105"/>
        <v>1.1012074171093751</v>
      </c>
      <c r="J1105" s="1">
        <f t="shared" si="106"/>
        <v>3964.3467015937504</v>
      </c>
      <c r="K1105" s="1">
        <f t="shared" si="107"/>
        <v>87674.865167958735</v>
      </c>
    </row>
    <row r="1106" spans="1:11">
      <c r="A1106" s="1" t="s">
        <v>43</v>
      </c>
      <c r="B1106" s="2">
        <v>41021</v>
      </c>
      <c r="C1106" s="3">
        <v>0</v>
      </c>
      <c r="D1106" s="1">
        <v>33.833733139567897</v>
      </c>
      <c r="E1106" s="1">
        <f t="shared" si="102"/>
        <v>1.4823404331773185</v>
      </c>
      <c r="F1106" s="1">
        <f t="shared" si="103"/>
        <v>5336.4255594383467</v>
      </c>
      <c r="G1106" s="1" t="str">
        <f t="shared" si="104"/>
        <v>0</v>
      </c>
      <c r="H1106" s="1">
        <v>25.52437346</v>
      </c>
      <c r="I1106" s="1">
        <f t="shared" si="105"/>
        <v>1.11828661221625</v>
      </c>
      <c r="J1106" s="1">
        <f t="shared" si="106"/>
        <v>4025.8318039784999</v>
      </c>
      <c r="K1106" s="1" t="str">
        <f t="shared" si="107"/>
        <v>0</v>
      </c>
    </row>
    <row r="1107" spans="1:11">
      <c r="A1107" s="1" t="s">
        <v>43</v>
      </c>
      <c r="B1107" s="2">
        <v>41021</v>
      </c>
      <c r="C1107" s="3">
        <v>4.1666666666666664E-2</v>
      </c>
      <c r="D1107" s="1">
        <v>27.347383886973098</v>
      </c>
      <c r="E1107" s="1">
        <f t="shared" si="102"/>
        <v>1.198157256548009</v>
      </c>
      <c r="F1107" s="1">
        <f t="shared" si="103"/>
        <v>4313.3661235728323</v>
      </c>
      <c r="G1107" s="1" t="str">
        <f t="shared" si="104"/>
        <v>0</v>
      </c>
      <c r="H1107" s="1">
        <v>25.281570729999999</v>
      </c>
      <c r="I1107" s="1">
        <f t="shared" si="105"/>
        <v>1.1076488176081249</v>
      </c>
      <c r="J1107" s="1">
        <f t="shared" si="106"/>
        <v>3987.53574338925</v>
      </c>
      <c r="K1107" s="1" t="str">
        <f t="shared" si="107"/>
        <v>0</v>
      </c>
    </row>
    <row r="1108" spans="1:11">
      <c r="A1108" s="1" t="s">
        <v>43</v>
      </c>
      <c r="B1108" s="2">
        <v>41021</v>
      </c>
      <c r="C1108" s="3">
        <v>8.3333333333333329E-2</v>
      </c>
      <c r="D1108" s="1">
        <v>32.418804331885397</v>
      </c>
      <c r="E1108" s="1">
        <f t="shared" si="102"/>
        <v>1.420348864790729</v>
      </c>
      <c r="F1108" s="1">
        <f t="shared" si="103"/>
        <v>5113.255913246624</v>
      </c>
      <c r="G1108" s="1" t="str">
        <f t="shared" si="104"/>
        <v>0</v>
      </c>
      <c r="H1108" s="1">
        <v>25.295123709999999</v>
      </c>
      <c r="I1108" s="1">
        <f t="shared" si="105"/>
        <v>1.108242607544375</v>
      </c>
      <c r="J1108" s="1">
        <f t="shared" si="106"/>
        <v>3989.6733871597498</v>
      </c>
      <c r="K1108" s="1" t="str">
        <f t="shared" si="107"/>
        <v>0</v>
      </c>
    </row>
    <row r="1109" spans="1:11">
      <c r="A1109" s="1" t="s">
        <v>43</v>
      </c>
      <c r="B1109" s="2">
        <v>41021</v>
      </c>
      <c r="C1109" s="3">
        <v>0.125</v>
      </c>
      <c r="D1109" s="1">
        <v>30.118649974399101</v>
      </c>
      <c r="E1109" s="1">
        <f t="shared" si="102"/>
        <v>1.3195733520033608</v>
      </c>
      <c r="F1109" s="1">
        <f t="shared" si="103"/>
        <v>4750.4640672120986</v>
      </c>
      <c r="G1109" s="1" t="str">
        <f t="shared" si="104"/>
        <v>0</v>
      </c>
      <c r="H1109" s="1">
        <v>25.512862259999999</v>
      </c>
      <c r="I1109" s="1">
        <f t="shared" si="105"/>
        <v>1.1177822777662498</v>
      </c>
      <c r="J1109" s="1">
        <f t="shared" si="106"/>
        <v>4024.0161999584993</v>
      </c>
      <c r="K1109" s="1" t="str">
        <f t="shared" si="107"/>
        <v>0</v>
      </c>
    </row>
    <row r="1110" spans="1:11">
      <c r="A1110" s="1" t="s">
        <v>43</v>
      </c>
      <c r="B1110" s="2">
        <v>41021</v>
      </c>
      <c r="C1110" s="3">
        <v>0.16666666666666666</v>
      </c>
      <c r="D1110" s="1">
        <v>27.102824840015799</v>
      </c>
      <c r="E1110" s="1">
        <f t="shared" si="102"/>
        <v>1.1874425133031923</v>
      </c>
      <c r="F1110" s="1">
        <f t="shared" si="103"/>
        <v>4274.7930478914923</v>
      </c>
      <c r="G1110" s="1" t="str">
        <f t="shared" si="104"/>
        <v>0</v>
      </c>
      <c r="H1110" s="1">
        <v>25.3488072</v>
      </c>
      <c r="I1110" s="1">
        <f t="shared" si="105"/>
        <v>1.1105946154499999</v>
      </c>
      <c r="J1110" s="1">
        <f t="shared" si="106"/>
        <v>3998.1406156199996</v>
      </c>
      <c r="K1110" s="1" t="str">
        <f t="shared" si="107"/>
        <v>0</v>
      </c>
    </row>
    <row r="1111" spans="1:11">
      <c r="A1111" s="1" t="s">
        <v>43</v>
      </c>
      <c r="B1111" s="2">
        <v>41021</v>
      </c>
      <c r="C1111" s="3">
        <v>0.20833333333333334</v>
      </c>
      <c r="D1111" s="1">
        <v>26.486382144821999</v>
      </c>
      <c r="E1111" s="1">
        <f t="shared" si="102"/>
        <v>1.160434617720014</v>
      </c>
      <c r="F1111" s="1">
        <f t="shared" si="103"/>
        <v>4177.56462379205</v>
      </c>
      <c r="G1111" s="1" t="str">
        <f t="shared" si="104"/>
        <v>0</v>
      </c>
      <c r="H1111" s="1">
        <v>25.036671399999999</v>
      </c>
      <c r="I1111" s="1">
        <f t="shared" si="105"/>
        <v>1.0969191657124999</v>
      </c>
      <c r="J1111" s="1">
        <f t="shared" si="106"/>
        <v>3948.9089965649996</v>
      </c>
      <c r="K1111" s="1" t="str">
        <f t="shared" si="107"/>
        <v>0</v>
      </c>
    </row>
    <row r="1112" spans="1:11">
      <c r="A1112" s="1" t="s">
        <v>43</v>
      </c>
      <c r="B1112" s="2">
        <v>41021</v>
      </c>
      <c r="C1112" s="3">
        <v>0.25</v>
      </c>
      <c r="D1112" s="1">
        <v>27.6441436248356</v>
      </c>
      <c r="E1112" s="1">
        <f t="shared" si="102"/>
        <v>1.2111590425631098</v>
      </c>
      <c r="F1112" s="1">
        <f t="shared" si="103"/>
        <v>4360.1725532271948</v>
      </c>
      <c r="G1112" s="1" t="str">
        <f t="shared" si="104"/>
        <v>0</v>
      </c>
      <c r="H1112" s="1">
        <v>25.04656847</v>
      </c>
      <c r="I1112" s="1">
        <f t="shared" si="105"/>
        <v>1.0973527810918751</v>
      </c>
      <c r="J1112" s="1">
        <f t="shared" si="106"/>
        <v>3950.4700119307504</v>
      </c>
      <c r="K1112" s="1" t="str">
        <f t="shared" si="107"/>
        <v>0</v>
      </c>
    </row>
    <row r="1113" spans="1:11">
      <c r="A1113" s="1" t="s">
        <v>43</v>
      </c>
      <c r="B1113" s="2">
        <v>41021</v>
      </c>
      <c r="C1113" s="3">
        <v>0.29166666666666669</v>
      </c>
      <c r="D1113" s="1">
        <v>31.685634116066801</v>
      </c>
      <c r="E1113" s="1">
        <f t="shared" si="102"/>
        <v>1.3882268447101769</v>
      </c>
      <c r="F1113" s="1">
        <f t="shared" si="103"/>
        <v>4997.6166409566367</v>
      </c>
      <c r="G1113" s="1" t="str">
        <f t="shared" si="104"/>
        <v>0</v>
      </c>
      <c r="H1113" s="1">
        <v>25.096079939999999</v>
      </c>
      <c r="I1113" s="1">
        <f t="shared" si="105"/>
        <v>1.09952200237125</v>
      </c>
      <c r="J1113" s="1">
        <f t="shared" si="106"/>
        <v>3958.2792085364999</v>
      </c>
      <c r="K1113" s="1" t="str">
        <f t="shared" si="107"/>
        <v>0</v>
      </c>
    </row>
    <row r="1114" spans="1:11">
      <c r="A1114" s="1" t="s">
        <v>43</v>
      </c>
      <c r="B1114" s="2">
        <v>41021</v>
      </c>
      <c r="C1114" s="3">
        <v>0.33333333333333331</v>
      </c>
      <c r="D1114" s="1">
        <v>27.8077009365294</v>
      </c>
      <c r="E1114" s="1">
        <f t="shared" si="102"/>
        <v>1.2183248972816942</v>
      </c>
      <c r="F1114" s="1">
        <f t="shared" si="103"/>
        <v>4385.9696302140992</v>
      </c>
      <c r="G1114" s="1" t="str">
        <f t="shared" si="104"/>
        <v>0</v>
      </c>
      <c r="H1114" s="1">
        <v>25.261770160000001</v>
      </c>
      <c r="I1114" s="1">
        <f t="shared" si="105"/>
        <v>1.1067813051349999</v>
      </c>
      <c r="J1114" s="1">
        <f t="shared" si="106"/>
        <v>3984.412698486</v>
      </c>
      <c r="K1114" s="1" t="str">
        <f t="shared" si="107"/>
        <v>0</v>
      </c>
    </row>
    <row r="1115" spans="1:11">
      <c r="A1115" s="1" t="s">
        <v>43</v>
      </c>
      <c r="B1115" s="2">
        <v>41021</v>
      </c>
      <c r="C1115" s="3">
        <v>0.375</v>
      </c>
      <c r="D1115" s="1">
        <v>29.439838005701699</v>
      </c>
      <c r="E1115" s="1">
        <f t="shared" si="102"/>
        <v>1.2898329026248057</v>
      </c>
      <c r="F1115" s="1">
        <f t="shared" si="103"/>
        <v>4643.3984494493006</v>
      </c>
      <c r="G1115" s="1" t="str">
        <f t="shared" si="104"/>
        <v>0</v>
      </c>
      <c r="H1115" s="1">
        <v>25.301344050000001</v>
      </c>
      <c r="I1115" s="1">
        <f t="shared" si="105"/>
        <v>1.1085151361906251</v>
      </c>
      <c r="J1115" s="1">
        <f t="shared" si="106"/>
        <v>3990.6544902862506</v>
      </c>
      <c r="K1115" s="1" t="str">
        <f t="shared" si="107"/>
        <v>0</v>
      </c>
    </row>
    <row r="1116" spans="1:11">
      <c r="A1116" s="1" t="s">
        <v>43</v>
      </c>
      <c r="B1116" s="2">
        <v>41021</v>
      </c>
      <c r="C1116" s="3">
        <v>0.41666666666666669</v>
      </c>
      <c r="D1116" s="1">
        <v>32.174897439744697</v>
      </c>
      <c r="E1116" s="1">
        <f t="shared" si="102"/>
        <v>1.4096626940788146</v>
      </c>
      <c r="F1116" s="1">
        <f t="shared" si="103"/>
        <v>5074.7856986837323</v>
      </c>
      <c r="G1116" s="1" t="str">
        <f t="shared" si="104"/>
        <v>0</v>
      </c>
      <c r="H1116" s="1">
        <v>25.12454979</v>
      </c>
      <c r="I1116" s="1">
        <f t="shared" si="105"/>
        <v>1.100769337674375</v>
      </c>
      <c r="J1116" s="1">
        <f t="shared" si="106"/>
        <v>3962.7696156277502</v>
      </c>
      <c r="K1116" s="1" t="str">
        <f t="shared" si="107"/>
        <v>0</v>
      </c>
    </row>
    <row r="1117" spans="1:11">
      <c r="A1117" s="1" t="s">
        <v>43</v>
      </c>
      <c r="B1117" s="2">
        <v>41021</v>
      </c>
      <c r="C1117" s="3">
        <v>0.45833333333333331</v>
      </c>
      <c r="D1117" s="1">
        <v>29.998665797975299</v>
      </c>
      <c r="E1117" s="1">
        <f t="shared" si="102"/>
        <v>1.3143165452737928</v>
      </c>
      <c r="F1117" s="1">
        <f t="shared" si="103"/>
        <v>4731.5395629856539</v>
      </c>
      <c r="G1117" s="1" t="str">
        <f t="shared" si="104"/>
        <v>0</v>
      </c>
      <c r="H1117" s="1">
        <v>25.127534470000001</v>
      </c>
      <c r="I1117" s="1">
        <f t="shared" si="105"/>
        <v>1.1009001039668751</v>
      </c>
      <c r="J1117" s="1">
        <f t="shared" si="106"/>
        <v>3963.2403742807505</v>
      </c>
      <c r="K1117" s="1" t="str">
        <f t="shared" si="107"/>
        <v>0</v>
      </c>
    </row>
    <row r="1118" spans="1:11">
      <c r="A1118" s="1" t="s">
        <v>43</v>
      </c>
      <c r="B1118" s="2">
        <v>41021</v>
      </c>
      <c r="C1118" s="3">
        <v>0.5</v>
      </c>
      <c r="D1118" s="1">
        <v>30.352927187813702</v>
      </c>
      <c r="E1118" s="1">
        <f t="shared" si="102"/>
        <v>1.3298376224160877</v>
      </c>
      <c r="F1118" s="1">
        <f t="shared" si="103"/>
        <v>4787.415440697916</v>
      </c>
      <c r="G1118" s="1" t="str">
        <f t="shared" si="104"/>
        <v>0</v>
      </c>
      <c r="H1118" s="1">
        <v>25.557795089999999</v>
      </c>
      <c r="I1118" s="1">
        <f t="shared" si="105"/>
        <v>1.1197508973806249</v>
      </c>
      <c r="J1118" s="1">
        <f t="shared" si="106"/>
        <v>4031.1032305702497</v>
      </c>
      <c r="K1118" s="1" t="str">
        <f t="shared" si="107"/>
        <v>0</v>
      </c>
    </row>
    <row r="1119" spans="1:11">
      <c r="A1119" s="1" t="s">
        <v>43</v>
      </c>
      <c r="B1119" s="2">
        <v>41021</v>
      </c>
      <c r="C1119" s="3">
        <v>0.54166666666666663</v>
      </c>
      <c r="D1119" s="1">
        <v>29.513260638448902</v>
      </c>
      <c r="E1119" s="1">
        <f t="shared" si="102"/>
        <v>1.2930497317220426</v>
      </c>
      <c r="F1119" s="1">
        <f t="shared" si="103"/>
        <v>4654.979034199353</v>
      </c>
      <c r="G1119" s="1" t="str">
        <f t="shared" si="104"/>
        <v>0</v>
      </c>
      <c r="H1119" s="1">
        <v>25.444940769999999</v>
      </c>
      <c r="I1119" s="1">
        <f t="shared" si="105"/>
        <v>1.1148064674856248</v>
      </c>
      <c r="J1119" s="1">
        <f t="shared" si="106"/>
        <v>4013.3032829482495</v>
      </c>
      <c r="K1119" s="1" t="str">
        <f t="shared" si="107"/>
        <v>0</v>
      </c>
    </row>
    <row r="1120" spans="1:11">
      <c r="A1120" s="1" t="s">
        <v>43</v>
      </c>
      <c r="B1120" s="2">
        <v>41021</v>
      </c>
      <c r="C1120" s="3">
        <v>0.58333333333333337</v>
      </c>
      <c r="D1120" s="1">
        <v>30.508401676813801</v>
      </c>
      <c r="E1120" s="1">
        <f t="shared" si="102"/>
        <v>1.3366493484654045</v>
      </c>
      <c r="F1120" s="1">
        <f t="shared" si="103"/>
        <v>4811.9376544754559</v>
      </c>
      <c r="G1120" s="1" t="str">
        <f t="shared" si="104"/>
        <v>0</v>
      </c>
      <c r="H1120" s="1">
        <v>25.277568429999999</v>
      </c>
      <c r="I1120" s="1">
        <f t="shared" si="105"/>
        <v>1.1074734668393749</v>
      </c>
      <c r="J1120" s="1">
        <f t="shared" si="106"/>
        <v>3986.9044806217494</v>
      </c>
      <c r="K1120" s="1" t="str">
        <f t="shared" si="107"/>
        <v>0</v>
      </c>
    </row>
    <row r="1121" spans="1:11">
      <c r="A1121" s="1" t="s">
        <v>43</v>
      </c>
      <c r="B1121" s="2">
        <v>41021</v>
      </c>
      <c r="C1121" s="3">
        <v>0.625</v>
      </c>
      <c r="D1121" s="1">
        <v>29.6059018596013</v>
      </c>
      <c r="E1121" s="1">
        <f t="shared" si="102"/>
        <v>1.2971085752237821</v>
      </c>
      <c r="F1121" s="1">
        <f t="shared" si="103"/>
        <v>4669.5908708056159</v>
      </c>
      <c r="G1121" s="1" t="str">
        <f t="shared" si="104"/>
        <v>0</v>
      </c>
      <c r="H1121" s="1">
        <v>25.081048429999999</v>
      </c>
      <c r="I1121" s="1">
        <f t="shared" si="105"/>
        <v>1.0988634343393751</v>
      </c>
      <c r="J1121" s="1">
        <f t="shared" si="106"/>
        <v>3955.9083636217501</v>
      </c>
      <c r="K1121" s="1" t="str">
        <f t="shared" si="107"/>
        <v>0</v>
      </c>
    </row>
    <row r="1122" spans="1:11">
      <c r="A1122" s="1" t="s">
        <v>43</v>
      </c>
      <c r="B1122" s="2">
        <v>41021</v>
      </c>
      <c r="C1122" s="3">
        <v>0.66666666666666663</v>
      </c>
      <c r="D1122" s="1">
        <v>30.224900980525501</v>
      </c>
      <c r="E1122" s="1">
        <f t="shared" si="102"/>
        <v>1.3242284742092736</v>
      </c>
      <c r="F1122" s="1">
        <f t="shared" si="103"/>
        <v>4767.2225071533849</v>
      </c>
      <c r="G1122" s="1" t="str">
        <f t="shared" si="104"/>
        <v>0</v>
      </c>
      <c r="H1122" s="1">
        <v>25.47799607</v>
      </c>
      <c r="I1122" s="1">
        <f t="shared" si="105"/>
        <v>1.116254702816875</v>
      </c>
      <c r="J1122" s="1">
        <f t="shared" si="106"/>
        <v>4018.51693014075</v>
      </c>
      <c r="K1122" s="1" t="str">
        <f t="shared" si="107"/>
        <v>0</v>
      </c>
    </row>
    <row r="1123" spans="1:11">
      <c r="A1123" s="1" t="s">
        <v>43</v>
      </c>
      <c r="B1123" s="2">
        <v>41021</v>
      </c>
      <c r="C1123" s="3">
        <v>0.70833333333333337</v>
      </c>
      <c r="D1123" s="1">
        <v>31.968051954905199</v>
      </c>
      <c r="E1123" s="1">
        <f t="shared" si="102"/>
        <v>1.400600276274284</v>
      </c>
      <c r="F1123" s="1">
        <f t="shared" si="103"/>
        <v>5042.1609945874225</v>
      </c>
      <c r="G1123" s="1" t="str">
        <f t="shared" si="104"/>
        <v>0</v>
      </c>
      <c r="H1123" s="1">
        <v>25.190891000000001</v>
      </c>
      <c r="I1123" s="1">
        <f t="shared" si="105"/>
        <v>1.1036759119374999</v>
      </c>
      <c r="J1123" s="1">
        <f t="shared" si="106"/>
        <v>3973.2332829749998</v>
      </c>
      <c r="K1123" s="1" t="str">
        <f t="shared" si="107"/>
        <v>0</v>
      </c>
    </row>
    <row r="1124" spans="1:11">
      <c r="A1124" s="1" t="s">
        <v>43</v>
      </c>
      <c r="B1124" s="2">
        <v>41021</v>
      </c>
      <c r="C1124" s="3">
        <v>0.75</v>
      </c>
      <c r="D1124" s="1">
        <v>33.411430250273803</v>
      </c>
      <c r="E1124" s="1">
        <f t="shared" si="102"/>
        <v>1.463838287840121</v>
      </c>
      <c r="F1124" s="1">
        <f t="shared" si="103"/>
        <v>5269.8178362244362</v>
      </c>
      <c r="G1124" s="1" t="str">
        <f t="shared" si="104"/>
        <v>0</v>
      </c>
      <c r="H1124" s="1">
        <v>25.368635059999999</v>
      </c>
      <c r="I1124" s="1">
        <f t="shared" si="105"/>
        <v>1.1114633235662501</v>
      </c>
      <c r="J1124" s="1">
        <f t="shared" si="106"/>
        <v>4001.2679648385006</v>
      </c>
      <c r="K1124" s="1" t="str">
        <f t="shared" si="107"/>
        <v>0</v>
      </c>
    </row>
    <row r="1125" spans="1:11">
      <c r="A1125" s="1" t="s">
        <v>43</v>
      </c>
      <c r="B1125" s="2">
        <v>41021</v>
      </c>
      <c r="C1125" s="3">
        <v>0.79166666666666663</v>
      </c>
      <c r="D1125" s="1">
        <v>26.1285802706083</v>
      </c>
      <c r="E1125" s="1">
        <f t="shared" si="102"/>
        <v>1.1447584231060262</v>
      </c>
      <c r="F1125" s="1">
        <f t="shared" si="103"/>
        <v>4121.1303231816946</v>
      </c>
      <c r="G1125" s="1" t="str">
        <f t="shared" si="104"/>
        <v>0</v>
      </c>
      <c r="H1125" s="1">
        <v>25.152001930000001</v>
      </c>
      <c r="I1125" s="1">
        <f t="shared" si="105"/>
        <v>1.1019720845581249</v>
      </c>
      <c r="J1125" s="1">
        <f t="shared" si="106"/>
        <v>3967.0995044092497</v>
      </c>
      <c r="K1125" s="1" t="str">
        <f t="shared" si="107"/>
        <v>0</v>
      </c>
    </row>
    <row r="1126" spans="1:11">
      <c r="A1126" s="1" t="s">
        <v>43</v>
      </c>
      <c r="B1126" s="2">
        <v>41021</v>
      </c>
      <c r="C1126" s="3">
        <v>0.83333333333333337</v>
      </c>
      <c r="D1126" s="1">
        <v>26.828335387706701</v>
      </c>
      <c r="E1126" s="1">
        <f t="shared" si="102"/>
        <v>1.1754164441738999</v>
      </c>
      <c r="F1126" s="1">
        <f t="shared" si="103"/>
        <v>4231.4991990260396</v>
      </c>
      <c r="G1126" s="1" t="str">
        <f t="shared" si="104"/>
        <v>0</v>
      </c>
      <c r="H1126" s="1">
        <v>25.22902698</v>
      </c>
      <c r="I1126" s="1">
        <f t="shared" si="105"/>
        <v>1.1053467445612501</v>
      </c>
      <c r="J1126" s="1">
        <f t="shared" si="106"/>
        <v>3979.2482804205006</v>
      </c>
      <c r="K1126" s="1" t="str">
        <f t="shared" si="107"/>
        <v>0</v>
      </c>
    </row>
    <row r="1127" spans="1:11">
      <c r="A1127" s="1" t="s">
        <v>43</v>
      </c>
      <c r="B1127" s="2">
        <v>41021</v>
      </c>
      <c r="C1127" s="3">
        <v>0.875</v>
      </c>
      <c r="D1127" s="1">
        <v>26.905706638760002</v>
      </c>
      <c r="E1127" s="1">
        <f t="shared" si="102"/>
        <v>1.1788062721106727</v>
      </c>
      <c r="F1127" s="1">
        <f t="shared" si="103"/>
        <v>4243.7025795984218</v>
      </c>
      <c r="G1127" s="1" t="str">
        <f t="shared" si="104"/>
        <v>0</v>
      </c>
      <c r="H1127" s="1">
        <v>25.131645290000002</v>
      </c>
      <c r="I1127" s="1">
        <f t="shared" si="105"/>
        <v>1.1010802092681251</v>
      </c>
      <c r="J1127" s="1">
        <f t="shared" si="106"/>
        <v>3963.8887533652505</v>
      </c>
      <c r="K1127" s="1" t="str">
        <f t="shared" si="107"/>
        <v>0</v>
      </c>
    </row>
    <row r="1128" spans="1:11">
      <c r="A1128" s="1" t="s">
        <v>43</v>
      </c>
      <c r="B1128" s="2">
        <v>41021</v>
      </c>
      <c r="C1128" s="3">
        <v>0.91666666666666663</v>
      </c>
      <c r="D1128" s="1">
        <v>27.800203907224901</v>
      </c>
      <c r="E1128" s="1">
        <f t="shared" si="102"/>
        <v>1.2179964336852911</v>
      </c>
      <c r="F1128" s="1">
        <f t="shared" si="103"/>
        <v>4384.7871612670478</v>
      </c>
      <c r="G1128" s="1" t="str">
        <f t="shared" si="104"/>
        <v>0</v>
      </c>
      <c r="H1128" s="1">
        <v>25.070303330000002</v>
      </c>
      <c r="I1128" s="1">
        <f t="shared" si="105"/>
        <v>1.098392664645625</v>
      </c>
      <c r="J1128" s="1">
        <f t="shared" si="106"/>
        <v>3954.2135927242502</v>
      </c>
      <c r="K1128" s="1" t="str">
        <f t="shared" si="107"/>
        <v>0</v>
      </c>
    </row>
    <row r="1129" spans="1:11">
      <c r="A1129" s="1" t="s">
        <v>43</v>
      </c>
      <c r="B1129" s="2">
        <v>41021</v>
      </c>
      <c r="C1129" s="3">
        <v>0.95833333333333337</v>
      </c>
      <c r="D1129" s="1">
        <v>23.905722700224999</v>
      </c>
      <c r="E1129" s="1">
        <f t="shared" si="102"/>
        <v>1.0473694758036076</v>
      </c>
      <c r="F1129" s="1">
        <f t="shared" si="103"/>
        <v>3770.5301128929873</v>
      </c>
      <c r="G1129" s="1">
        <f t="shared" si="104"/>
        <v>99434.455114327415</v>
      </c>
      <c r="H1129" s="1">
        <v>24.855807240000001</v>
      </c>
      <c r="I1129" s="1">
        <f t="shared" si="105"/>
        <v>1.0889950547025</v>
      </c>
      <c r="J1129" s="1">
        <f t="shared" si="106"/>
        <v>3920.3821969290002</v>
      </c>
      <c r="K1129" s="1">
        <f t="shared" si="107"/>
        <v>84381.881460257253</v>
      </c>
    </row>
    <row r="1130" spans="1:11">
      <c r="A1130" s="1" t="s">
        <v>43</v>
      </c>
      <c r="B1130" s="2">
        <v>41022</v>
      </c>
      <c r="C1130" s="3">
        <v>0</v>
      </c>
      <c r="D1130" s="1">
        <v>29.833838938077299</v>
      </c>
      <c r="E1130" s="1">
        <f t="shared" si="102"/>
        <v>1.3070950684745117</v>
      </c>
      <c r="F1130" s="1">
        <f t="shared" si="103"/>
        <v>4705.542246508242</v>
      </c>
      <c r="G1130" s="1" t="str">
        <f t="shared" si="104"/>
        <v>0</v>
      </c>
      <c r="H1130" s="1">
        <v>24.867698659999999</v>
      </c>
      <c r="I1130" s="1">
        <f t="shared" si="105"/>
        <v>1.08951604754125</v>
      </c>
      <c r="J1130" s="1">
        <f t="shared" si="106"/>
        <v>3922.2577711485001</v>
      </c>
      <c r="K1130" s="1" t="str">
        <f t="shared" si="107"/>
        <v>0</v>
      </c>
    </row>
    <row r="1131" spans="1:11">
      <c r="A1131" s="1" t="s">
        <v>43</v>
      </c>
      <c r="B1131" s="2">
        <v>41022</v>
      </c>
      <c r="C1131" s="3">
        <v>4.1666666666666664E-2</v>
      </c>
      <c r="D1131" s="1">
        <v>29.470875487857398</v>
      </c>
      <c r="E1131" s="1">
        <f t="shared" si="102"/>
        <v>1.2911927323117522</v>
      </c>
      <c r="F1131" s="1">
        <f t="shared" si="103"/>
        <v>4648.2938363223084</v>
      </c>
      <c r="G1131" s="1" t="str">
        <f t="shared" si="104"/>
        <v>0</v>
      </c>
      <c r="H1131" s="1">
        <v>24.70249007</v>
      </c>
      <c r="I1131" s="1">
        <f t="shared" si="105"/>
        <v>1.0822778461918749</v>
      </c>
      <c r="J1131" s="1">
        <f t="shared" si="106"/>
        <v>3896.2002462907499</v>
      </c>
      <c r="K1131" s="1" t="str">
        <f t="shared" si="107"/>
        <v>0</v>
      </c>
    </row>
    <row r="1132" spans="1:11">
      <c r="A1132" s="1" t="s">
        <v>43</v>
      </c>
      <c r="B1132" s="2">
        <v>41022</v>
      </c>
      <c r="C1132" s="3">
        <v>8.3333333333333329E-2</v>
      </c>
      <c r="D1132" s="1">
        <v>24.951388070318401</v>
      </c>
      <c r="E1132" s="1">
        <f t="shared" si="102"/>
        <v>1.093182689830825</v>
      </c>
      <c r="F1132" s="1">
        <f t="shared" si="103"/>
        <v>3935.45768339097</v>
      </c>
      <c r="G1132" s="1" t="str">
        <f t="shared" si="104"/>
        <v>0</v>
      </c>
      <c r="H1132" s="1">
        <v>24.69489952</v>
      </c>
      <c r="I1132" s="1">
        <f t="shared" si="105"/>
        <v>1.08194528522</v>
      </c>
      <c r="J1132" s="1">
        <f t="shared" si="106"/>
        <v>3895.0030267920001</v>
      </c>
      <c r="K1132" s="1" t="str">
        <f t="shared" si="107"/>
        <v>0</v>
      </c>
    </row>
    <row r="1133" spans="1:11">
      <c r="A1133" s="1" t="s">
        <v>43</v>
      </c>
      <c r="B1133" s="2">
        <v>41022</v>
      </c>
      <c r="C1133" s="3">
        <v>0.125</v>
      </c>
      <c r="D1133" s="1">
        <v>25.621538383166001</v>
      </c>
      <c r="E1133" s="1">
        <f t="shared" si="102"/>
        <v>1.1225436504124604</v>
      </c>
      <c r="F1133" s="1">
        <f t="shared" si="103"/>
        <v>4041.1571414848577</v>
      </c>
      <c r="G1133" s="1" t="str">
        <f t="shared" si="104"/>
        <v>0</v>
      </c>
      <c r="H1133" s="1">
        <v>24.686678149999999</v>
      </c>
      <c r="I1133" s="1">
        <f t="shared" si="105"/>
        <v>1.081585086446875</v>
      </c>
      <c r="J1133" s="1">
        <f t="shared" si="106"/>
        <v>3893.7063112087499</v>
      </c>
      <c r="K1133" s="1" t="str">
        <f t="shared" si="107"/>
        <v>0</v>
      </c>
    </row>
    <row r="1134" spans="1:11">
      <c r="A1134" s="1" t="s">
        <v>43</v>
      </c>
      <c r="B1134" s="2">
        <v>41022</v>
      </c>
      <c r="C1134" s="3">
        <v>0.16666666666666666</v>
      </c>
      <c r="D1134" s="1">
        <v>26.591550523439999</v>
      </c>
      <c r="E1134" s="1">
        <f t="shared" si="102"/>
        <v>1.165042307308215</v>
      </c>
      <c r="F1134" s="1">
        <f t="shared" si="103"/>
        <v>4194.1523063095738</v>
      </c>
      <c r="G1134" s="1" t="str">
        <f t="shared" si="104"/>
        <v>0</v>
      </c>
      <c r="H1134" s="1">
        <v>24.5711035</v>
      </c>
      <c r="I1134" s="1">
        <f t="shared" si="105"/>
        <v>1.0765214720937499</v>
      </c>
      <c r="J1134" s="1">
        <f t="shared" si="106"/>
        <v>3875.4772995374997</v>
      </c>
      <c r="K1134" s="1" t="str">
        <f t="shared" si="107"/>
        <v>0</v>
      </c>
    </row>
    <row r="1135" spans="1:11">
      <c r="A1135" s="1" t="s">
        <v>43</v>
      </c>
      <c r="B1135" s="2">
        <v>41022</v>
      </c>
      <c r="C1135" s="3">
        <v>0.20833333333333334</v>
      </c>
      <c r="D1135" s="1">
        <v>23.775539517402599</v>
      </c>
      <c r="E1135" s="1">
        <f t="shared" si="102"/>
        <v>1.0416658251062014</v>
      </c>
      <c r="F1135" s="1">
        <f t="shared" si="103"/>
        <v>3749.9969703823253</v>
      </c>
      <c r="G1135" s="1" t="str">
        <f t="shared" si="104"/>
        <v>0</v>
      </c>
      <c r="H1135" s="1">
        <v>24.482418060000001</v>
      </c>
      <c r="I1135" s="1">
        <f t="shared" si="105"/>
        <v>1.0726359412537501</v>
      </c>
      <c r="J1135" s="1">
        <f t="shared" si="106"/>
        <v>3861.4893885135002</v>
      </c>
      <c r="K1135" s="1" t="str">
        <f t="shared" si="107"/>
        <v>0</v>
      </c>
    </row>
    <row r="1136" spans="1:11">
      <c r="A1136" s="1" t="s">
        <v>43</v>
      </c>
      <c r="B1136" s="2">
        <v>41022</v>
      </c>
      <c r="C1136" s="3">
        <v>0.25</v>
      </c>
      <c r="D1136" s="1">
        <v>24.701416529019699</v>
      </c>
      <c r="E1136" s="1">
        <f t="shared" si="102"/>
        <v>1.0822308116776755</v>
      </c>
      <c r="F1136" s="1">
        <f t="shared" si="103"/>
        <v>3896.0309220396321</v>
      </c>
      <c r="G1136" s="1" t="str">
        <f t="shared" si="104"/>
        <v>0</v>
      </c>
      <c r="H1136" s="1">
        <v>24.366287239999998</v>
      </c>
      <c r="I1136" s="1">
        <f t="shared" si="105"/>
        <v>1.0675479597024999</v>
      </c>
      <c r="J1136" s="1">
        <f t="shared" si="106"/>
        <v>3843.1726549289997</v>
      </c>
      <c r="K1136" s="1" t="str">
        <f t="shared" si="107"/>
        <v>0</v>
      </c>
    </row>
    <row r="1137" spans="1:11">
      <c r="A1137" s="1" t="s">
        <v>43</v>
      </c>
      <c r="B1137" s="2">
        <v>41022</v>
      </c>
      <c r="C1137" s="3">
        <v>0.29166666666666669</v>
      </c>
      <c r="D1137" s="1">
        <v>26.9425238243739</v>
      </c>
      <c r="E1137" s="1">
        <f t="shared" si="102"/>
        <v>1.1804193250553816</v>
      </c>
      <c r="F1137" s="1">
        <f t="shared" si="103"/>
        <v>4249.5095701993741</v>
      </c>
      <c r="G1137" s="1" t="str">
        <f t="shared" si="104"/>
        <v>0</v>
      </c>
      <c r="H1137" s="1">
        <v>23.93208534</v>
      </c>
      <c r="I1137" s="1">
        <f t="shared" si="105"/>
        <v>1.0485244889587502</v>
      </c>
      <c r="J1137" s="1">
        <f t="shared" si="106"/>
        <v>3774.6881602515004</v>
      </c>
      <c r="K1137" s="1" t="str">
        <f t="shared" si="107"/>
        <v>0</v>
      </c>
    </row>
    <row r="1138" spans="1:11">
      <c r="A1138" s="1" t="s">
        <v>43</v>
      </c>
      <c r="B1138" s="2">
        <v>41022</v>
      </c>
      <c r="C1138" s="3">
        <v>0.33333333333333331</v>
      </c>
      <c r="D1138" s="1">
        <v>33.567212948269301</v>
      </c>
      <c r="E1138" s="1">
        <f t="shared" si="102"/>
        <v>1.4706635172960487</v>
      </c>
      <c r="F1138" s="1">
        <f t="shared" si="103"/>
        <v>5294.3886622657756</v>
      </c>
      <c r="G1138" s="1" t="str">
        <f t="shared" si="104"/>
        <v>0</v>
      </c>
      <c r="H1138" s="1">
        <v>24.188902729999999</v>
      </c>
      <c r="I1138" s="1">
        <f t="shared" si="105"/>
        <v>1.0597763008581249</v>
      </c>
      <c r="J1138" s="1">
        <f t="shared" si="106"/>
        <v>3815.1946830892498</v>
      </c>
      <c r="K1138" s="1" t="str">
        <f t="shared" si="107"/>
        <v>0</v>
      </c>
    </row>
    <row r="1139" spans="1:11">
      <c r="A1139" s="1" t="s">
        <v>43</v>
      </c>
      <c r="B1139" s="2">
        <v>41022</v>
      </c>
      <c r="C1139" s="3">
        <v>0.375</v>
      </c>
      <c r="D1139" s="1">
        <v>28.4835493193732</v>
      </c>
      <c r="E1139" s="1">
        <f t="shared" si="102"/>
        <v>1.2479355045550384</v>
      </c>
      <c r="F1139" s="1">
        <f t="shared" si="103"/>
        <v>4492.5678163981383</v>
      </c>
      <c r="G1139" s="1" t="str">
        <f t="shared" si="104"/>
        <v>0</v>
      </c>
      <c r="H1139" s="1">
        <v>23.932702880000001</v>
      </c>
      <c r="I1139" s="1">
        <f t="shared" si="105"/>
        <v>1.04855154493</v>
      </c>
      <c r="J1139" s="1">
        <f t="shared" si="106"/>
        <v>3774.785561748</v>
      </c>
      <c r="K1139" s="1" t="str">
        <f t="shared" si="107"/>
        <v>0</v>
      </c>
    </row>
    <row r="1140" spans="1:11">
      <c r="A1140" s="1" t="s">
        <v>43</v>
      </c>
      <c r="B1140" s="2">
        <v>41022</v>
      </c>
      <c r="C1140" s="3">
        <v>0.41666666666666669</v>
      </c>
      <c r="D1140" s="1">
        <v>26.837639678849101</v>
      </c>
      <c r="E1140" s="1">
        <f t="shared" si="102"/>
        <v>1.1758240884295763</v>
      </c>
      <c r="F1140" s="1">
        <f t="shared" si="103"/>
        <v>4232.9667183464744</v>
      </c>
      <c r="G1140" s="1" t="str">
        <f t="shared" si="104"/>
        <v>0</v>
      </c>
      <c r="H1140" s="1">
        <v>24.143630609999999</v>
      </c>
      <c r="I1140" s="1">
        <f t="shared" si="105"/>
        <v>1.0577928161006249</v>
      </c>
      <c r="J1140" s="1">
        <f t="shared" si="106"/>
        <v>3808.0541379622496</v>
      </c>
      <c r="K1140" s="1" t="str">
        <f t="shared" si="107"/>
        <v>0</v>
      </c>
    </row>
    <row r="1141" spans="1:11">
      <c r="A1141" s="1" t="s">
        <v>43</v>
      </c>
      <c r="B1141" s="2">
        <v>41022</v>
      </c>
      <c r="C1141" s="3">
        <v>0.45833333333333331</v>
      </c>
      <c r="D1141" s="1">
        <v>30.875035688082399</v>
      </c>
      <c r="E1141" s="1">
        <f t="shared" si="102"/>
        <v>1.3527125010841101</v>
      </c>
      <c r="F1141" s="1">
        <f t="shared" si="103"/>
        <v>4869.7650039027967</v>
      </c>
      <c r="G1141" s="1" t="str">
        <f t="shared" si="104"/>
        <v>0</v>
      </c>
      <c r="H1141" s="1">
        <v>23.79788396</v>
      </c>
      <c r="I1141" s="1">
        <f t="shared" si="105"/>
        <v>1.0426447909975001</v>
      </c>
      <c r="J1141" s="1">
        <f t="shared" si="106"/>
        <v>3753.5212475910002</v>
      </c>
      <c r="K1141" s="1" t="str">
        <f t="shared" si="107"/>
        <v>0</v>
      </c>
    </row>
    <row r="1142" spans="1:11">
      <c r="A1142" s="1" t="s">
        <v>43</v>
      </c>
      <c r="B1142" s="2">
        <v>41022</v>
      </c>
      <c r="C1142" s="3">
        <v>0.5</v>
      </c>
      <c r="D1142" s="1">
        <v>23.4187795676125</v>
      </c>
      <c r="E1142" s="1">
        <f t="shared" si="102"/>
        <v>1.0260352798060228</v>
      </c>
      <c r="F1142" s="1">
        <f t="shared" si="103"/>
        <v>3693.7270073016821</v>
      </c>
      <c r="G1142" s="1" t="str">
        <f t="shared" si="104"/>
        <v>0</v>
      </c>
      <c r="H1142" s="1">
        <v>23.780979630000001</v>
      </c>
      <c r="I1142" s="1">
        <f t="shared" si="105"/>
        <v>1.041904170039375</v>
      </c>
      <c r="J1142" s="1">
        <f t="shared" si="106"/>
        <v>3750.8550121417497</v>
      </c>
      <c r="K1142" s="1" t="str">
        <f t="shared" si="107"/>
        <v>0</v>
      </c>
    </row>
    <row r="1143" spans="1:11">
      <c r="A1143" s="1" t="s">
        <v>43</v>
      </c>
      <c r="B1143" s="2">
        <v>41022</v>
      </c>
      <c r="C1143" s="3">
        <v>0.54166666666666663</v>
      </c>
      <c r="D1143" s="1">
        <v>31.127335369322001</v>
      </c>
      <c r="E1143" s="1">
        <f t="shared" si="102"/>
        <v>1.3637663808684202</v>
      </c>
      <c r="F1143" s="1">
        <f t="shared" si="103"/>
        <v>4909.5589711263128</v>
      </c>
      <c r="G1143" s="1" t="str">
        <f t="shared" si="104"/>
        <v>0</v>
      </c>
      <c r="H1143" s="1">
        <v>23.809103489999998</v>
      </c>
      <c r="I1143" s="1">
        <f t="shared" si="105"/>
        <v>1.0431363466556249</v>
      </c>
      <c r="J1143" s="1">
        <f t="shared" si="106"/>
        <v>3755.2908479602497</v>
      </c>
      <c r="K1143" s="1" t="str">
        <f t="shared" si="107"/>
        <v>0</v>
      </c>
    </row>
    <row r="1144" spans="1:11">
      <c r="A1144" s="1" t="s">
        <v>43</v>
      </c>
      <c r="B1144" s="2">
        <v>41022</v>
      </c>
      <c r="C1144" s="3">
        <v>0.58333333333333337</v>
      </c>
      <c r="D1144" s="1">
        <v>27.959112899038502</v>
      </c>
      <c r="E1144" s="1">
        <f t="shared" si="102"/>
        <v>1.2249586338891243</v>
      </c>
      <c r="F1144" s="1">
        <f t="shared" si="103"/>
        <v>4409.8510820008478</v>
      </c>
      <c r="G1144" s="1" t="str">
        <f t="shared" si="104"/>
        <v>0</v>
      </c>
      <c r="H1144" s="1">
        <v>23.907990860000002</v>
      </c>
      <c r="I1144" s="1">
        <f t="shared" si="105"/>
        <v>1.0474688495537501</v>
      </c>
      <c r="J1144" s="1">
        <f t="shared" si="106"/>
        <v>3770.8878583935002</v>
      </c>
      <c r="K1144" s="1" t="str">
        <f t="shared" si="107"/>
        <v>0</v>
      </c>
    </row>
    <row r="1145" spans="1:11">
      <c r="A1145" s="1" t="s">
        <v>43</v>
      </c>
      <c r="B1145" s="2">
        <v>41022</v>
      </c>
      <c r="C1145" s="3">
        <v>0.625</v>
      </c>
      <c r="D1145" s="1">
        <v>28.234538206524299</v>
      </c>
      <c r="E1145" s="1">
        <f t="shared" si="102"/>
        <v>1.237025705173346</v>
      </c>
      <c r="F1145" s="1">
        <f t="shared" si="103"/>
        <v>4453.2925386240458</v>
      </c>
      <c r="G1145" s="1" t="str">
        <f t="shared" si="104"/>
        <v>0</v>
      </c>
      <c r="H1145" s="1">
        <v>23.818769759999999</v>
      </c>
      <c r="I1145" s="1">
        <f t="shared" si="105"/>
        <v>1.0435598501099999</v>
      </c>
      <c r="J1145" s="1">
        <f t="shared" si="106"/>
        <v>3756.8154603959993</v>
      </c>
      <c r="K1145" s="1" t="str">
        <f t="shared" si="107"/>
        <v>0</v>
      </c>
    </row>
    <row r="1146" spans="1:11">
      <c r="A1146" s="1" t="s">
        <v>43</v>
      </c>
      <c r="B1146" s="2">
        <v>41022</v>
      </c>
      <c r="C1146" s="3">
        <v>0.66666666666666663</v>
      </c>
      <c r="D1146" s="1">
        <v>31.530680723720099</v>
      </c>
      <c r="E1146" s="1">
        <f t="shared" si="102"/>
        <v>1.3814379492079869</v>
      </c>
      <c r="F1146" s="1">
        <f t="shared" si="103"/>
        <v>4973.1766171487525</v>
      </c>
      <c r="G1146" s="1" t="str">
        <f t="shared" si="104"/>
        <v>0</v>
      </c>
      <c r="H1146" s="1">
        <v>24.082078660000001</v>
      </c>
      <c r="I1146" s="1">
        <f t="shared" si="105"/>
        <v>1.05509607129125</v>
      </c>
      <c r="J1146" s="1">
        <f t="shared" si="106"/>
        <v>3798.3458566485001</v>
      </c>
      <c r="K1146" s="1" t="str">
        <f t="shared" si="107"/>
        <v>0</v>
      </c>
    </row>
    <row r="1147" spans="1:11">
      <c r="A1147" s="1" t="s">
        <v>43</v>
      </c>
      <c r="B1147" s="2">
        <v>41022</v>
      </c>
      <c r="C1147" s="3">
        <v>0.70833333333333337</v>
      </c>
      <c r="D1147" s="1">
        <v>31.605341327985101</v>
      </c>
      <c r="E1147" s="1">
        <f t="shared" si="102"/>
        <v>1.3847090169323473</v>
      </c>
      <c r="F1147" s="1">
        <f t="shared" si="103"/>
        <v>4984.9524609564505</v>
      </c>
      <c r="G1147" s="1" t="str">
        <f t="shared" si="104"/>
        <v>0</v>
      </c>
      <c r="H1147" s="1">
        <v>24.156851490000001</v>
      </c>
      <c r="I1147" s="1">
        <f t="shared" si="105"/>
        <v>1.0583720559056251</v>
      </c>
      <c r="J1147" s="1">
        <f t="shared" si="106"/>
        <v>3810.1394012602505</v>
      </c>
      <c r="K1147" s="1" t="str">
        <f t="shared" si="107"/>
        <v>0</v>
      </c>
    </row>
    <row r="1148" spans="1:11">
      <c r="A1148" s="1" t="s">
        <v>43</v>
      </c>
      <c r="B1148" s="2">
        <v>41022</v>
      </c>
      <c r="C1148" s="3">
        <v>0.75</v>
      </c>
      <c r="D1148" s="1">
        <v>32.557103488180402</v>
      </c>
      <c r="E1148" s="1">
        <f t="shared" si="102"/>
        <v>1.4264080965759038</v>
      </c>
      <c r="F1148" s="1">
        <f t="shared" si="103"/>
        <v>5135.0691476732536</v>
      </c>
      <c r="G1148" s="1" t="str">
        <f t="shared" si="104"/>
        <v>0</v>
      </c>
      <c r="H1148" s="1">
        <v>24.419543310000002</v>
      </c>
      <c r="I1148" s="1">
        <f t="shared" si="105"/>
        <v>1.069881241269375</v>
      </c>
      <c r="J1148" s="1">
        <f t="shared" si="106"/>
        <v>3851.5724685697501</v>
      </c>
      <c r="K1148" s="1" t="str">
        <f t="shared" si="107"/>
        <v>0</v>
      </c>
    </row>
    <row r="1149" spans="1:11">
      <c r="A1149" s="1" t="s">
        <v>43</v>
      </c>
      <c r="B1149" s="2">
        <v>41022</v>
      </c>
      <c r="C1149" s="3">
        <v>0.79166666666666663</v>
      </c>
      <c r="D1149" s="1">
        <v>35.979423462020002</v>
      </c>
      <c r="E1149" s="1">
        <f t="shared" si="102"/>
        <v>1.5763484904297513</v>
      </c>
      <c r="F1149" s="1">
        <f t="shared" si="103"/>
        <v>5674.8545655471044</v>
      </c>
      <c r="G1149" s="1" t="str">
        <f t="shared" si="104"/>
        <v>0</v>
      </c>
      <c r="H1149" s="1">
        <v>24.667494720000001</v>
      </c>
      <c r="I1149" s="1">
        <f t="shared" si="105"/>
        <v>1.08074461242</v>
      </c>
      <c r="J1149" s="1">
        <f t="shared" si="106"/>
        <v>3890.6806047119999</v>
      </c>
      <c r="K1149" s="1" t="str">
        <f t="shared" si="107"/>
        <v>0</v>
      </c>
    </row>
    <row r="1150" spans="1:11">
      <c r="A1150" s="1" t="s">
        <v>43</v>
      </c>
      <c r="B1150" s="2">
        <v>41022</v>
      </c>
      <c r="C1150" s="3">
        <v>0.83333333333333337</v>
      </c>
      <c r="D1150" s="1">
        <v>32.4591138596005</v>
      </c>
      <c r="E1150" s="1">
        <f t="shared" si="102"/>
        <v>1.4221149259737469</v>
      </c>
      <c r="F1150" s="1">
        <f t="shared" si="103"/>
        <v>5119.6137335054891</v>
      </c>
      <c r="G1150" s="1" t="str">
        <f t="shared" si="104"/>
        <v>0</v>
      </c>
      <c r="H1150" s="1">
        <v>25.128300930000002</v>
      </c>
      <c r="I1150" s="1">
        <f t="shared" si="105"/>
        <v>1.100933684495625</v>
      </c>
      <c r="J1150" s="1">
        <f t="shared" si="106"/>
        <v>3963.3612641842501</v>
      </c>
      <c r="K1150" s="1" t="str">
        <f t="shared" si="107"/>
        <v>0</v>
      </c>
    </row>
    <row r="1151" spans="1:11">
      <c r="A1151" s="1" t="s">
        <v>43</v>
      </c>
      <c r="B1151" s="2">
        <v>41022</v>
      </c>
      <c r="C1151" s="3">
        <v>0.875</v>
      </c>
      <c r="D1151" s="1">
        <v>27.654261487325002</v>
      </c>
      <c r="E1151" s="1">
        <f t="shared" si="102"/>
        <v>1.2116023314134265</v>
      </c>
      <c r="F1151" s="1">
        <f t="shared" si="103"/>
        <v>4361.7683930883359</v>
      </c>
      <c r="G1151" s="1" t="str">
        <f t="shared" si="104"/>
        <v>0</v>
      </c>
      <c r="H1151" s="1">
        <v>24.918071619999999</v>
      </c>
      <c r="I1151" s="1">
        <f t="shared" si="105"/>
        <v>1.0917230128512501</v>
      </c>
      <c r="J1151" s="1">
        <f t="shared" si="106"/>
        <v>3930.2028462645003</v>
      </c>
      <c r="K1151" s="1" t="str">
        <f t="shared" si="107"/>
        <v>0</v>
      </c>
    </row>
    <row r="1152" spans="1:11">
      <c r="A1152" s="1" t="s">
        <v>43</v>
      </c>
      <c r="B1152" s="2">
        <v>41022</v>
      </c>
      <c r="C1152" s="3">
        <v>0.91666666666666663</v>
      </c>
      <c r="D1152" s="1">
        <v>31.711323560078899</v>
      </c>
      <c r="E1152" s="1">
        <f t="shared" si="102"/>
        <v>1.3893523634759568</v>
      </c>
      <c r="F1152" s="1">
        <f t="shared" si="103"/>
        <v>5001.6685085134441</v>
      </c>
      <c r="G1152" s="1" t="str">
        <f t="shared" si="104"/>
        <v>0</v>
      </c>
      <c r="H1152" s="1">
        <v>24.67336238</v>
      </c>
      <c r="I1152" s="1">
        <f t="shared" si="105"/>
        <v>1.08100168927375</v>
      </c>
      <c r="J1152" s="1">
        <f t="shared" si="106"/>
        <v>3891.6060813854997</v>
      </c>
      <c r="K1152" s="1" t="str">
        <f t="shared" si="107"/>
        <v>0</v>
      </c>
    </row>
    <row r="1153" spans="1:11">
      <c r="A1153" s="1" t="s">
        <v>43</v>
      </c>
      <c r="B1153" s="2">
        <v>41022</v>
      </c>
      <c r="C1153" s="3">
        <v>0.95833333333333337</v>
      </c>
      <c r="D1153" s="1">
        <v>23.9250797833337</v>
      </c>
      <c r="E1153" s="1">
        <f t="shared" si="102"/>
        <v>1.0482175580073079</v>
      </c>
      <c r="F1153" s="1">
        <f t="shared" si="103"/>
        <v>3773.5832088263082</v>
      </c>
      <c r="G1153" s="1">
        <f t="shared" si="104"/>
        <v>91449.332663870344</v>
      </c>
      <c r="H1153" s="1">
        <v>24.676835369999999</v>
      </c>
      <c r="I1153" s="1">
        <f t="shared" si="105"/>
        <v>1.081153849648125</v>
      </c>
      <c r="J1153" s="1">
        <f t="shared" si="106"/>
        <v>3892.1538587332502</v>
      </c>
      <c r="K1153" s="1">
        <f t="shared" si="107"/>
        <v>83190.730058651243</v>
      </c>
    </row>
    <row r="1154" spans="1:11">
      <c r="A1154" s="1" t="s">
        <v>43</v>
      </c>
      <c r="B1154" s="2">
        <v>41023</v>
      </c>
      <c r="C1154" s="3">
        <v>0</v>
      </c>
      <c r="D1154" s="1">
        <v>26.0423202753067</v>
      </c>
      <c r="E1154" s="1">
        <f t="shared" ref="E1154:E1217" si="108">(D1154*3785.4)/86400</f>
        <v>1.1409791570618748</v>
      </c>
      <c r="F1154" s="1">
        <f t="shared" ref="F1154:F1217" si="109">E1154*3600</f>
        <v>4107.5249654227491</v>
      </c>
      <c r="G1154" s="1" t="str">
        <f t="shared" ref="G1154:G1217" si="110">IF(C1154=$C$25,SUM(F1154:F1175),"0")</f>
        <v>0</v>
      </c>
      <c r="H1154" s="1">
        <v>24.571598649999999</v>
      </c>
      <c r="I1154" s="1">
        <f t="shared" ref="I1154:I1217" si="111">(H1154*3785.4)/86400</f>
        <v>1.076543165853125</v>
      </c>
      <c r="J1154" s="1">
        <f t="shared" ref="J1154:J1217" si="112">I1154*3600</f>
        <v>3875.5553970712504</v>
      </c>
      <c r="K1154" s="1" t="str">
        <f t="shared" ref="K1154:K1217" si="113">IF(C1154=$C$25,SUM(J1154:J1175),"0")</f>
        <v>0</v>
      </c>
    </row>
    <row r="1155" spans="1:11">
      <c r="A1155" s="1" t="s">
        <v>43</v>
      </c>
      <c r="B1155" s="2">
        <v>41023</v>
      </c>
      <c r="C1155" s="3">
        <v>4.1666666666666664E-2</v>
      </c>
      <c r="D1155" s="1">
        <v>25.153382432725699</v>
      </c>
      <c r="E1155" s="1">
        <f t="shared" si="108"/>
        <v>1.1020325678337948</v>
      </c>
      <c r="F1155" s="1">
        <f t="shared" si="109"/>
        <v>3967.3172442016612</v>
      </c>
      <c r="G1155" s="1" t="str">
        <f t="shared" si="110"/>
        <v>0</v>
      </c>
      <c r="H1155" s="1">
        <v>24.455820450000001</v>
      </c>
      <c r="I1155" s="1">
        <f t="shared" si="111"/>
        <v>1.071470633465625</v>
      </c>
      <c r="J1155" s="1">
        <f t="shared" si="112"/>
        <v>3857.2942804762502</v>
      </c>
      <c r="K1155" s="1" t="str">
        <f t="shared" si="113"/>
        <v>0</v>
      </c>
    </row>
    <row r="1156" spans="1:11">
      <c r="A1156" s="1" t="s">
        <v>43</v>
      </c>
      <c r="B1156" s="2">
        <v>41023</v>
      </c>
      <c r="C1156" s="3">
        <v>8.3333333333333329E-2</v>
      </c>
      <c r="D1156" s="1">
        <v>25.395075431399899</v>
      </c>
      <c r="E1156" s="1">
        <f t="shared" si="108"/>
        <v>1.1126217423382081</v>
      </c>
      <c r="F1156" s="1">
        <f t="shared" si="109"/>
        <v>4005.4382724175493</v>
      </c>
      <c r="G1156" s="1" t="str">
        <f t="shared" si="110"/>
        <v>0</v>
      </c>
      <c r="H1156" s="1">
        <v>24.557068749999999</v>
      </c>
      <c r="I1156" s="1">
        <f t="shared" si="111"/>
        <v>1.075906574609375</v>
      </c>
      <c r="J1156" s="1">
        <f t="shared" si="112"/>
        <v>3873.26366859375</v>
      </c>
      <c r="K1156" s="1" t="str">
        <f t="shared" si="113"/>
        <v>0</v>
      </c>
    </row>
    <row r="1157" spans="1:11">
      <c r="A1157" s="1" t="s">
        <v>43</v>
      </c>
      <c r="B1157" s="2">
        <v>41023</v>
      </c>
      <c r="C1157" s="3">
        <v>0.125</v>
      </c>
      <c r="D1157" s="1">
        <v>23.2918196619881</v>
      </c>
      <c r="E1157" s="1">
        <f t="shared" si="108"/>
        <v>1.0204728489408537</v>
      </c>
      <c r="F1157" s="1">
        <f t="shared" si="109"/>
        <v>3673.7022561870731</v>
      </c>
      <c r="G1157" s="1" t="str">
        <f t="shared" si="110"/>
        <v>0</v>
      </c>
      <c r="H1157" s="1">
        <v>24.294661900000001</v>
      </c>
      <c r="I1157" s="1">
        <f t="shared" si="111"/>
        <v>1.06440987449375</v>
      </c>
      <c r="J1157" s="1">
        <f t="shared" si="112"/>
        <v>3831.8755481775001</v>
      </c>
      <c r="K1157" s="1" t="str">
        <f t="shared" si="113"/>
        <v>0</v>
      </c>
    </row>
    <row r="1158" spans="1:11">
      <c r="A1158" s="1" t="s">
        <v>43</v>
      </c>
      <c r="B1158" s="2">
        <v>41023</v>
      </c>
      <c r="C1158" s="3">
        <v>0.16666666666666666</v>
      </c>
      <c r="D1158" s="1">
        <v>24.265535579257499</v>
      </c>
      <c r="E1158" s="1">
        <f t="shared" si="108"/>
        <v>1.0631337775662191</v>
      </c>
      <c r="F1158" s="1">
        <f t="shared" si="109"/>
        <v>3827.2815992383885</v>
      </c>
      <c r="G1158" s="1" t="str">
        <f t="shared" si="110"/>
        <v>0</v>
      </c>
      <c r="H1158" s="1">
        <v>24.336298110000001</v>
      </c>
      <c r="I1158" s="1">
        <f t="shared" si="111"/>
        <v>1.066234060944375</v>
      </c>
      <c r="J1158" s="1">
        <f t="shared" si="112"/>
        <v>3838.4426193997501</v>
      </c>
      <c r="K1158" s="1" t="str">
        <f t="shared" si="113"/>
        <v>0</v>
      </c>
    </row>
    <row r="1159" spans="1:11">
      <c r="A1159" s="1" t="s">
        <v>43</v>
      </c>
      <c r="B1159" s="2">
        <v>41023</v>
      </c>
      <c r="C1159" s="3">
        <v>0.20833333333333334</v>
      </c>
      <c r="D1159" s="1">
        <v>26.1228084378772</v>
      </c>
      <c r="E1159" s="1">
        <f t="shared" si="108"/>
        <v>1.1445055446844949</v>
      </c>
      <c r="F1159" s="1">
        <f t="shared" si="109"/>
        <v>4120.2199608641822</v>
      </c>
      <c r="G1159" s="1" t="str">
        <f t="shared" si="110"/>
        <v>0</v>
      </c>
      <c r="H1159" s="1">
        <v>24.106620769999999</v>
      </c>
      <c r="I1159" s="1">
        <f t="shared" si="111"/>
        <v>1.0561713224856251</v>
      </c>
      <c r="J1159" s="1">
        <f t="shared" si="112"/>
        <v>3802.2167609482503</v>
      </c>
      <c r="K1159" s="1" t="str">
        <f t="shared" si="113"/>
        <v>0</v>
      </c>
    </row>
    <row r="1160" spans="1:11">
      <c r="A1160" s="1" t="s">
        <v>43</v>
      </c>
      <c r="B1160" s="2">
        <v>41023</v>
      </c>
      <c r="C1160" s="3">
        <v>0.25</v>
      </c>
      <c r="D1160" s="1">
        <v>24.791550893783601</v>
      </c>
      <c r="E1160" s="1">
        <f t="shared" si="108"/>
        <v>1.086179823533894</v>
      </c>
      <c r="F1160" s="1">
        <f t="shared" si="109"/>
        <v>3910.2473647220181</v>
      </c>
      <c r="G1160" s="1" t="str">
        <f t="shared" si="110"/>
        <v>0</v>
      </c>
      <c r="H1160" s="1">
        <v>24.296486739999999</v>
      </c>
      <c r="I1160" s="1">
        <f t="shared" si="111"/>
        <v>1.06448982529625</v>
      </c>
      <c r="J1160" s="1">
        <f t="shared" si="112"/>
        <v>3832.1633710665001</v>
      </c>
      <c r="K1160" s="1" t="str">
        <f t="shared" si="113"/>
        <v>0</v>
      </c>
    </row>
    <row r="1161" spans="1:11">
      <c r="A1161" s="1" t="s">
        <v>43</v>
      </c>
      <c r="B1161" s="2">
        <v>41023</v>
      </c>
      <c r="C1161" s="3">
        <v>0.29166666666666669</v>
      </c>
      <c r="D1161" s="1">
        <v>24.405014396773399</v>
      </c>
      <c r="E1161" s="1">
        <f t="shared" si="108"/>
        <v>1.0692446932586346</v>
      </c>
      <c r="F1161" s="1">
        <f t="shared" si="109"/>
        <v>3849.2808957310845</v>
      </c>
      <c r="G1161" s="1" t="str">
        <f t="shared" si="110"/>
        <v>0</v>
      </c>
      <c r="H1161" s="1">
        <v>24.060785889999998</v>
      </c>
      <c r="I1161" s="1">
        <f t="shared" si="111"/>
        <v>1.054163181805625</v>
      </c>
      <c r="J1161" s="1">
        <f t="shared" si="112"/>
        <v>3794.9874545002499</v>
      </c>
      <c r="K1161" s="1" t="str">
        <f t="shared" si="113"/>
        <v>0</v>
      </c>
    </row>
    <row r="1162" spans="1:11">
      <c r="A1162" s="1" t="s">
        <v>43</v>
      </c>
      <c r="B1162" s="2">
        <v>41023</v>
      </c>
      <c r="C1162" s="3">
        <v>0.33333333333333331</v>
      </c>
      <c r="D1162" s="1">
        <v>24.241636223793002</v>
      </c>
      <c r="E1162" s="1">
        <f t="shared" si="108"/>
        <v>1.0620866870549308</v>
      </c>
      <c r="F1162" s="1">
        <f t="shared" si="109"/>
        <v>3823.512073397751</v>
      </c>
      <c r="G1162" s="1" t="str">
        <f t="shared" si="110"/>
        <v>0</v>
      </c>
      <c r="H1162" s="1">
        <v>24.362719160000001</v>
      </c>
      <c r="I1162" s="1">
        <f t="shared" si="111"/>
        <v>1.0673916331975002</v>
      </c>
      <c r="J1162" s="1">
        <f t="shared" si="112"/>
        <v>3842.6098795110006</v>
      </c>
      <c r="K1162" s="1" t="str">
        <f t="shared" si="113"/>
        <v>0</v>
      </c>
    </row>
    <row r="1163" spans="1:11">
      <c r="A1163" s="1" t="s">
        <v>43</v>
      </c>
      <c r="B1163" s="2">
        <v>41023</v>
      </c>
      <c r="C1163" s="3">
        <v>0.375</v>
      </c>
      <c r="D1163" s="1">
        <v>29.2603755500582</v>
      </c>
      <c r="E1163" s="1">
        <f t="shared" si="108"/>
        <v>1.2819702037869249</v>
      </c>
      <c r="F1163" s="1">
        <f t="shared" si="109"/>
        <v>4615.0927336329296</v>
      </c>
      <c r="G1163" s="1" t="str">
        <f t="shared" si="110"/>
        <v>0</v>
      </c>
      <c r="H1163" s="1">
        <v>23.78905872</v>
      </c>
      <c r="I1163" s="1">
        <f t="shared" si="111"/>
        <v>1.04225813517</v>
      </c>
      <c r="J1163" s="1">
        <f t="shared" si="112"/>
        <v>3752.1292866119998</v>
      </c>
      <c r="K1163" s="1" t="str">
        <f t="shared" si="113"/>
        <v>0</v>
      </c>
    </row>
    <row r="1164" spans="1:11">
      <c r="A1164" s="1" t="s">
        <v>43</v>
      </c>
      <c r="B1164" s="2">
        <v>41023</v>
      </c>
      <c r="C1164" s="3">
        <v>0.41666666666666669</v>
      </c>
      <c r="D1164" s="1">
        <v>24.3753685654534</v>
      </c>
      <c r="E1164" s="1">
        <f t="shared" si="108"/>
        <v>1.0679458352739271</v>
      </c>
      <c r="F1164" s="1">
        <f t="shared" si="109"/>
        <v>3844.6050069861376</v>
      </c>
      <c r="G1164" s="1" t="str">
        <f t="shared" si="110"/>
        <v>0</v>
      </c>
      <c r="H1164" s="1">
        <v>23.88204485</v>
      </c>
      <c r="I1164" s="1">
        <f t="shared" si="111"/>
        <v>1.046332089990625</v>
      </c>
      <c r="J1164" s="1">
        <f t="shared" si="112"/>
        <v>3766.7955239662501</v>
      </c>
      <c r="K1164" s="1" t="str">
        <f t="shared" si="113"/>
        <v>0</v>
      </c>
    </row>
    <row r="1165" spans="1:11">
      <c r="A1165" s="1" t="s">
        <v>43</v>
      </c>
      <c r="B1165" s="2">
        <v>41023</v>
      </c>
      <c r="C1165" s="3">
        <v>0.45833333333333331</v>
      </c>
      <c r="D1165" s="1">
        <v>26.588905404408798</v>
      </c>
      <c r="E1165" s="1">
        <f t="shared" si="108"/>
        <v>1.1649264180306607</v>
      </c>
      <c r="F1165" s="1">
        <f t="shared" si="109"/>
        <v>4193.7351049103781</v>
      </c>
      <c r="G1165" s="1" t="str">
        <f t="shared" si="110"/>
        <v>0</v>
      </c>
      <c r="H1165" s="1">
        <v>23.816653290000001</v>
      </c>
      <c r="I1165" s="1">
        <f t="shared" si="111"/>
        <v>1.0434671222681251</v>
      </c>
      <c r="J1165" s="1">
        <f t="shared" si="112"/>
        <v>3756.4816401652502</v>
      </c>
      <c r="K1165" s="1" t="str">
        <f t="shared" si="113"/>
        <v>0</v>
      </c>
    </row>
    <row r="1166" spans="1:11">
      <c r="A1166" s="1" t="s">
        <v>43</v>
      </c>
      <c r="B1166" s="2">
        <v>41023</v>
      </c>
      <c r="C1166" s="3">
        <v>0.5</v>
      </c>
      <c r="D1166" s="1">
        <v>25.4327476914724</v>
      </c>
      <c r="E1166" s="1">
        <f t="shared" si="108"/>
        <v>1.1142722582326345</v>
      </c>
      <c r="F1166" s="1">
        <f t="shared" si="109"/>
        <v>4011.3801296374845</v>
      </c>
      <c r="G1166" s="1" t="str">
        <f t="shared" si="110"/>
        <v>0</v>
      </c>
      <c r="H1166" s="1">
        <v>23.683862690000002</v>
      </c>
      <c r="I1166" s="1">
        <f t="shared" si="111"/>
        <v>1.0376492341056252</v>
      </c>
      <c r="J1166" s="1">
        <f t="shared" si="112"/>
        <v>3735.5372427802504</v>
      </c>
      <c r="K1166" s="1" t="str">
        <f t="shared" si="113"/>
        <v>0</v>
      </c>
    </row>
    <row r="1167" spans="1:11">
      <c r="A1167" s="1" t="s">
        <v>43</v>
      </c>
      <c r="B1167" s="2">
        <v>41023</v>
      </c>
      <c r="C1167" s="3">
        <v>0.54166666666666663</v>
      </c>
      <c r="D1167" s="1">
        <v>29.564477618005501</v>
      </c>
      <c r="E1167" s="1">
        <f t="shared" si="108"/>
        <v>1.295293675638866</v>
      </c>
      <c r="F1167" s="1">
        <f t="shared" si="109"/>
        <v>4663.0572322999178</v>
      </c>
      <c r="G1167" s="1" t="str">
        <f t="shared" si="110"/>
        <v>0</v>
      </c>
      <c r="H1167" s="1">
        <v>23.475302060000001</v>
      </c>
      <c r="I1167" s="1">
        <f t="shared" si="111"/>
        <v>1.0285116715037501</v>
      </c>
      <c r="J1167" s="1">
        <f t="shared" si="112"/>
        <v>3702.6420174135005</v>
      </c>
      <c r="K1167" s="1" t="str">
        <f t="shared" si="113"/>
        <v>0</v>
      </c>
    </row>
    <row r="1168" spans="1:11">
      <c r="A1168" s="1" t="s">
        <v>43</v>
      </c>
      <c r="B1168" s="2">
        <v>41023</v>
      </c>
      <c r="C1168" s="3">
        <v>0.58333333333333337</v>
      </c>
      <c r="D1168" s="1">
        <v>26.686088887320601</v>
      </c>
      <c r="E1168" s="1">
        <f t="shared" si="108"/>
        <v>1.1691842693757339</v>
      </c>
      <c r="F1168" s="1">
        <f t="shared" si="109"/>
        <v>4209.0633697526418</v>
      </c>
      <c r="G1168" s="1" t="str">
        <f t="shared" si="110"/>
        <v>0</v>
      </c>
      <c r="H1168" s="1">
        <v>23.783055579999999</v>
      </c>
      <c r="I1168" s="1">
        <f t="shared" si="111"/>
        <v>1.04199512259875</v>
      </c>
      <c r="J1168" s="1">
        <f t="shared" si="112"/>
        <v>3751.1824413555</v>
      </c>
      <c r="K1168" s="1" t="str">
        <f t="shared" si="113"/>
        <v>0</v>
      </c>
    </row>
    <row r="1169" spans="1:11">
      <c r="A1169" s="1" t="s">
        <v>43</v>
      </c>
      <c r="B1169" s="2">
        <v>41023</v>
      </c>
      <c r="C1169" s="3">
        <v>0.625</v>
      </c>
      <c r="D1169" s="1">
        <v>28.866886999342199</v>
      </c>
      <c r="E1169" s="1">
        <f t="shared" si="108"/>
        <v>1.2647304866586802</v>
      </c>
      <c r="F1169" s="1">
        <f t="shared" si="109"/>
        <v>4553.0297519712485</v>
      </c>
      <c r="G1169" s="1" t="str">
        <f t="shared" si="110"/>
        <v>0</v>
      </c>
      <c r="H1169" s="1">
        <v>23.465269509999999</v>
      </c>
      <c r="I1169" s="1">
        <f t="shared" si="111"/>
        <v>1.028072120406875</v>
      </c>
      <c r="J1169" s="1">
        <f t="shared" si="112"/>
        <v>3701.0596334647498</v>
      </c>
      <c r="K1169" s="1" t="str">
        <f t="shared" si="113"/>
        <v>0</v>
      </c>
    </row>
    <row r="1170" spans="1:11">
      <c r="A1170" s="1" t="s">
        <v>43</v>
      </c>
      <c r="B1170" s="2">
        <v>41023</v>
      </c>
      <c r="C1170" s="3">
        <v>0.66666666666666663</v>
      </c>
      <c r="D1170" s="1">
        <v>26.473008254369098</v>
      </c>
      <c r="E1170" s="1">
        <f t="shared" si="108"/>
        <v>1.1598486741445462</v>
      </c>
      <c r="F1170" s="1">
        <f t="shared" si="109"/>
        <v>4175.4552269203659</v>
      </c>
      <c r="G1170" s="1" t="str">
        <f t="shared" si="110"/>
        <v>0</v>
      </c>
      <c r="H1170" s="1">
        <v>23.501852199999998</v>
      </c>
      <c r="I1170" s="1">
        <f t="shared" si="111"/>
        <v>1.0296748995124998</v>
      </c>
      <c r="J1170" s="1">
        <f t="shared" si="112"/>
        <v>3706.8296382449994</v>
      </c>
      <c r="K1170" s="1" t="str">
        <f t="shared" si="113"/>
        <v>0</v>
      </c>
    </row>
    <row r="1171" spans="1:11">
      <c r="A1171" s="1" t="s">
        <v>43</v>
      </c>
      <c r="B1171" s="2">
        <v>41023</v>
      </c>
      <c r="C1171" s="3">
        <v>0.70833333333333337</v>
      </c>
      <c r="D1171" s="1">
        <v>30.012031689749801</v>
      </c>
      <c r="E1171" s="1">
        <f t="shared" si="108"/>
        <v>1.3149021384071631</v>
      </c>
      <c r="F1171" s="1">
        <f t="shared" si="109"/>
        <v>4733.6476982657869</v>
      </c>
      <c r="G1171" s="1" t="str">
        <f t="shared" si="110"/>
        <v>0</v>
      </c>
      <c r="H1171" s="1">
        <v>23.530891520000001</v>
      </c>
      <c r="I1171" s="1">
        <f t="shared" si="111"/>
        <v>1.03094718472</v>
      </c>
      <c r="J1171" s="1">
        <f t="shared" si="112"/>
        <v>3711.4098649920002</v>
      </c>
      <c r="K1171" s="1" t="str">
        <f t="shared" si="113"/>
        <v>0</v>
      </c>
    </row>
    <row r="1172" spans="1:11">
      <c r="A1172" s="1" t="s">
        <v>43</v>
      </c>
      <c r="B1172" s="2">
        <v>41023</v>
      </c>
      <c r="C1172" s="3">
        <v>0.75</v>
      </c>
      <c r="D1172" s="1">
        <v>31.177909171846199</v>
      </c>
      <c r="E1172" s="1">
        <f t="shared" si="108"/>
        <v>1.3659821455915115</v>
      </c>
      <c r="F1172" s="1">
        <f t="shared" si="109"/>
        <v>4917.5357241294414</v>
      </c>
      <c r="G1172" s="1" t="str">
        <f t="shared" si="110"/>
        <v>0</v>
      </c>
      <c r="H1172" s="1">
        <v>23.707434930000002</v>
      </c>
      <c r="I1172" s="1">
        <f t="shared" si="111"/>
        <v>1.038681992870625</v>
      </c>
      <c r="J1172" s="1">
        <f t="shared" si="112"/>
        <v>3739.2551743342501</v>
      </c>
      <c r="K1172" s="1" t="str">
        <f t="shared" si="113"/>
        <v>0</v>
      </c>
    </row>
    <row r="1173" spans="1:11">
      <c r="A1173" s="1" t="s">
        <v>43</v>
      </c>
      <c r="B1173" s="2">
        <v>41023</v>
      </c>
      <c r="C1173" s="3">
        <v>0.79166666666666663</v>
      </c>
      <c r="D1173" s="1">
        <v>24.246398393842899</v>
      </c>
      <c r="E1173" s="1">
        <f t="shared" si="108"/>
        <v>1.062295329630242</v>
      </c>
      <c r="F1173" s="1">
        <f t="shared" si="109"/>
        <v>3824.2631866688712</v>
      </c>
      <c r="G1173" s="1" t="str">
        <f t="shared" si="110"/>
        <v>0</v>
      </c>
      <c r="H1173" s="1">
        <v>23.731373349999998</v>
      </c>
      <c r="I1173" s="1">
        <f t="shared" si="111"/>
        <v>1.039730794896875</v>
      </c>
      <c r="J1173" s="1">
        <f t="shared" si="112"/>
        <v>3743.0308616287502</v>
      </c>
      <c r="K1173" s="1" t="str">
        <f t="shared" si="113"/>
        <v>0</v>
      </c>
    </row>
    <row r="1174" spans="1:11">
      <c r="A1174" s="1" t="s">
        <v>43</v>
      </c>
      <c r="B1174" s="2">
        <v>41023</v>
      </c>
      <c r="C1174" s="3">
        <v>0.83333333333333337</v>
      </c>
      <c r="D1174" s="1">
        <v>29.483973103099402</v>
      </c>
      <c r="E1174" s="1">
        <f t="shared" si="108"/>
        <v>1.2917665715795426</v>
      </c>
      <c r="F1174" s="1">
        <f t="shared" si="109"/>
        <v>4650.3596576863529</v>
      </c>
      <c r="G1174" s="1" t="str">
        <f t="shared" si="110"/>
        <v>0</v>
      </c>
      <c r="H1174" s="1">
        <v>23.35592896</v>
      </c>
      <c r="I1174" s="1">
        <f t="shared" si="111"/>
        <v>1.02328163756</v>
      </c>
      <c r="J1174" s="1">
        <f t="shared" si="112"/>
        <v>3683.8138952160002</v>
      </c>
      <c r="K1174" s="1" t="str">
        <f t="shared" si="113"/>
        <v>0</v>
      </c>
    </row>
    <row r="1175" spans="1:11">
      <c r="A1175" s="1" t="s">
        <v>43</v>
      </c>
      <c r="B1175" s="2">
        <v>41023</v>
      </c>
      <c r="C1175" s="3">
        <v>0.875</v>
      </c>
      <c r="D1175" s="1">
        <v>26.6289542203479</v>
      </c>
      <c r="E1175" s="1">
        <f t="shared" si="108"/>
        <v>1.1666810567789925</v>
      </c>
      <c r="F1175" s="1">
        <f t="shared" si="109"/>
        <v>4200.0518044043729</v>
      </c>
      <c r="G1175" s="1" t="str">
        <f t="shared" si="110"/>
        <v>0</v>
      </c>
      <c r="H1175" s="1">
        <v>23.733306590000002</v>
      </c>
      <c r="I1175" s="1">
        <f t="shared" si="111"/>
        <v>1.039815494974375</v>
      </c>
      <c r="J1175" s="1">
        <f t="shared" si="112"/>
        <v>3743.3357819077501</v>
      </c>
      <c r="K1175" s="1" t="str">
        <f t="shared" si="113"/>
        <v>0</v>
      </c>
    </row>
    <row r="1176" spans="1:11">
      <c r="A1176" s="1" t="s">
        <v>43</v>
      </c>
      <c r="B1176" s="2">
        <v>41023</v>
      </c>
      <c r="C1176" s="3">
        <v>0.91666666666666663</v>
      </c>
      <c r="D1176" s="1">
        <v>24.8071229214138</v>
      </c>
      <c r="E1176" s="1">
        <f t="shared" si="108"/>
        <v>1.0868620729944423</v>
      </c>
      <c r="F1176" s="1">
        <f t="shared" si="109"/>
        <v>3912.7034627799922</v>
      </c>
      <c r="G1176" s="1" t="str">
        <f t="shared" si="110"/>
        <v>0</v>
      </c>
      <c r="H1176" s="1">
        <v>23.377153790000001</v>
      </c>
      <c r="I1176" s="1">
        <f t="shared" si="111"/>
        <v>1.0242115504243752</v>
      </c>
      <c r="J1176" s="1">
        <f t="shared" si="112"/>
        <v>3687.1615815277505</v>
      </c>
      <c r="K1176" s="1" t="str">
        <f t="shared" si="113"/>
        <v>0</v>
      </c>
    </row>
    <row r="1177" spans="1:11">
      <c r="A1177" s="1" t="s">
        <v>43</v>
      </c>
      <c r="B1177" s="2">
        <v>41023</v>
      </c>
      <c r="C1177" s="3">
        <v>0.95833333333333337</v>
      </c>
      <c r="D1177" s="1">
        <v>26.532609081268301</v>
      </c>
      <c r="E1177" s="1">
        <f t="shared" si="108"/>
        <v>1.1624599353730676</v>
      </c>
      <c r="F1177" s="1">
        <f t="shared" si="109"/>
        <v>4184.8557673430432</v>
      </c>
      <c r="G1177" s="1">
        <f t="shared" si="110"/>
        <v>85151.160667977136</v>
      </c>
      <c r="H1177" s="1">
        <v>23.288644730000001</v>
      </c>
      <c r="I1177" s="1">
        <f t="shared" si="111"/>
        <v>1.0203337472331251</v>
      </c>
      <c r="J1177" s="1">
        <f t="shared" si="112"/>
        <v>3673.2014900392505</v>
      </c>
      <c r="K1177" s="1">
        <f t="shared" si="113"/>
        <v>79067.617174901257</v>
      </c>
    </row>
    <row r="1178" spans="1:11">
      <c r="A1178" s="1" t="s">
        <v>43</v>
      </c>
      <c r="B1178" s="2">
        <v>41024</v>
      </c>
      <c r="C1178" s="3">
        <v>0</v>
      </c>
      <c r="D1178" s="1">
        <v>22.895791847440901</v>
      </c>
      <c r="E1178" s="1">
        <f t="shared" si="108"/>
        <v>1.0031218803160045</v>
      </c>
      <c r="F1178" s="1">
        <f t="shared" si="109"/>
        <v>3611.2387691376161</v>
      </c>
      <c r="G1178" s="1" t="str">
        <f t="shared" si="110"/>
        <v>0</v>
      </c>
      <c r="H1178" s="1">
        <v>23.521089799999999</v>
      </c>
      <c r="I1178" s="1">
        <f t="shared" si="111"/>
        <v>1.0305177468625</v>
      </c>
      <c r="J1178" s="1">
        <f t="shared" si="112"/>
        <v>3709.8638887049997</v>
      </c>
      <c r="K1178" s="1" t="str">
        <f t="shared" si="113"/>
        <v>0</v>
      </c>
    </row>
    <row r="1179" spans="1:11">
      <c r="A1179" s="1" t="s">
        <v>43</v>
      </c>
      <c r="B1179" s="2">
        <v>41024</v>
      </c>
      <c r="C1179" s="3">
        <v>4.1666666666666664E-2</v>
      </c>
      <c r="D1179" s="1">
        <v>26.589344903098201</v>
      </c>
      <c r="E1179" s="1">
        <f t="shared" si="108"/>
        <v>1.1649456735669899</v>
      </c>
      <c r="F1179" s="1">
        <f t="shared" si="109"/>
        <v>4193.8044248411634</v>
      </c>
      <c r="G1179" s="1" t="str">
        <f t="shared" si="110"/>
        <v>0</v>
      </c>
      <c r="H1179" s="1">
        <v>23.12653001</v>
      </c>
      <c r="I1179" s="1">
        <f t="shared" si="111"/>
        <v>1.013231096063125</v>
      </c>
      <c r="J1179" s="1">
        <f t="shared" si="112"/>
        <v>3647.6319458272501</v>
      </c>
      <c r="K1179" s="1" t="str">
        <f t="shared" si="113"/>
        <v>0</v>
      </c>
    </row>
    <row r="1180" spans="1:11">
      <c r="A1180" s="1" t="s">
        <v>43</v>
      </c>
      <c r="B1180" s="2">
        <v>41024</v>
      </c>
      <c r="C1180" s="3">
        <v>8.3333333333333329E-2</v>
      </c>
      <c r="D1180" s="1">
        <v>25.801848070356598</v>
      </c>
      <c r="E1180" s="1">
        <f t="shared" si="108"/>
        <v>1.1304434685824984</v>
      </c>
      <c r="F1180" s="1">
        <f t="shared" si="109"/>
        <v>4069.5964868969945</v>
      </c>
      <c r="G1180" s="1" t="str">
        <f t="shared" si="110"/>
        <v>0</v>
      </c>
      <c r="H1180" s="1">
        <v>23.036230119999999</v>
      </c>
      <c r="I1180" s="1">
        <f t="shared" si="111"/>
        <v>1.0092748321325</v>
      </c>
      <c r="J1180" s="1">
        <f t="shared" si="112"/>
        <v>3633.3893956770003</v>
      </c>
      <c r="K1180" s="1" t="str">
        <f t="shared" si="113"/>
        <v>0</v>
      </c>
    </row>
    <row r="1181" spans="1:11">
      <c r="A1181" s="1" t="s">
        <v>43</v>
      </c>
      <c r="B1181" s="2">
        <v>41024</v>
      </c>
      <c r="C1181" s="3">
        <v>0.125</v>
      </c>
      <c r="D1181" s="1">
        <v>23.236768710878199</v>
      </c>
      <c r="E1181" s="1">
        <f t="shared" si="108"/>
        <v>1.0180609291453511</v>
      </c>
      <c r="F1181" s="1">
        <f t="shared" si="109"/>
        <v>3665.0193449232638</v>
      </c>
      <c r="G1181" s="1" t="str">
        <f t="shared" si="110"/>
        <v>0</v>
      </c>
      <c r="H1181" s="1">
        <v>22.98357768</v>
      </c>
      <c r="I1181" s="1">
        <f t="shared" si="111"/>
        <v>1.0069679971050001</v>
      </c>
      <c r="J1181" s="1">
        <f t="shared" si="112"/>
        <v>3625.0847895780003</v>
      </c>
      <c r="K1181" s="1" t="str">
        <f t="shared" si="113"/>
        <v>0</v>
      </c>
    </row>
    <row r="1182" spans="1:11">
      <c r="A1182" s="1" t="s">
        <v>43</v>
      </c>
      <c r="B1182" s="2">
        <v>41024</v>
      </c>
      <c r="C1182" s="3">
        <v>0.16666666666666666</v>
      </c>
      <c r="D1182" s="1">
        <v>26.499365743531101</v>
      </c>
      <c r="E1182" s="1">
        <f t="shared" si="108"/>
        <v>1.1610034616384564</v>
      </c>
      <c r="F1182" s="1">
        <f t="shared" si="109"/>
        <v>4179.6124618984431</v>
      </c>
      <c r="G1182" s="1" t="str">
        <f t="shared" si="110"/>
        <v>0</v>
      </c>
      <c r="H1182" s="1">
        <v>22.903785209999999</v>
      </c>
      <c r="I1182" s="1">
        <f t="shared" si="111"/>
        <v>1.0034720895131251</v>
      </c>
      <c r="J1182" s="1">
        <f t="shared" si="112"/>
        <v>3612.4995222472503</v>
      </c>
      <c r="K1182" s="1" t="str">
        <f t="shared" si="113"/>
        <v>0</v>
      </c>
    </row>
    <row r="1183" spans="1:11">
      <c r="A1183" s="1" t="s">
        <v>43</v>
      </c>
      <c r="B1183" s="2">
        <v>41024</v>
      </c>
      <c r="C1183" s="3">
        <v>0.20833333333333334</v>
      </c>
      <c r="D1183" s="1">
        <v>23.343435379664101</v>
      </c>
      <c r="E1183" s="1">
        <f t="shared" si="108"/>
        <v>1.0227342625715334</v>
      </c>
      <c r="F1183" s="1">
        <f t="shared" si="109"/>
        <v>3681.8433452575205</v>
      </c>
      <c r="G1183" s="1" t="str">
        <f t="shared" si="110"/>
        <v>0</v>
      </c>
      <c r="H1183" s="1">
        <v>22.931732759999999</v>
      </c>
      <c r="I1183" s="1">
        <f t="shared" si="111"/>
        <v>1.0046965415475</v>
      </c>
      <c r="J1183" s="1">
        <f t="shared" si="112"/>
        <v>3616.9075495709999</v>
      </c>
      <c r="K1183" s="1" t="str">
        <f t="shared" si="113"/>
        <v>0</v>
      </c>
    </row>
    <row r="1184" spans="1:11">
      <c r="A1184" s="1" t="s">
        <v>43</v>
      </c>
      <c r="B1184" s="2">
        <v>41024</v>
      </c>
      <c r="C1184" s="3">
        <v>0.25</v>
      </c>
      <c r="D1184" s="1">
        <v>21.540781793594402</v>
      </c>
      <c r="E1184" s="1">
        <f t="shared" si="108"/>
        <v>0.94375550233185479</v>
      </c>
      <c r="F1184" s="1">
        <f t="shared" si="109"/>
        <v>3397.5198083946771</v>
      </c>
      <c r="G1184" s="1" t="str">
        <f t="shared" si="110"/>
        <v>0</v>
      </c>
      <c r="H1184" s="1">
        <v>23.016307279999999</v>
      </c>
      <c r="I1184" s="1">
        <f t="shared" si="111"/>
        <v>1.008401962705</v>
      </c>
      <c r="J1184" s="1">
        <f t="shared" si="112"/>
        <v>3630.2470657379999</v>
      </c>
      <c r="K1184" s="1" t="str">
        <f t="shared" si="113"/>
        <v>0</v>
      </c>
    </row>
    <row r="1185" spans="1:11">
      <c r="A1185" s="1" t="s">
        <v>43</v>
      </c>
      <c r="B1185" s="2">
        <v>41024</v>
      </c>
      <c r="C1185" s="3">
        <v>0.29166666666666669</v>
      </c>
      <c r="D1185" s="1">
        <v>27.048872492048499</v>
      </c>
      <c r="E1185" s="1">
        <f t="shared" si="108"/>
        <v>1.1850787260578748</v>
      </c>
      <c r="F1185" s="1">
        <f t="shared" si="109"/>
        <v>4266.283413808349</v>
      </c>
      <c r="G1185" s="1" t="str">
        <f t="shared" si="110"/>
        <v>0</v>
      </c>
      <c r="H1185" s="1">
        <v>22.71674157</v>
      </c>
      <c r="I1185" s="1">
        <f t="shared" si="111"/>
        <v>0.99527724003562512</v>
      </c>
      <c r="J1185" s="1">
        <f t="shared" si="112"/>
        <v>3582.9980641282505</v>
      </c>
      <c r="K1185" s="1" t="str">
        <f t="shared" si="113"/>
        <v>0</v>
      </c>
    </row>
    <row r="1186" spans="1:11">
      <c r="A1186" s="1" t="s">
        <v>43</v>
      </c>
      <c r="B1186" s="2">
        <v>41024</v>
      </c>
      <c r="C1186" s="3">
        <v>0.33333333333333331</v>
      </c>
      <c r="D1186" s="1">
        <v>23.1557430696487</v>
      </c>
      <c r="E1186" s="1">
        <f t="shared" si="108"/>
        <v>1.0145109932389837</v>
      </c>
      <c r="F1186" s="1">
        <f t="shared" si="109"/>
        <v>3652.2395756603414</v>
      </c>
      <c r="G1186" s="1" t="str">
        <f t="shared" si="110"/>
        <v>0</v>
      </c>
      <c r="H1186" s="1">
        <v>23.010290690000001</v>
      </c>
      <c r="I1186" s="1">
        <f t="shared" si="111"/>
        <v>1.0081383608556251</v>
      </c>
      <c r="J1186" s="1">
        <f t="shared" si="112"/>
        <v>3629.2980990802507</v>
      </c>
      <c r="K1186" s="1" t="str">
        <f t="shared" si="113"/>
        <v>0</v>
      </c>
    </row>
    <row r="1187" spans="1:11">
      <c r="A1187" s="1" t="s">
        <v>43</v>
      </c>
      <c r="B1187" s="2">
        <v>41024</v>
      </c>
      <c r="C1187" s="3">
        <v>0.375</v>
      </c>
      <c r="D1187" s="1">
        <v>27.625584429634898</v>
      </c>
      <c r="E1187" s="1">
        <f t="shared" si="108"/>
        <v>1.2103459178233791</v>
      </c>
      <c r="F1187" s="1">
        <f t="shared" si="109"/>
        <v>4357.2453041641647</v>
      </c>
      <c r="G1187" s="1" t="str">
        <f t="shared" si="110"/>
        <v>0</v>
      </c>
      <c r="H1187" s="1">
        <v>22.69995269</v>
      </c>
      <c r="I1187" s="1">
        <f t="shared" si="111"/>
        <v>0.99454167723062503</v>
      </c>
      <c r="J1187" s="1">
        <f t="shared" si="112"/>
        <v>3580.3500380302503</v>
      </c>
      <c r="K1187" s="1" t="str">
        <f t="shared" si="113"/>
        <v>0</v>
      </c>
    </row>
    <row r="1188" spans="1:11">
      <c r="A1188" s="1" t="s">
        <v>43</v>
      </c>
      <c r="B1188" s="2">
        <v>41024</v>
      </c>
      <c r="C1188" s="3">
        <v>0.41666666666666669</v>
      </c>
      <c r="D1188" s="1">
        <v>21.671136005189702</v>
      </c>
      <c r="E1188" s="1">
        <f t="shared" si="108"/>
        <v>0.94946664622737376</v>
      </c>
      <c r="F1188" s="1">
        <f t="shared" si="109"/>
        <v>3418.0799264185457</v>
      </c>
      <c r="G1188" s="1" t="str">
        <f t="shared" si="110"/>
        <v>0</v>
      </c>
      <c r="H1188" s="1">
        <v>22.70866943</v>
      </c>
      <c r="I1188" s="1">
        <f t="shared" si="111"/>
        <v>0.99492357940187504</v>
      </c>
      <c r="J1188" s="1">
        <f t="shared" si="112"/>
        <v>3581.7248858467501</v>
      </c>
      <c r="K1188" s="1" t="str">
        <f t="shared" si="113"/>
        <v>0</v>
      </c>
    </row>
    <row r="1189" spans="1:11">
      <c r="A1189" s="1" t="s">
        <v>43</v>
      </c>
      <c r="B1189" s="2">
        <v>41024</v>
      </c>
      <c r="C1189" s="3">
        <v>0.45833333333333331</v>
      </c>
      <c r="D1189" s="1">
        <v>19.8754014428457</v>
      </c>
      <c r="E1189" s="1">
        <f t="shared" si="108"/>
        <v>0.87079102571467726</v>
      </c>
      <c r="F1189" s="1">
        <f t="shared" si="109"/>
        <v>3134.8476925728382</v>
      </c>
      <c r="G1189" s="1" t="str">
        <f t="shared" si="110"/>
        <v>0</v>
      </c>
      <c r="H1189" s="1">
        <v>22.654680689999999</v>
      </c>
      <c r="I1189" s="1">
        <f t="shared" si="111"/>
        <v>0.99255819773062504</v>
      </c>
      <c r="J1189" s="1">
        <f t="shared" si="112"/>
        <v>3573.20951183025</v>
      </c>
      <c r="K1189" s="1" t="str">
        <f t="shared" si="113"/>
        <v>0</v>
      </c>
    </row>
    <row r="1190" spans="1:11">
      <c r="A1190" s="1" t="s">
        <v>43</v>
      </c>
      <c r="B1190" s="2">
        <v>41024</v>
      </c>
      <c r="C1190" s="3">
        <v>0.5</v>
      </c>
      <c r="D1190" s="1">
        <v>21.566626366509301</v>
      </c>
      <c r="E1190" s="1">
        <f t="shared" si="108"/>
        <v>0.9448878176826887</v>
      </c>
      <c r="F1190" s="1">
        <f t="shared" si="109"/>
        <v>3401.5961436576795</v>
      </c>
      <c r="G1190" s="1" t="str">
        <f t="shared" si="110"/>
        <v>0</v>
      </c>
      <c r="H1190" s="1">
        <v>22.44125657</v>
      </c>
      <c r="I1190" s="1">
        <f t="shared" si="111"/>
        <v>0.98320755347312505</v>
      </c>
      <c r="J1190" s="1">
        <f t="shared" si="112"/>
        <v>3539.5471925032502</v>
      </c>
      <c r="K1190" s="1" t="str">
        <f t="shared" si="113"/>
        <v>0</v>
      </c>
    </row>
    <row r="1191" spans="1:11">
      <c r="A1191" s="1" t="s">
        <v>43</v>
      </c>
      <c r="B1191" s="2">
        <v>41024</v>
      </c>
      <c r="C1191" s="3">
        <v>0.54166666666666663</v>
      </c>
      <c r="D1191" s="1">
        <v>26.189109030829499</v>
      </c>
      <c r="E1191" s="1">
        <f t="shared" si="108"/>
        <v>1.1474103394132176</v>
      </c>
      <c r="F1191" s="1">
        <f t="shared" si="109"/>
        <v>4130.6772218875831</v>
      </c>
      <c r="G1191" s="1" t="str">
        <f t="shared" si="110"/>
        <v>0</v>
      </c>
      <c r="H1191" s="1">
        <v>22.766585509999999</v>
      </c>
      <c r="I1191" s="1">
        <f t="shared" si="111"/>
        <v>0.99746102765687505</v>
      </c>
      <c r="J1191" s="1">
        <f t="shared" si="112"/>
        <v>3590.8596995647504</v>
      </c>
      <c r="K1191" s="1" t="str">
        <f t="shared" si="113"/>
        <v>0</v>
      </c>
    </row>
    <row r="1192" spans="1:11">
      <c r="A1192" s="1" t="s">
        <v>43</v>
      </c>
      <c r="B1192" s="2">
        <v>41024</v>
      </c>
      <c r="C1192" s="3">
        <v>0.58333333333333337</v>
      </c>
      <c r="D1192" s="1">
        <v>22.7847705300649</v>
      </c>
      <c r="E1192" s="1">
        <f t="shared" si="108"/>
        <v>0.99825775884846857</v>
      </c>
      <c r="F1192" s="1">
        <f t="shared" si="109"/>
        <v>3593.727931854487</v>
      </c>
      <c r="G1192" s="1" t="str">
        <f t="shared" si="110"/>
        <v>0</v>
      </c>
      <c r="H1192" s="1">
        <v>22.58321149</v>
      </c>
      <c r="I1192" s="1">
        <f t="shared" si="111"/>
        <v>0.98942695340562492</v>
      </c>
      <c r="J1192" s="1">
        <f t="shared" si="112"/>
        <v>3561.9370322602499</v>
      </c>
      <c r="K1192" s="1" t="str">
        <f t="shared" si="113"/>
        <v>0</v>
      </c>
    </row>
    <row r="1193" spans="1:11">
      <c r="A1193" s="1" t="s">
        <v>43</v>
      </c>
      <c r="B1193" s="2">
        <v>41024</v>
      </c>
      <c r="C1193" s="3">
        <v>0.625</v>
      </c>
      <c r="D1193" s="1">
        <v>26.430761595831999</v>
      </c>
      <c r="E1193" s="1">
        <f t="shared" si="108"/>
        <v>1.1579977424173895</v>
      </c>
      <c r="F1193" s="1">
        <f t="shared" si="109"/>
        <v>4168.7918727026026</v>
      </c>
      <c r="G1193" s="1" t="str">
        <f t="shared" si="110"/>
        <v>0</v>
      </c>
      <c r="H1193" s="1">
        <v>22.408079220000001</v>
      </c>
      <c r="I1193" s="1">
        <f t="shared" si="111"/>
        <v>0.98175397082625004</v>
      </c>
      <c r="J1193" s="1">
        <f t="shared" si="112"/>
        <v>3534.3142949745002</v>
      </c>
      <c r="K1193" s="1" t="str">
        <f t="shared" si="113"/>
        <v>0</v>
      </c>
    </row>
    <row r="1194" spans="1:11">
      <c r="A1194" s="1" t="s">
        <v>43</v>
      </c>
      <c r="B1194" s="2">
        <v>41024</v>
      </c>
      <c r="C1194" s="3">
        <v>0.66666666666666663</v>
      </c>
      <c r="D1194" s="1">
        <v>27.521807486216201</v>
      </c>
      <c r="E1194" s="1">
        <f t="shared" si="108"/>
        <v>1.2057991904898473</v>
      </c>
      <c r="F1194" s="1">
        <f t="shared" si="109"/>
        <v>4340.8770857634499</v>
      </c>
      <c r="G1194" s="1" t="str">
        <f t="shared" si="110"/>
        <v>0</v>
      </c>
      <c r="H1194" s="1">
        <v>22.258499690000001</v>
      </c>
      <c r="I1194" s="1">
        <f t="shared" si="111"/>
        <v>0.97520051766812499</v>
      </c>
      <c r="J1194" s="1">
        <f t="shared" si="112"/>
        <v>3510.7218636052498</v>
      </c>
      <c r="K1194" s="1" t="str">
        <f t="shared" si="113"/>
        <v>0</v>
      </c>
    </row>
    <row r="1195" spans="1:11">
      <c r="A1195" s="1" t="s">
        <v>43</v>
      </c>
      <c r="B1195" s="2">
        <v>41024</v>
      </c>
      <c r="C1195" s="3">
        <v>0.70833333333333337</v>
      </c>
      <c r="D1195" s="1">
        <v>24.056899031003301</v>
      </c>
      <c r="E1195" s="1">
        <f t="shared" si="108"/>
        <v>1.0539928887958321</v>
      </c>
      <c r="F1195" s="1">
        <f t="shared" si="109"/>
        <v>3794.3743996649955</v>
      </c>
      <c r="G1195" s="1" t="str">
        <f t="shared" si="110"/>
        <v>0</v>
      </c>
      <c r="H1195" s="1">
        <v>22.41872218</v>
      </c>
      <c r="I1195" s="1">
        <f t="shared" si="111"/>
        <v>0.98222026551125008</v>
      </c>
      <c r="J1195" s="1">
        <f t="shared" si="112"/>
        <v>3535.9929558405001</v>
      </c>
      <c r="K1195" s="1" t="str">
        <f t="shared" si="113"/>
        <v>0</v>
      </c>
    </row>
    <row r="1196" spans="1:11">
      <c r="A1196" s="1" t="s">
        <v>43</v>
      </c>
      <c r="B1196" s="2">
        <v>41024</v>
      </c>
      <c r="C1196" s="3">
        <v>0.75</v>
      </c>
      <c r="D1196" s="1">
        <v>24.374278080463402</v>
      </c>
      <c r="E1196" s="1">
        <f t="shared" si="108"/>
        <v>1.0678980584003028</v>
      </c>
      <c r="F1196" s="1">
        <f t="shared" si="109"/>
        <v>3844.4330102410904</v>
      </c>
      <c r="G1196" s="1" t="str">
        <f t="shared" si="110"/>
        <v>0</v>
      </c>
      <c r="H1196" s="1">
        <v>22.510955240000001</v>
      </c>
      <c r="I1196" s="1">
        <f t="shared" si="111"/>
        <v>0.98626122645250014</v>
      </c>
      <c r="J1196" s="1">
        <f t="shared" si="112"/>
        <v>3550.5404152290007</v>
      </c>
      <c r="K1196" s="1" t="str">
        <f t="shared" si="113"/>
        <v>0</v>
      </c>
    </row>
    <row r="1197" spans="1:11">
      <c r="A1197" s="1" t="s">
        <v>43</v>
      </c>
      <c r="B1197" s="2">
        <v>41024</v>
      </c>
      <c r="C1197" s="3">
        <v>0.79166666666666663</v>
      </c>
      <c r="D1197" s="1">
        <v>24.569735779232399</v>
      </c>
      <c r="E1197" s="1">
        <f t="shared" si="108"/>
        <v>1.0764615488276195</v>
      </c>
      <c r="F1197" s="1">
        <f t="shared" si="109"/>
        <v>3875.2615757794301</v>
      </c>
      <c r="G1197" s="1" t="str">
        <f t="shared" si="110"/>
        <v>0</v>
      </c>
      <c r="H1197" s="1">
        <v>22.59752452</v>
      </c>
      <c r="I1197" s="1">
        <f t="shared" si="111"/>
        <v>0.9900540430325</v>
      </c>
      <c r="J1197" s="1">
        <f t="shared" si="112"/>
        <v>3564.194554917</v>
      </c>
      <c r="K1197" s="1" t="str">
        <f t="shared" si="113"/>
        <v>0</v>
      </c>
    </row>
    <row r="1198" spans="1:11">
      <c r="A1198" s="1" t="s">
        <v>43</v>
      </c>
      <c r="B1198" s="2">
        <v>41024</v>
      </c>
      <c r="C1198" s="3">
        <v>0.83333333333333337</v>
      </c>
      <c r="D1198" s="1">
        <v>26.560374735196401</v>
      </c>
      <c r="E1198" s="1">
        <f t="shared" si="108"/>
        <v>1.1636764180857924</v>
      </c>
      <c r="F1198" s="1">
        <f t="shared" si="109"/>
        <v>4189.2351051088526</v>
      </c>
      <c r="G1198" s="1" t="str">
        <f t="shared" si="110"/>
        <v>0</v>
      </c>
      <c r="H1198" s="1">
        <v>22.717406369999999</v>
      </c>
      <c r="I1198" s="1">
        <f t="shared" si="111"/>
        <v>0.99530636658562499</v>
      </c>
      <c r="J1198" s="1">
        <f t="shared" si="112"/>
        <v>3583.1029197082498</v>
      </c>
      <c r="K1198" s="1" t="str">
        <f t="shared" si="113"/>
        <v>0</v>
      </c>
    </row>
    <row r="1199" spans="1:11">
      <c r="A1199" s="1" t="s">
        <v>43</v>
      </c>
      <c r="B1199" s="2">
        <v>41024</v>
      </c>
      <c r="C1199" s="3">
        <v>0.875</v>
      </c>
      <c r="D1199" s="1">
        <v>23.760464289983101</v>
      </c>
      <c r="E1199" s="1">
        <f t="shared" si="108"/>
        <v>1.0410053417048848</v>
      </c>
      <c r="F1199" s="1">
        <f t="shared" si="109"/>
        <v>3747.6192301375854</v>
      </c>
      <c r="G1199" s="1" t="str">
        <f t="shared" si="110"/>
        <v>0</v>
      </c>
      <c r="H1199" s="1">
        <v>22.293705240000001</v>
      </c>
      <c r="I1199" s="1">
        <f t="shared" si="111"/>
        <v>0.97674296082750012</v>
      </c>
      <c r="J1199" s="1">
        <f t="shared" si="112"/>
        <v>3516.2746589790004</v>
      </c>
      <c r="K1199" s="1" t="str">
        <f t="shared" si="113"/>
        <v>0</v>
      </c>
    </row>
    <row r="1200" spans="1:11">
      <c r="A1200" s="1" t="s">
        <v>43</v>
      </c>
      <c r="B1200" s="2">
        <v>41024</v>
      </c>
      <c r="C1200" s="3">
        <v>0.91666666666666663</v>
      </c>
      <c r="D1200" s="1">
        <v>26.4586326424281</v>
      </c>
      <c r="E1200" s="1">
        <f t="shared" si="108"/>
        <v>1.1592188426463812</v>
      </c>
      <c r="F1200" s="1">
        <f t="shared" si="109"/>
        <v>4173.1878335269721</v>
      </c>
      <c r="G1200" s="1" t="str">
        <f t="shared" si="110"/>
        <v>0</v>
      </c>
      <c r="H1200" s="1">
        <v>22.751858630000001</v>
      </c>
      <c r="I1200" s="1">
        <f t="shared" si="111"/>
        <v>0.99681580622687505</v>
      </c>
      <c r="J1200" s="1">
        <f t="shared" si="112"/>
        <v>3588.5369024167503</v>
      </c>
      <c r="K1200" s="1" t="str">
        <f t="shared" si="113"/>
        <v>0</v>
      </c>
    </row>
    <row r="1201" spans="1:11">
      <c r="A1201" s="1" t="s">
        <v>43</v>
      </c>
      <c r="B1201" s="2">
        <v>41024</v>
      </c>
      <c r="C1201" s="3">
        <v>0.95833333333333337</v>
      </c>
      <c r="D1201" s="1">
        <v>24.176622228622399</v>
      </c>
      <c r="E1201" s="1">
        <f t="shared" si="108"/>
        <v>1.0592382613915188</v>
      </c>
      <c r="F1201" s="1">
        <f t="shared" si="109"/>
        <v>3813.2577410094677</v>
      </c>
      <c r="G1201" s="1">
        <f t="shared" si="110"/>
        <v>118580.62315052022</v>
      </c>
      <c r="H1201" s="1">
        <v>22.758323300000001</v>
      </c>
      <c r="I1201" s="1">
        <f t="shared" si="111"/>
        <v>0.99709903958125001</v>
      </c>
      <c r="J1201" s="1">
        <f t="shared" si="112"/>
        <v>3589.5565424924998</v>
      </c>
      <c r="K1201" s="1">
        <f t="shared" si="113"/>
        <v>87340.549885751243</v>
      </c>
    </row>
    <row r="1202" spans="1:11">
      <c r="A1202" s="1" t="s">
        <v>43</v>
      </c>
      <c r="B1202" s="2">
        <v>41025</v>
      </c>
      <c r="C1202" s="3">
        <v>0</v>
      </c>
      <c r="D1202" s="1">
        <v>20.720562048488201</v>
      </c>
      <c r="E1202" s="1">
        <f t="shared" si="108"/>
        <v>0.90781962474938926</v>
      </c>
      <c r="F1202" s="1">
        <f t="shared" si="109"/>
        <v>3268.1506490978013</v>
      </c>
      <c r="G1202" s="1" t="str">
        <f t="shared" si="110"/>
        <v>0</v>
      </c>
      <c r="H1202" s="1">
        <v>22.67233779</v>
      </c>
      <c r="I1202" s="1">
        <f t="shared" si="111"/>
        <v>0.99333179942437511</v>
      </c>
      <c r="J1202" s="1">
        <f t="shared" si="112"/>
        <v>3575.9944779277503</v>
      </c>
      <c r="K1202" s="1" t="str">
        <f t="shared" si="113"/>
        <v>0</v>
      </c>
    </row>
    <row r="1203" spans="1:11">
      <c r="A1203" s="1" t="s">
        <v>43</v>
      </c>
      <c r="B1203" s="2">
        <v>41025</v>
      </c>
      <c r="C1203" s="3">
        <v>4.1666666666666664E-2</v>
      </c>
      <c r="D1203" s="1">
        <v>25.962897946039799</v>
      </c>
      <c r="E1203" s="1">
        <f t="shared" si="108"/>
        <v>1.1374994662608686</v>
      </c>
      <c r="F1203" s="1">
        <f t="shared" si="109"/>
        <v>4094.9980785391272</v>
      </c>
      <c r="G1203" s="1" t="str">
        <f t="shared" si="110"/>
        <v>0</v>
      </c>
      <c r="H1203" s="1">
        <v>22.645713090000001</v>
      </c>
      <c r="I1203" s="1">
        <f t="shared" si="111"/>
        <v>0.99216530475562514</v>
      </c>
      <c r="J1203" s="1">
        <f t="shared" si="112"/>
        <v>3571.7950971202504</v>
      </c>
      <c r="K1203" s="1" t="str">
        <f t="shared" si="113"/>
        <v>0</v>
      </c>
    </row>
    <row r="1204" spans="1:11">
      <c r="A1204" s="1" t="s">
        <v>43</v>
      </c>
      <c r="B1204" s="2">
        <v>41025</v>
      </c>
      <c r="C1204" s="3">
        <v>8.3333333333333329E-2</v>
      </c>
      <c r="D1204" s="1">
        <v>23.7485146639082</v>
      </c>
      <c r="E1204" s="1">
        <f t="shared" si="108"/>
        <v>1.0404817987124779</v>
      </c>
      <c r="F1204" s="1">
        <f t="shared" si="109"/>
        <v>3745.7344753649204</v>
      </c>
      <c r="G1204" s="1" t="str">
        <f t="shared" si="110"/>
        <v>0</v>
      </c>
      <c r="H1204" s="1">
        <v>22.676075489999999</v>
      </c>
      <c r="I1204" s="1">
        <f t="shared" si="111"/>
        <v>0.99349555740562501</v>
      </c>
      <c r="J1204" s="1">
        <f t="shared" si="112"/>
        <v>3576.58400666025</v>
      </c>
      <c r="K1204" s="1" t="str">
        <f t="shared" si="113"/>
        <v>0</v>
      </c>
    </row>
    <row r="1205" spans="1:11">
      <c r="A1205" s="1" t="s">
        <v>43</v>
      </c>
      <c r="B1205" s="2">
        <v>41025</v>
      </c>
      <c r="C1205" s="3">
        <v>0.125</v>
      </c>
      <c r="D1205" s="1">
        <v>24.438298931651602</v>
      </c>
      <c r="E1205" s="1">
        <f t="shared" si="108"/>
        <v>1.0707029719429857</v>
      </c>
      <c r="F1205" s="1">
        <f t="shared" si="109"/>
        <v>3854.5306989947485</v>
      </c>
      <c r="G1205" s="1" t="str">
        <f t="shared" si="110"/>
        <v>0</v>
      </c>
      <c r="H1205" s="1">
        <v>22.583191039999999</v>
      </c>
      <c r="I1205" s="1">
        <f t="shared" si="111"/>
        <v>0.98942605744000001</v>
      </c>
      <c r="J1205" s="1">
        <f t="shared" si="112"/>
        <v>3561.9338067839999</v>
      </c>
      <c r="K1205" s="1" t="str">
        <f t="shared" si="113"/>
        <v>0</v>
      </c>
    </row>
    <row r="1206" spans="1:11">
      <c r="A1206" s="1" t="s">
        <v>43</v>
      </c>
      <c r="B1206" s="2">
        <v>41025</v>
      </c>
      <c r="C1206" s="3">
        <v>0.16666666666666666</v>
      </c>
      <c r="D1206" s="1">
        <v>23.572283602820502</v>
      </c>
      <c r="E1206" s="1">
        <f t="shared" si="108"/>
        <v>1.0327606753485734</v>
      </c>
      <c r="F1206" s="1">
        <f t="shared" si="109"/>
        <v>3717.9384312548641</v>
      </c>
      <c r="G1206" s="1" t="str">
        <f t="shared" si="110"/>
        <v>0</v>
      </c>
      <c r="H1206" s="1">
        <v>22.679046639999999</v>
      </c>
      <c r="I1206" s="1">
        <f t="shared" si="111"/>
        <v>0.99362573091500006</v>
      </c>
      <c r="J1206" s="1">
        <f t="shared" si="112"/>
        <v>3577.0526312940001</v>
      </c>
      <c r="K1206" s="1" t="str">
        <f t="shared" si="113"/>
        <v>0</v>
      </c>
    </row>
    <row r="1207" spans="1:11">
      <c r="A1207" s="1" t="s">
        <v>43</v>
      </c>
      <c r="B1207" s="2">
        <v>41025</v>
      </c>
      <c r="C1207" s="3">
        <v>0.20833333333333334</v>
      </c>
      <c r="D1207" s="1">
        <v>23.632910198105701</v>
      </c>
      <c r="E1207" s="1">
        <f t="shared" si="108"/>
        <v>1.0354168780545061</v>
      </c>
      <c r="F1207" s="1">
        <f t="shared" si="109"/>
        <v>3727.5007609962222</v>
      </c>
      <c r="G1207" s="1" t="str">
        <f t="shared" si="110"/>
        <v>0</v>
      </c>
      <c r="H1207" s="1">
        <v>22.808676070000001</v>
      </c>
      <c r="I1207" s="1">
        <f t="shared" si="111"/>
        <v>0.99930512031687513</v>
      </c>
      <c r="J1207" s="1">
        <f t="shared" si="112"/>
        <v>3597.4984331407504</v>
      </c>
      <c r="K1207" s="1" t="str">
        <f t="shared" si="113"/>
        <v>0</v>
      </c>
    </row>
    <row r="1208" spans="1:11">
      <c r="A1208" s="1" t="s">
        <v>43</v>
      </c>
      <c r="B1208" s="2">
        <v>41025</v>
      </c>
      <c r="C1208" s="3">
        <v>0.25</v>
      </c>
      <c r="D1208" s="1">
        <v>27.024582983652699</v>
      </c>
      <c r="E1208" s="1">
        <f t="shared" si="108"/>
        <v>1.184014541971284</v>
      </c>
      <c r="F1208" s="1">
        <f t="shared" si="109"/>
        <v>4262.4523510966219</v>
      </c>
      <c r="G1208" s="1" t="str">
        <f t="shared" si="110"/>
        <v>0</v>
      </c>
      <c r="H1208" s="1">
        <v>22.547938030000001</v>
      </c>
      <c r="I1208" s="1">
        <f t="shared" si="111"/>
        <v>0.98788153493937514</v>
      </c>
      <c r="J1208" s="1">
        <f t="shared" si="112"/>
        <v>3556.3735257817507</v>
      </c>
      <c r="K1208" s="1" t="str">
        <f t="shared" si="113"/>
        <v>0</v>
      </c>
    </row>
    <row r="1209" spans="1:11">
      <c r="A1209" s="1" t="s">
        <v>43</v>
      </c>
      <c r="B1209" s="2">
        <v>41025</v>
      </c>
      <c r="C1209" s="3">
        <v>0.29166666666666669</v>
      </c>
      <c r="D1209" s="1">
        <v>24.3996666007572</v>
      </c>
      <c r="E1209" s="1">
        <f t="shared" si="108"/>
        <v>1.0690103929456749</v>
      </c>
      <c r="F1209" s="1">
        <f t="shared" si="109"/>
        <v>3848.4374146044297</v>
      </c>
      <c r="G1209" s="1" t="str">
        <f t="shared" si="110"/>
        <v>0</v>
      </c>
      <c r="H1209" s="1">
        <v>22.704612860000001</v>
      </c>
      <c r="I1209" s="1">
        <f t="shared" si="111"/>
        <v>0.99474585092875001</v>
      </c>
      <c r="J1209" s="1">
        <f t="shared" si="112"/>
        <v>3581.0850633435002</v>
      </c>
      <c r="K1209" s="1" t="str">
        <f t="shared" si="113"/>
        <v>0</v>
      </c>
    </row>
    <row r="1210" spans="1:11">
      <c r="A1210" s="1" t="s">
        <v>43</v>
      </c>
      <c r="B1210" s="2">
        <v>41025</v>
      </c>
      <c r="C1210" s="3">
        <v>0.33333333333333331</v>
      </c>
      <c r="D1210" s="1">
        <v>18.5092312494914</v>
      </c>
      <c r="E1210" s="1">
        <f t="shared" si="108"/>
        <v>0.81093569411834188</v>
      </c>
      <c r="F1210" s="1">
        <f t="shared" si="109"/>
        <v>2919.3684988260306</v>
      </c>
      <c r="G1210" s="1" t="str">
        <f t="shared" si="110"/>
        <v>0</v>
      </c>
      <c r="H1210" s="1">
        <v>22.408221619999999</v>
      </c>
      <c r="I1210" s="1">
        <f t="shared" si="111"/>
        <v>0.98176020972625</v>
      </c>
      <c r="J1210" s="1">
        <f t="shared" si="112"/>
        <v>3534.3367550144999</v>
      </c>
      <c r="K1210" s="1" t="str">
        <f t="shared" si="113"/>
        <v>0</v>
      </c>
    </row>
    <row r="1211" spans="1:11">
      <c r="A1211" s="1" t="s">
        <v>43</v>
      </c>
      <c r="B1211" s="2">
        <v>41025</v>
      </c>
      <c r="C1211" s="3">
        <v>0.375</v>
      </c>
      <c r="D1211" s="1">
        <v>29.882133467992102</v>
      </c>
      <c r="E1211" s="1">
        <f t="shared" si="108"/>
        <v>1.3092109725664038</v>
      </c>
      <c r="F1211" s="1">
        <f t="shared" si="109"/>
        <v>4713.1595012390535</v>
      </c>
      <c r="G1211" s="1" t="str">
        <f t="shared" si="110"/>
        <v>0</v>
      </c>
      <c r="H1211" s="1">
        <v>22.710853709999999</v>
      </c>
      <c r="I1211" s="1">
        <f t="shared" si="111"/>
        <v>0.99501927816937497</v>
      </c>
      <c r="J1211" s="1">
        <f t="shared" si="112"/>
        <v>3582.0694014097498</v>
      </c>
      <c r="K1211" s="1" t="str">
        <f t="shared" si="113"/>
        <v>0</v>
      </c>
    </row>
    <row r="1212" spans="1:11">
      <c r="A1212" s="1" t="s">
        <v>43</v>
      </c>
      <c r="B1212" s="2">
        <v>41025</v>
      </c>
      <c r="C1212" s="3">
        <v>0.41666666666666669</v>
      </c>
      <c r="D1212" s="1">
        <v>34.146196342044398</v>
      </c>
      <c r="E1212" s="1">
        <f t="shared" si="108"/>
        <v>1.4960302272358204</v>
      </c>
      <c r="F1212" s="1">
        <f t="shared" si="109"/>
        <v>5385.7088180489536</v>
      </c>
      <c r="G1212" s="1" t="str">
        <f t="shared" si="110"/>
        <v>0</v>
      </c>
      <c r="H1212" s="1">
        <v>23.17419636</v>
      </c>
      <c r="I1212" s="1">
        <f t="shared" si="111"/>
        <v>1.0153194780224999</v>
      </c>
      <c r="J1212" s="1">
        <f t="shared" si="112"/>
        <v>3655.1501208809996</v>
      </c>
      <c r="K1212" s="1" t="str">
        <f t="shared" si="113"/>
        <v>0</v>
      </c>
    </row>
    <row r="1213" spans="1:11">
      <c r="A1213" s="1" t="s">
        <v>43</v>
      </c>
      <c r="B1213" s="2">
        <v>41025</v>
      </c>
      <c r="C1213" s="3">
        <v>0.45833333333333331</v>
      </c>
      <c r="D1213" s="1">
        <v>33.022142060597702</v>
      </c>
      <c r="E1213" s="1">
        <f t="shared" si="108"/>
        <v>1.4467825990299368</v>
      </c>
      <c r="F1213" s="1">
        <f t="shared" si="109"/>
        <v>5208.4173565077726</v>
      </c>
      <c r="G1213" s="1" t="str">
        <f t="shared" si="110"/>
        <v>0</v>
      </c>
      <c r="H1213" s="1">
        <v>23.943223809999999</v>
      </c>
      <c r="I1213" s="1">
        <f t="shared" si="111"/>
        <v>1.0490124931756251</v>
      </c>
      <c r="J1213" s="1">
        <f t="shared" si="112"/>
        <v>3776.4449754322504</v>
      </c>
      <c r="K1213" s="1" t="str">
        <f t="shared" si="113"/>
        <v>0</v>
      </c>
    </row>
    <row r="1214" spans="1:11">
      <c r="A1214" s="1" t="s">
        <v>43</v>
      </c>
      <c r="B1214" s="2">
        <v>41025</v>
      </c>
      <c r="C1214" s="3">
        <v>0.5</v>
      </c>
      <c r="D1214" s="1">
        <v>38.268963614569799</v>
      </c>
      <c r="E1214" s="1">
        <f t="shared" si="108"/>
        <v>1.6766589683633393</v>
      </c>
      <c r="F1214" s="1">
        <f t="shared" si="109"/>
        <v>6035.9722861080218</v>
      </c>
      <c r="G1214" s="1" t="str">
        <f t="shared" si="110"/>
        <v>0</v>
      </c>
      <c r="H1214" s="1">
        <v>24.16917673</v>
      </c>
      <c r="I1214" s="1">
        <f t="shared" si="111"/>
        <v>1.0589120554831251</v>
      </c>
      <c r="J1214" s="1">
        <f t="shared" si="112"/>
        <v>3812.0833997392501</v>
      </c>
      <c r="K1214" s="1" t="str">
        <f t="shared" si="113"/>
        <v>0</v>
      </c>
    </row>
    <row r="1215" spans="1:11">
      <c r="A1215" s="1" t="s">
        <v>43</v>
      </c>
      <c r="B1215" s="2">
        <v>41025</v>
      </c>
      <c r="C1215" s="3">
        <v>0.54166666666666663</v>
      </c>
      <c r="D1215" s="1">
        <v>40.864877280129299</v>
      </c>
      <c r="E1215" s="1">
        <f t="shared" si="108"/>
        <v>1.7903924358356649</v>
      </c>
      <c r="F1215" s="1">
        <f t="shared" si="109"/>
        <v>6445.4127690083933</v>
      </c>
      <c r="G1215" s="1" t="str">
        <f t="shared" si="110"/>
        <v>0</v>
      </c>
      <c r="H1215" s="1">
        <v>24.809748070000001</v>
      </c>
      <c r="I1215" s="1">
        <f t="shared" si="111"/>
        <v>1.0869770873168751</v>
      </c>
      <c r="J1215" s="1">
        <f t="shared" si="112"/>
        <v>3913.1175143407504</v>
      </c>
      <c r="K1215" s="1" t="str">
        <f t="shared" si="113"/>
        <v>0</v>
      </c>
    </row>
    <row r="1216" spans="1:11">
      <c r="A1216" s="1" t="s">
        <v>43</v>
      </c>
      <c r="B1216" s="2">
        <v>41025</v>
      </c>
      <c r="C1216" s="3">
        <v>0.58333333333333337</v>
      </c>
      <c r="D1216" s="1">
        <v>44.377690037423797</v>
      </c>
      <c r="E1216" s="1">
        <f t="shared" si="108"/>
        <v>1.9442975447646302</v>
      </c>
      <c r="F1216" s="1">
        <f t="shared" si="109"/>
        <v>6999.4711611526691</v>
      </c>
      <c r="G1216" s="1" t="str">
        <f t="shared" si="110"/>
        <v>0</v>
      </c>
      <c r="H1216" s="1">
        <v>25.767398839999998</v>
      </c>
      <c r="I1216" s="1">
        <f t="shared" si="111"/>
        <v>1.1289341616774999</v>
      </c>
      <c r="J1216" s="1">
        <f t="shared" si="112"/>
        <v>4064.1629820389999</v>
      </c>
      <c r="K1216" s="1" t="str">
        <f t="shared" si="113"/>
        <v>0</v>
      </c>
    </row>
    <row r="1217" spans="1:11">
      <c r="A1217" s="1" t="s">
        <v>43</v>
      </c>
      <c r="B1217" s="2">
        <v>41025</v>
      </c>
      <c r="C1217" s="3">
        <v>0.625</v>
      </c>
      <c r="D1217" s="1">
        <v>46.984062206480203</v>
      </c>
      <c r="E1217" s="1">
        <f t="shared" si="108"/>
        <v>2.0584892254214138</v>
      </c>
      <c r="F1217" s="1">
        <f t="shared" si="109"/>
        <v>7410.5612115170898</v>
      </c>
      <c r="G1217" s="1" t="str">
        <f t="shared" si="110"/>
        <v>0</v>
      </c>
      <c r="H1217" s="1">
        <v>26.49922802</v>
      </c>
      <c r="I1217" s="1">
        <f t="shared" si="111"/>
        <v>1.16099742762625</v>
      </c>
      <c r="J1217" s="1">
        <f t="shared" si="112"/>
        <v>4179.5907394545002</v>
      </c>
      <c r="K1217" s="1" t="str">
        <f t="shared" si="113"/>
        <v>0</v>
      </c>
    </row>
    <row r="1218" spans="1:11">
      <c r="A1218" s="1" t="s">
        <v>43</v>
      </c>
      <c r="B1218" s="2">
        <v>41025</v>
      </c>
      <c r="C1218" s="3">
        <v>0.66666666666666663</v>
      </c>
      <c r="D1218" s="1">
        <v>50.671079062355901</v>
      </c>
      <c r="E1218" s="1">
        <f t="shared" ref="E1218:E1281" si="114">(D1218*3785.4)/86400</f>
        <v>2.220026651419468</v>
      </c>
      <c r="F1218" s="1">
        <f t="shared" ref="F1218:F1281" si="115">E1218*3600</f>
        <v>7992.0959451100844</v>
      </c>
      <c r="G1218" s="1" t="str">
        <f t="shared" ref="G1218:G1281" si="116">IF(C1218=$C$25,SUM(F1218:F1239),"0")</f>
        <v>0</v>
      </c>
      <c r="H1218" s="1">
        <v>27.580241560000001</v>
      </c>
      <c r="I1218" s="1">
        <f t="shared" ref="I1218:I1281" si="117">(H1218*3785.4)/86400</f>
        <v>1.2083593333475</v>
      </c>
      <c r="J1218" s="1">
        <f t="shared" ref="J1218:J1281" si="118">I1218*3600</f>
        <v>4350.0936000510001</v>
      </c>
      <c r="K1218" s="1" t="str">
        <f t="shared" ref="K1218:K1281" si="119">IF(C1218=$C$25,SUM(J1218:J1239),"0")</f>
        <v>0</v>
      </c>
    </row>
    <row r="1219" spans="1:11">
      <c r="A1219" s="1" t="s">
        <v>43</v>
      </c>
      <c r="B1219" s="2">
        <v>41025</v>
      </c>
      <c r="C1219" s="3">
        <v>0.70833333333333337</v>
      </c>
      <c r="D1219" s="1">
        <v>50.040578907860699</v>
      </c>
      <c r="E1219" s="1">
        <f t="shared" si="114"/>
        <v>2.1924028634006469</v>
      </c>
      <c r="F1219" s="1">
        <f t="shared" si="115"/>
        <v>7892.6503082423287</v>
      </c>
      <c r="G1219" s="1" t="str">
        <f t="shared" si="116"/>
        <v>0</v>
      </c>
      <c r="H1219" s="1">
        <v>29.798651249999999</v>
      </c>
      <c r="I1219" s="1">
        <f t="shared" si="117"/>
        <v>1.305553407890625</v>
      </c>
      <c r="J1219" s="1">
        <f t="shared" si="118"/>
        <v>4699.9922684062503</v>
      </c>
      <c r="K1219" s="1" t="str">
        <f t="shared" si="119"/>
        <v>0</v>
      </c>
    </row>
    <row r="1220" spans="1:11">
      <c r="A1220" s="1" t="s">
        <v>43</v>
      </c>
      <c r="B1220" s="2">
        <v>41025</v>
      </c>
      <c r="C1220" s="3">
        <v>0.75</v>
      </c>
      <c r="D1220" s="1">
        <v>48.851754767099997</v>
      </c>
      <c r="E1220" s="1">
        <f t="shared" si="114"/>
        <v>2.1403175057335688</v>
      </c>
      <c r="F1220" s="1">
        <f t="shared" si="115"/>
        <v>7705.1430206408477</v>
      </c>
      <c r="G1220" s="1" t="str">
        <f t="shared" si="116"/>
        <v>0</v>
      </c>
      <c r="H1220" s="1">
        <v>32.043543159999999</v>
      </c>
      <c r="I1220" s="1">
        <f t="shared" si="117"/>
        <v>1.4039077346975</v>
      </c>
      <c r="J1220" s="1">
        <f t="shared" si="118"/>
        <v>5054.0678449110001</v>
      </c>
      <c r="K1220" s="1" t="str">
        <f t="shared" si="119"/>
        <v>0</v>
      </c>
    </row>
    <row r="1221" spans="1:11">
      <c r="A1221" s="1" t="s">
        <v>43</v>
      </c>
      <c r="B1221" s="2">
        <v>41025</v>
      </c>
      <c r="C1221" s="3">
        <v>0.79166666666666663</v>
      </c>
      <c r="D1221" s="1">
        <v>52.407505510118199</v>
      </c>
      <c r="E1221" s="1">
        <f t="shared" si="114"/>
        <v>2.2961038351620537</v>
      </c>
      <c r="F1221" s="1">
        <f t="shared" si="115"/>
        <v>8265.9738065833935</v>
      </c>
      <c r="G1221" s="1" t="str">
        <f t="shared" si="116"/>
        <v>0</v>
      </c>
      <c r="H1221" s="1">
        <v>33.30653324</v>
      </c>
      <c r="I1221" s="1">
        <f t="shared" si="117"/>
        <v>1.4592424875775001</v>
      </c>
      <c r="J1221" s="1">
        <f t="shared" si="118"/>
        <v>5253.2729552790006</v>
      </c>
      <c r="K1221" s="1" t="str">
        <f t="shared" si="119"/>
        <v>0</v>
      </c>
    </row>
    <row r="1222" spans="1:11">
      <c r="A1222" s="1" t="s">
        <v>43</v>
      </c>
      <c r="B1222" s="2">
        <v>41025</v>
      </c>
      <c r="C1222" s="3">
        <v>0.83333333333333337</v>
      </c>
      <c r="D1222" s="1">
        <v>46.116264806323599</v>
      </c>
      <c r="E1222" s="1">
        <f t="shared" si="114"/>
        <v>2.0204688518270526</v>
      </c>
      <c r="F1222" s="1">
        <f t="shared" si="115"/>
        <v>7273.6878665773893</v>
      </c>
      <c r="G1222" s="1" t="str">
        <f t="shared" si="116"/>
        <v>0</v>
      </c>
      <c r="H1222" s="1">
        <v>33.465168769999998</v>
      </c>
      <c r="I1222" s="1">
        <f t="shared" si="117"/>
        <v>1.4661927067356251</v>
      </c>
      <c r="J1222" s="1">
        <f t="shared" si="118"/>
        <v>5278.2937442482498</v>
      </c>
      <c r="K1222" s="1" t="str">
        <f t="shared" si="119"/>
        <v>0</v>
      </c>
    </row>
    <row r="1223" spans="1:11">
      <c r="A1223" s="1" t="s">
        <v>43</v>
      </c>
      <c r="B1223" s="2">
        <v>41025</v>
      </c>
      <c r="C1223" s="3">
        <v>0.875</v>
      </c>
      <c r="D1223" s="1">
        <v>47.098608878453597</v>
      </c>
      <c r="E1223" s="1">
        <f t="shared" si="114"/>
        <v>2.0635078014872481</v>
      </c>
      <c r="F1223" s="1">
        <f t="shared" si="115"/>
        <v>7428.6280853540929</v>
      </c>
      <c r="G1223" s="1" t="str">
        <f t="shared" si="116"/>
        <v>0</v>
      </c>
      <c r="H1223" s="1">
        <v>33.310135389999999</v>
      </c>
      <c r="I1223" s="1">
        <f t="shared" si="117"/>
        <v>1.459400306774375</v>
      </c>
      <c r="J1223" s="1">
        <f t="shared" si="118"/>
        <v>5253.8411043877504</v>
      </c>
      <c r="K1223" s="1" t="str">
        <f t="shared" si="119"/>
        <v>0</v>
      </c>
    </row>
    <row r="1224" spans="1:11">
      <c r="A1224" s="1" t="s">
        <v>43</v>
      </c>
      <c r="B1224" s="2">
        <v>41025</v>
      </c>
      <c r="C1224" s="3">
        <v>0.91666666666666663</v>
      </c>
      <c r="D1224" s="1">
        <v>45.065642107857599</v>
      </c>
      <c r="E1224" s="1">
        <f t="shared" si="114"/>
        <v>1.9744384448505112</v>
      </c>
      <c r="F1224" s="1">
        <f t="shared" si="115"/>
        <v>7107.9784014618408</v>
      </c>
      <c r="G1224" s="1" t="str">
        <f t="shared" si="116"/>
        <v>0</v>
      </c>
      <c r="H1224" s="1">
        <v>33.384819729999997</v>
      </c>
      <c r="I1224" s="1">
        <f t="shared" si="117"/>
        <v>1.4626724144206249</v>
      </c>
      <c r="J1224" s="1">
        <f t="shared" si="118"/>
        <v>5265.6206919142496</v>
      </c>
      <c r="K1224" s="1" t="str">
        <f t="shared" si="119"/>
        <v>0</v>
      </c>
    </row>
    <row r="1225" spans="1:11">
      <c r="A1225" s="1" t="s">
        <v>43</v>
      </c>
      <c r="B1225" s="2">
        <v>41025</v>
      </c>
      <c r="C1225" s="3">
        <v>0.95833333333333337</v>
      </c>
      <c r="D1225" s="1">
        <v>45.647807325786999</v>
      </c>
      <c r="E1225" s="1">
        <f t="shared" si="114"/>
        <v>1.9999445584610429</v>
      </c>
      <c r="F1225" s="1">
        <f t="shared" si="115"/>
        <v>7199.8004104597549</v>
      </c>
      <c r="G1225" s="1">
        <f t="shared" si="116"/>
        <v>121792.4800676389</v>
      </c>
      <c r="H1225" s="1">
        <v>33.672426620000003</v>
      </c>
      <c r="I1225" s="1">
        <f t="shared" si="117"/>
        <v>1.4752731912887502</v>
      </c>
      <c r="J1225" s="1">
        <f t="shared" si="118"/>
        <v>5310.983488639501</v>
      </c>
      <c r="K1225" s="1">
        <f t="shared" si="119"/>
        <v>109030.38658059151</v>
      </c>
    </row>
    <row r="1226" spans="1:11">
      <c r="A1226" s="1" t="s">
        <v>43</v>
      </c>
      <c r="B1226" s="2">
        <v>41026</v>
      </c>
      <c r="C1226" s="3">
        <v>0</v>
      </c>
      <c r="D1226" s="1">
        <v>47.4696953550974</v>
      </c>
      <c r="E1226" s="1">
        <f t="shared" si="114"/>
        <v>2.079766027745205</v>
      </c>
      <c r="F1226" s="1">
        <f t="shared" si="115"/>
        <v>7487.1576998827377</v>
      </c>
      <c r="G1226" s="1" t="str">
        <f t="shared" si="116"/>
        <v>0</v>
      </c>
      <c r="H1226" s="1">
        <v>33.331652149999996</v>
      </c>
      <c r="I1226" s="1">
        <f t="shared" si="117"/>
        <v>1.4603430098218748</v>
      </c>
      <c r="J1226" s="1">
        <f t="shared" si="118"/>
        <v>5257.2348353587495</v>
      </c>
      <c r="K1226" s="1" t="str">
        <f t="shared" si="119"/>
        <v>0</v>
      </c>
    </row>
    <row r="1227" spans="1:11">
      <c r="A1227" s="1" t="s">
        <v>43</v>
      </c>
      <c r="B1227" s="2">
        <v>41026</v>
      </c>
      <c r="C1227" s="3">
        <v>4.1666666666666664E-2</v>
      </c>
      <c r="D1227" s="1">
        <v>50.577859361436602</v>
      </c>
      <c r="E1227" s="1">
        <f t="shared" si="114"/>
        <v>2.2159424632729414</v>
      </c>
      <c r="F1227" s="1">
        <f t="shared" si="115"/>
        <v>7977.3928677825888</v>
      </c>
      <c r="G1227" s="1" t="str">
        <f t="shared" si="116"/>
        <v>0</v>
      </c>
      <c r="H1227" s="1">
        <v>34.287560489999997</v>
      </c>
      <c r="I1227" s="1">
        <f t="shared" si="117"/>
        <v>1.5022237439681247</v>
      </c>
      <c r="J1227" s="1">
        <f t="shared" si="118"/>
        <v>5408.0054782852494</v>
      </c>
      <c r="K1227" s="1" t="str">
        <f t="shared" si="119"/>
        <v>0</v>
      </c>
    </row>
    <row r="1228" spans="1:11">
      <c r="A1228" s="1" t="s">
        <v>43</v>
      </c>
      <c r="B1228" s="2">
        <v>41026</v>
      </c>
      <c r="C1228" s="3">
        <v>8.3333333333333329E-2</v>
      </c>
      <c r="D1228" s="1">
        <v>51.4610262605879</v>
      </c>
      <c r="E1228" s="1">
        <f t="shared" si="114"/>
        <v>2.2546362130420077</v>
      </c>
      <c r="F1228" s="1">
        <f t="shared" si="115"/>
        <v>8116.6903669512276</v>
      </c>
      <c r="G1228" s="1" t="str">
        <f t="shared" si="116"/>
        <v>0</v>
      </c>
      <c r="H1228" s="1">
        <v>33.968105680000001</v>
      </c>
      <c r="I1228" s="1">
        <f t="shared" si="117"/>
        <v>1.4882276301050001</v>
      </c>
      <c r="J1228" s="1">
        <f t="shared" si="118"/>
        <v>5357.6194683780004</v>
      </c>
      <c r="K1228" s="1" t="str">
        <f t="shared" si="119"/>
        <v>0</v>
      </c>
    </row>
    <row r="1229" spans="1:11">
      <c r="A1229" s="1" t="s">
        <v>43</v>
      </c>
      <c r="B1229" s="2">
        <v>41026</v>
      </c>
      <c r="C1229" s="3">
        <v>0.125</v>
      </c>
      <c r="D1229" s="1">
        <v>47.249825993643903</v>
      </c>
      <c r="E1229" s="1">
        <f t="shared" si="114"/>
        <v>2.0701330013465236</v>
      </c>
      <c r="F1229" s="1">
        <f t="shared" si="115"/>
        <v>7452.4788048474848</v>
      </c>
      <c r="G1229" s="1" t="str">
        <f t="shared" si="116"/>
        <v>0</v>
      </c>
      <c r="H1229" s="1">
        <v>34.422494589999999</v>
      </c>
      <c r="I1229" s="1">
        <f t="shared" si="117"/>
        <v>1.5081355442243751</v>
      </c>
      <c r="J1229" s="1">
        <f t="shared" si="118"/>
        <v>5429.2879592077506</v>
      </c>
      <c r="K1229" s="1" t="str">
        <f t="shared" si="119"/>
        <v>0</v>
      </c>
    </row>
    <row r="1230" spans="1:11">
      <c r="A1230" s="1" t="s">
        <v>43</v>
      </c>
      <c r="B1230" s="2">
        <v>41026</v>
      </c>
      <c r="C1230" s="3">
        <v>0.16666666666666666</v>
      </c>
      <c r="D1230" s="1">
        <v>41.786521535449602</v>
      </c>
      <c r="E1230" s="1">
        <f t="shared" si="114"/>
        <v>1.8307719747718858</v>
      </c>
      <c r="F1230" s="1">
        <f t="shared" si="115"/>
        <v>6590.7791091787885</v>
      </c>
      <c r="G1230" s="1" t="str">
        <f t="shared" si="116"/>
        <v>0</v>
      </c>
      <c r="H1230" s="1">
        <v>34.021883809999999</v>
      </c>
      <c r="I1230" s="1">
        <f t="shared" si="117"/>
        <v>1.4905837844256251</v>
      </c>
      <c r="J1230" s="1">
        <f t="shared" si="118"/>
        <v>5366.1016239322507</v>
      </c>
      <c r="K1230" s="1" t="str">
        <f t="shared" si="119"/>
        <v>0</v>
      </c>
    </row>
    <row r="1231" spans="1:11">
      <c r="A1231" s="1" t="s">
        <v>43</v>
      </c>
      <c r="B1231" s="2">
        <v>41026</v>
      </c>
      <c r="C1231" s="3">
        <v>0.20833333333333334</v>
      </c>
      <c r="D1231" s="1">
        <v>36.4175352467431</v>
      </c>
      <c r="E1231" s="1">
        <f t="shared" si="114"/>
        <v>1.595543262997932</v>
      </c>
      <c r="F1231" s="1">
        <f t="shared" si="115"/>
        <v>5743.9557467925551</v>
      </c>
      <c r="G1231" s="1" t="str">
        <f t="shared" si="116"/>
        <v>0</v>
      </c>
      <c r="H1231" s="1">
        <v>34.15393538</v>
      </c>
      <c r="I1231" s="1">
        <f t="shared" si="117"/>
        <v>1.4963692938362501</v>
      </c>
      <c r="J1231" s="1">
        <f t="shared" si="118"/>
        <v>5386.9294578105</v>
      </c>
      <c r="K1231" s="1" t="str">
        <f t="shared" si="119"/>
        <v>0</v>
      </c>
    </row>
    <row r="1232" spans="1:11">
      <c r="A1232" s="1" t="s">
        <v>43</v>
      </c>
      <c r="B1232" s="2">
        <v>41026</v>
      </c>
      <c r="C1232" s="3">
        <v>0.25</v>
      </c>
      <c r="D1232" s="1">
        <v>33.396379168298502</v>
      </c>
      <c r="E1232" s="1">
        <f t="shared" si="114"/>
        <v>1.4631788623110782</v>
      </c>
      <c r="F1232" s="1">
        <f t="shared" si="115"/>
        <v>5267.4439043198818</v>
      </c>
      <c r="G1232" s="1" t="str">
        <f t="shared" si="116"/>
        <v>0</v>
      </c>
      <c r="H1232" s="1">
        <v>33.83215397</v>
      </c>
      <c r="I1232" s="1">
        <f t="shared" si="117"/>
        <v>1.4822712458106251</v>
      </c>
      <c r="J1232" s="1">
        <f t="shared" si="118"/>
        <v>5336.17648491825</v>
      </c>
      <c r="K1232" s="1" t="str">
        <f t="shared" si="119"/>
        <v>0</v>
      </c>
    </row>
    <row r="1233" spans="1:11">
      <c r="A1233" s="1" t="s">
        <v>43</v>
      </c>
      <c r="B1233" s="2">
        <v>41026</v>
      </c>
      <c r="C1233" s="3">
        <v>0.29166666666666669</v>
      </c>
      <c r="D1233" s="1">
        <v>29.9991461706162</v>
      </c>
      <c r="E1233" s="1">
        <f t="shared" si="114"/>
        <v>1.3143375916001223</v>
      </c>
      <c r="F1233" s="1">
        <f t="shared" si="115"/>
        <v>4731.6153297604405</v>
      </c>
      <c r="G1233" s="1" t="str">
        <f t="shared" si="116"/>
        <v>0</v>
      </c>
      <c r="H1233" s="1">
        <v>33.128314690000003</v>
      </c>
      <c r="I1233" s="1">
        <f t="shared" si="117"/>
        <v>1.4514342873556252</v>
      </c>
      <c r="J1233" s="1">
        <f t="shared" si="118"/>
        <v>5225.1634344802505</v>
      </c>
      <c r="K1233" s="1" t="str">
        <f t="shared" si="119"/>
        <v>0</v>
      </c>
    </row>
    <row r="1234" spans="1:11">
      <c r="A1234" s="1" t="s">
        <v>43</v>
      </c>
      <c r="B1234" s="2">
        <v>41026</v>
      </c>
      <c r="C1234" s="3">
        <v>0.33333333333333331</v>
      </c>
      <c r="D1234" s="1">
        <v>30.614148375193299</v>
      </c>
      <c r="E1234" s="1">
        <f t="shared" si="114"/>
        <v>1.3412823756881564</v>
      </c>
      <c r="F1234" s="1">
        <f t="shared" si="115"/>
        <v>4828.6165524773633</v>
      </c>
      <c r="G1234" s="1" t="str">
        <f t="shared" si="116"/>
        <v>0</v>
      </c>
      <c r="H1234" s="1">
        <v>33.113269150000001</v>
      </c>
      <c r="I1234" s="1">
        <f t="shared" si="117"/>
        <v>1.4507751046343751</v>
      </c>
      <c r="J1234" s="1">
        <f t="shared" si="118"/>
        <v>5222.7903766837508</v>
      </c>
      <c r="K1234" s="1" t="str">
        <f t="shared" si="119"/>
        <v>0</v>
      </c>
    </row>
    <row r="1235" spans="1:11">
      <c r="A1235" s="1" t="s">
        <v>43</v>
      </c>
      <c r="B1235" s="2">
        <v>41026</v>
      </c>
      <c r="C1235" s="3">
        <v>0.375</v>
      </c>
      <c r="D1235" s="1">
        <v>30.489663377867799</v>
      </c>
      <c r="E1235" s="1">
        <f t="shared" si="114"/>
        <v>1.3358283767428329</v>
      </c>
      <c r="F1235" s="1">
        <f t="shared" si="115"/>
        <v>4808.982156274199</v>
      </c>
      <c r="G1235" s="1" t="str">
        <f t="shared" si="116"/>
        <v>0</v>
      </c>
      <c r="H1235" s="1">
        <v>33.204776240000001</v>
      </c>
      <c r="I1235" s="1">
        <f t="shared" si="117"/>
        <v>1.4547842590150002</v>
      </c>
      <c r="J1235" s="1">
        <f t="shared" si="118"/>
        <v>5237.2233324540011</v>
      </c>
      <c r="K1235" s="1" t="str">
        <f t="shared" si="119"/>
        <v>0</v>
      </c>
    </row>
    <row r="1236" spans="1:11">
      <c r="A1236" s="1" t="s">
        <v>43</v>
      </c>
      <c r="B1236" s="2">
        <v>41026</v>
      </c>
      <c r="C1236" s="3">
        <v>0.41666666666666669</v>
      </c>
      <c r="D1236" s="1">
        <v>31.113741641044601</v>
      </c>
      <c r="E1236" s="1">
        <f t="shared" si="114"/>
        <v>1.3631708056482668</v>
      </c>
      <c r="F1236" s="1">
        <f t="shared" si="115"/>
        <v>4907.4149003337607</v>
      </c>
      <c r="G1236" s="1" t="str">
        <f t="shared" si="116"/>
        <v>0</v>
      </c>
      <c r="H1236" s="1">
        <v>32.680871979999999</v>
      </c>
      <c r="I1236" s="1">
        <f t="shared" si="117"/>
        <v>1.4318307036237501</v>
      </c>
      <c r="J1236" s="1">
        <f t="shared" si="118"/>
        <v>5154.5905330455007</v>
      </c>
      <c r="K1236" s="1" t="str">
        <f t="shared" si="119"/>
        <v>0</v>
      </c>
    </row>
    <row r="1237" spans="1:11">
      <c r="A1237" s="1" t="s">
        <v>43</v>
      </c>
      <c r="B1237" s="2">
        <v>41026</v>
      </c>
      <c r="C1237" s="3">
        <v>0.45833333333333331</v>
      </c>
      <c r="D1237" s="1">
        <v>30.680025737020699</v>
      </c>
      <c r="E1237" s="1">
        <f t="shared" si="114"/>
        <v>1.3441686276032194</v>
      </c>
      <c r="F1237" s="1">
        <f t="shared" si="115"/>
        <v>4839.00705937159</v>
      </c>
      <c r="G1237" s="1" t="str">
        <f t="shared" si="116"/>
        <v>0</v>
      </c>
      <c r="H1237" s="1">
        <v>32.621015749999998</v>
      </c>
      <c r="I1237" s="1">
        <f t="shared" si="117"/>
        <v>1.429208252546875</v>
      </c>
      <c r="J1237" s="1">
        <f t="shared" si="118"/>
        <v>5145.1497091687497</v>
      </c>
      <c r="K1237" s="1" t="str">
        <f t="shared" si="119"/>
        <v>0</v>
      </c>
    </row>
    <row r="1238" spans="1:11">
      <c r="A1238" s="1" t="s">
        <v>43</v>
      </c>
      <c r="B1238" s="2">
        <v>41026</v>
      </c>
      <c r="C1238" s="3">
        <v>0.5</v>
      </c>
      <c r="D1238" s="1">
        <v>29.984160426987501</v>
      </c>
      <c r="E1238" s="1">
        <f t="shared" si="114"/>
        <v>1.3136810287073899</v>
      </c>
      <c r="F1238" s="1">
        <f t="shared" si="115"/>
        <v>4729.2517033466038</v>
      </c>
      <c r="G1238" s="1" t="str">
        <f t="shared" si="116"/>
        <v>0</v>
      </c>
      <c r="H1238" s="1">
        <v>30.827344870000001</v>
      </c>
      <c r="I1238" s="1">
        <f t="shared" si="117"/>
        <v>1.3506230471168752</v>
      </c>
      <c r="J1238" s="1">
        <f t="shared" si="118"/>
        <v>4862.242969620751</v>
      </c>
      <c r="K1238" s="1" t="str">
        <f t="shared" si="119"/>
        <v>0</v>
      </c>
    </row>
    <row r="1239" spans="1:11">
      <c r="A1239" s="1" t="s">
        <v>43</v>
      </c>
      <c r="B1239" s="2">
        <v>41026</v>
      </c>
      <c r="C1239" s="3">
        <v>0.54166666666666663</v>
      </c>
      <c r="D1239" s="1">
        <v>28.3317217291726</v>
      </c>
      <c r="E1239" s="1">
        <f t="shared" si="114"/>
        <v>1.2412835582593744</v>
      </c>
      <c r="F1239" s="1">
        <f t="shared" si="115"/>
        <v>4468.6208097337476</v>
      </c>
      <c r="G1239" s="1" t="str">
        <f t="shared" si="116"/>
        <v>0</v>
      </c>
      <c r="H1239" s="1">
        <v>30.25563142</v>
      </c>
      <c r="I1239" s="1">
        <f t="shared" si="117"/>
        <v>1.32557485158875</v>
      </c>
      <c r="J1239" s="1">
        <f t="shared" si="118"/>
        <v>4772.0694657194999</v>
      </c>
      <c r="K1239" s="1" t="str">
        <f t="shared" si="119"/>
        <v>0</v>
      </c>
    </row>
    <row r="1240" spans="1:11">
      <c r="A1240" s="1" t="s">
        <v>43</v>
      </c>
      <c r="B1240" s="2">
        <v>41026</v>
      </c>
      <c r="C1240" s="3">
        <v>0.58333333333333337</v>
      </c>
      <c r="D1240" s="1">
        <v>28.4100771903992</v>
      </c>
      <c r="E1240" s="1">
        <f t="shared" si="114"/>
        <v>1.2447165069043649</v>
      </c>
      <c r="F1240" s="1">
        <f t="shared" si="115"/>
        <v>4480.9794248557137</v>
      </c>
      <c r="G1240" s="1" t="str">
        <f t="shared" si="116"/>
        <v>0</v>
      </c>
      <c r="H1240" s="1">
        <v>29.201724250000002</v>
      </c>
      <c r="I1240" s="1">
        <f t="shared" si="117"/>
        <v>1.2794005437031253</v>
      </c>
      <c r="J1240" s="1">
        <f t="shared" si="118"/>
        <v>4605.8419573312513</v>
      </c>
      <c r="K1240" s="1" t="str">
        <f t="shared" si="119"/>
        <v>0</v>
      </c>
    </row>
    <row r="1241" spans="1:11">
      <c r="A1241" s="1" t="s">
        <v>43</v>
      </c>
      <c r="B1241" s="2">
        <v>41026</v>
      </c>
      <c r="C1241" s="3">
        <v>0.625</v>
      </c>
      <c r="D1241" s="1">
        <v>28.379235104454899</v>
      </c>
      <c r="E1241" s="1">
        <f t="shared" si="114"/>
        <v>1.2433652380139304</v>
      </c>
      <c r="F1241" s="1">
        <f t="shared" si="115"/>
        <v>4476.1148568501494</v>
      </c>
      <c r="G1241" s="1" t="str">
        <f t="shared" si="116"/>
        <v>0</v>
      </c>
      <c r="H1241" s="1">
        <v>28.548970199999999</v>
      </c>
      <c r="I1241" s="1">
        <f t="shared" si="117"/>
        <v>1.2508017568875001</v>
      </c>
      <c r="J1241" s="1">
        <f t="shared" si="118"/>
        <v>4502.8863247950003</v>
      </c>
      <c r="K1241" s="1" t="str">
        <f t="shared" si="119"/>
        <v>0</v>
      </c>
    </row>
    <row r="1242" spans="1:11">
      <c r="A1242" s="1" t="s">
        <v>43</v>
      </c>
      <c r="B1242" s="2">
        <v>41026</v>
      </c>
      <c r="C1242" s="3">
        <v>0.66666666666666663</v>
      </c>
      <c r="D1242" s="1">
        <v>25.434204370710599</v>
      </c>
      <c r="E1242" s="1">
        <f t="shared" si="114"/>
        <v>1.1143360789917582</v>
      </c>
      <c r="F1242" s="1">
        <f t="shared" si="115"/>
        <v>4011.6098843703298</v>
      </c>
      <c r="G1242" s="1" t="str">
        <f t="shared" si="116"/>
        <v>0</v>
      </c>
      <c r="H1242" s="1">
        <v>27.77369547</v>
      </c>
      <c r="I1242" s="1">
        <f t="shared" si="117"/>
        <v>1.2168350327793751</v>
      </c>
      <c r="J1242" s="1">
        <f t="shared" si="118"/>
        <v>4380.6061180057504</v>
      </c>
      <c r="K1242" s="1" t="str">
        <f t="shared" si="119"/>
        <v>0</v>
      </c>
    </row>
    <row r="1243" spans="1:11">
      <c r="A1243" s="1" t="s">
        <v>43</v>
      </c>
      <c r="B1243" s="2">
        <v>41026</v>
      </c>
      <c r="C1243" s="3">
        <v>0.70833333333333337</v>
      </c>
      <c r="D1243" s="1">
        <v>31.1077832635244</v>
      </c>
      <c r="E1243" s="1">
        <f t="shared" si="114"/>
        <v>1.3629097542331627</v>
      </c>
      <c r="F1243" s="1">
        <f t="shared" si="115"/>
        <v>4906.4751152393856</v>
      </c>
      <c r="G1243" s="1" t="str">
        <f t="shared" si="116"/>
        <v>0</v>
      </c>
      <c r="H1243" s="1">
        <v>27.185342590000001</v>
      </c>
      <c r="I1243" s="1">
        <f t="shared" si="117"/>
        <v>1.1910578222243751</v>
      </c>
      <c r="J1243" s="1">
        <f t="shared" si="118"/>
        <v>4287.8081600077503</v>
      </c>
      <c r="K1243" s="1" t="str">
        <f t="shared" si="119"/>
        <v>0</v>
      </c>
    </row>
    <row r="1244" spans="1:11">
      <c r="A1244" s="1" t="s">
        <v>43</v>
      </c>
      <c r="B1244" s="2">
        <v>41026</v>
      </c>
      <c r="C1244" s="3">
        <v>0.75</v>
      </c>
      <c r="D1244" s="1">
        <v>30.452487505276999</v>
      </c>
      <c r="E1244" s="1">
        <f t="shared" si="114"/>
        <v>1.3341996088249486</v>
      </c>
      <c r="F1244" s="1">
        <f t="shared" si="115"/>
        <v>4803.1185917698149</v>
      </c>
      <c r="G1244" s="1" t="str">
        <f t="shared" si="116"/>
        <v>0</v>
      </c>
      <c r="H1244" s="1">
        <v>27.105740149999999</v>
      </c>
      <c r="I1244" s="1">
        <f t="shared" si="117"/>
        <v>1.1875702403218749</v>
      </c>
      <c r="J1244" s="1">
        <f t="shared" si="118"/>
        <v>4275.252865158749</v>
      </c>
      <c r="K1244" s="1" t="str">
        <f t="shared" si="119"/>
        <v>0</v>
      </c>
    </row>
    <row r="1245" spans="1:11">
      <c r="A1245" s="1" t="s">
        <v>43</v>
      </c>
      <c r="B1245" s="2">
        <v>41026</v>
      </c>
      <c r="C1245" s="3">
        <v>0.79166666666666663</v>
      </c>
      <c r="D1245" s="1">
        <v>30.9947427103255</v>
      </c>
      <c r="E1245" s="1">
        <f t="shared" si="114"/>
        <v>1.3579571649961359</v>
      </c>
      <c r="F1245" s="1">
        <f t="shared" si="115"/>
        <v>4888.6457939860893</v>
      </c>
      <c r="G1245" s="1" t="str">
        <f t="shared" si="116"/>
        <v>0</v>
      </c>
      <c r="H1245" s="1">
        <v>27.210617379999999</v>
      </c>
      <c r="I1245" s="1">
        <f t="shared" si="117"/>
        <v>1.19216517396125</v>
      </c>
      <c r="J1245" s="1">
        <f t="shared" si="118"/>
        <v>4291.7946262605001</v>
      </c>
      <c r="K1245" s="1" t="str">
        <f t="shared" si="119"/>
        <v>0</v>
      </c>
    </row>
    <row r="1246" spans="1:11">
      <c r="A1246" s="1" t="s">
        <v>43</v>
      </c>
      <c r="B1246" s="2">
        <v>41026</v>
      </c>
      <c r="C1246" s="3">
        <v>0.83333333333333337</v>
      </c>
      <c r="D1246" s="1">
        <v>32.1846820672353</v>
      </c>
      <c r="E1246" s="1">
        <f t="shared" si="114"/>
        <v>1.4100913830707467</v>
      </c>
      <c r="F1246" s="1">
        <f t="shared" si="115"/>
        <v>5076.3289790546878</v>
      </c>
      <c r="G1246" s="1" t="str">
        <f t="shared" si="116"/>
        <v>0</v>
      </c>
      <c r="H1246" s="1">
        <v>26.721368909999999</v>
      </c>
      <c r="I1246" s="1">
        <f t="shared" si="117"/>
        <v>1.170729975369375</v>
      </c>
      <c r="J1246" s="1">
        <f t="shared" si="118"/>
        <v>4214.6279113297496</v>
      </c>
      <c r="K1246" s="1" t="str">
        <f t="shared" si="119"/>
        <v>0</v>
      </c>
    </row>
    <row r="1247" spans="1:11">
      <c r="A1247" s="1" t="s">
        <v>43</v>
      </c>
      <c r="B1247" s="2">
        <v>41026</v>
      </c>
      <c r="C1247" s="3">
        <v>0.875</v>
      </c>
      <c r="D1247" s="1">
        <v>29.502784492704599</v>
      </c>
      <c r="E1247" s="1">
        <f t="shared" si="114"/>
        <v>1.2925907455866203</v>
      </c>
      <c r="F1247" s="1">
        <f t="shared" si="115"/>
        <v>4653.3266841118329</v>
      </c>
      <c r="G1247" s="1" t="str">
        <f t="shared" si="116"/>
        <v>0</v>
      </c>
      <c r="H1247" s="1">
        <v>26.488503640000001</v>
      </c>
      <c r="I1247" s="1">
        <f t="shared" si="117"/>
        <v>1.1605275657275</v>
      </c>
      <c r="J1247" s="1">
        <f t="shared" si="118"/>
        <v>4177.8992366190005</v>
      </c>
      <c r="K1247" s="1" t="str">
        <f t="shared" si="119"/>
        <v>0</v>
      </c>
    </row>
    <row r="1248" spans="1:11">
      <c r="A1248" s="1" t="s">
        <v>43</v>
      </c>
      <c r="B1248" s="2">
        <v>41026</v>
      </c>
      <c r="C1248" s="3">
        <v>0.91666666666666663</v>
      </c>
      <c r="D1248" s="1">
        <v>31.127180396715801</v>
      </c>
      <c r="E1248" s="1">
        <f t="shared" si="114"/>
        <v>1.3637595911311111</v>
      </c>
      <c r="F1248" s="1">
        <f t="shared" si="115"/>
        <v>4909.5345280720003</v>
      </c>
      <c r="G1248" s="1" t="str">
        <f t="shared" si="116"/>
        <v>0</v>
      </c>
      <c r="H1248" s="1">
        <v>26.763242510000001</v>
      </c>
      <c r="I1248" s="1">
        <f t="shared" si="117"/>
        <v>1.1725645624693752</v>
      </c>
      <c r="J1248" s="1">
        <f t="shared" si="118"/>
        <v>4221.2324248897512</v>
      </c>
      <c r="K1248" s="1" t="str">
        <f t="shared" si="119"/>
        <v>0</v>
      </c>
    </row>
    <row r="1249" spans="1:11">
      <c r="A1249" s="1" t="s">
        <v>43</v>
      </c>
      <c r="B1249" s="2">
        <v>41026</v>
      </c>
      <c r="C1249" s="3">
        <v>0.95833333333333337</v>
      </c>
      <c r="D1249" s="1">
        <v>29.5337324958377</v>
      </c>
      <c r="E1249" s="1">
        <f t="shared" si="114"/>
        <v>1.2939466549738894</v>
      </c>
      <c r="F1249" s="1">
        <f t="shared" si="115"/>
        <v>4658.2079579060019</v>
      </c>
      <c r="G1249" s="1">
        <f t="shared" si="116"/>
        <v>95064.290153820475</v>
      </c>
      <c r="H1249" s="1">
        <v>26.19439822</v>
      </c>
      <c r="I1249" s="1">
        <f t="shared" si="117"/>
        <v>1.1476420720137499</v>
      </c>
      <c r="J1249" s="1">
        <f t="shared" si="118"/>
        <v>4131.5114592494992</v>
      </c>
      <c r="K1249" s="1">
        <f t="shared" si="119"/>
        <v>85210.791166541268</v>
      </c>
    </row>
    <row r="1250" spans="1:11">
      <c r="A1250" s="1" t="s">
        <v>43</v>
      </c>
      <c r="B1250" s="2">
        <v>41027</v>
      </c>
      <c r="C1250" s="3">
        <v>0</v>
      </c>
      <c r="D1250" s="1">
        <v>29.229817193349199</v>
      </c>
      <c r="E1250" s="1">
        <f t="shared" si="114"/>
        <v>1.2806313657836119</v>
      </c>
      <c r="F1250" s="1">
        <f t="shared" si="115"/>
        <v>4610.2729168210026</v>
      </c>
      <c r="G1250" s="1" t="str">
        <f t="shared" si="116"/>
        <v>0</v>
      </c>
      <c r="H1250" s="1">
        <v>25.812584279999999</v>
      </c>
      <c r="I1250" s="1">
        <f t="shared" si="117"/>
        <v>1.1309138487674999</v>
      </c>
      <c r="J1250" s="1">
        <f t="shared" si="118"/>
        <v>4071.2898555629995</v>
      </c>
      <c r="K1250" s="1" t="str">
        <f t="shared" si="119"/>
        <v>0</v>
      </c>
    </row>
    <row r="1251" spans="1:11">
      <c r="A1251" s="1" t="s">
        <v>43</v>
      </c>
      <c r="B1251" s="2">
        <v>41027</v>
      </c>
      <c r="C1251" s="3">
        <v>4.1666666666666664E-2</v>
      </c>
      <c r="D1251" s="1">
        <v>28.917159665425601</v>
      </c>
      <c r="E1251" s="1">
        <f t="shared" si="114"/>
        <v>1.2669330578414593</v>
      </c>
      <c r="F1251" s="1">
        <f t="shared" si="115"/>
        <v>4560.9590082292534</v>
      </c>
      <c r="G1251" s="1" t="str">
        <f t="shared" si="116"/>
        <v>0</v>
      </c>
      <c r="H1251" s="1">
        <v>25.571111009999999</v>
      </c>
      <c r="I1251" s="1">
        <f t="shared" si="117"/>
        <v>1.120334301125625</v>
      </c>
      <c r="J1251" s="1">
        <f t="shared" si="118"/>
        <v>4033.2034840522501</v>
      </c>
      <c r="K1251" s="1" t="str">
        <f t="shared" si="119"/>
        <v>0</v>
      </c>
    </row>
    <row r="1252" spans="1:11">
      <c r="A1252" s="1" t="s">
        <v>43</v>
      </c>
      <c r="B1252" s="2">
        <v>41027</v>
      </c>
      <c r="C1252" s="3">
        <v>8.3333333333333329E-2</v>
      </c>
      <c r="D1252" s="1">
        <v>25.029222809473701</v>
      </c>
      <c r="E1252" s="1">
        <f t="shared" si="114"/>
        <v>1.0965928243400664</v>
      </c>
      <c r="F1252" s="1">
        <f t="shared" si="115"/>
        <v>3947.734167624239</v>
      </c>
      <c r="G1252" s="1" t="str">
        <f t="shared" si="116"/>
        <v>0</v>
      </c>
      <c r="H1252" s="1">
        <v>25.427575300000001</v>
      </c>
      <c r="I1252" s="1">
        <f t="shared" si="117"/>
        <v>1.1140456428312502</v>
      </c>
      <c r="J1252" s="1">
        <f t="shared" si="118"/>
        <v>4010.5643141925007</v>
      </c>
      <c r="K1252" s="1" t="str">
        <f t="shared" si="119"/>
        <v>0</v>
      </c>
    </row>
    <row r="1253" spans="1:11">
      <c r="A1253" s="1" t="s">
        <v>43</v>
      </c>
      <c r="B1253" s="2">
        <v>41027</v>
      </c>
      <c r="C1253" s="3">
        <v>0.125</v>
      </c>
      <c r="D1253" s="1">
        <v>28.1274646806717</v>
      </c>
      <c r="E1253" s="1">
        <f t="shared" si="114"/>
        <v>1.2323345463219291</v>
      </c>
      <c r="F1253" s="1">
        <f t="shared" si="115"/>
        <v>4436.4043667589449</v>
      </c>
      <c r="G1253" s="1" t="str">
        <f t="shared" si="116"/>
        <v>0</v>
      </c>
      <c r="H1253" s="1">
        <v>25.31166168</v>
      </c>
      <c r="I1253" s="1">
        <f t="shared" si="117"/>
        <v>1.1089671773550001</v>
      </c>
      <c r="J1253" s="1">
        <f t="shared" si="118"/>
        <v>3992.2818384780003</v>
      </c>
      <c r="K1253" s="1" t="str">
        <f t="shared" si="119"/>
        <v>0</v>
      </c>
    </row>
    <row r="1254" spans="1:11">
      <c r="A1254" s="1" t="s">
        <v>43</v>
      </c>
      <c r="B1254" s="2">
        <v>41027</v>
      </c>
      <c r="C1254" s="3">
        <v>0.16666666666666666</v>
      </c>
      <c r="D1254" s="1">
        <v>30.025088499387099</v>
      </c>
      <c r="E1254" s="1">
        <f t="shared" si="114"/>
        <v>1.3154741898793973</v>
      </c>
      <c r="F1254" s="1">
        <f t="shared" si="115"/>
        <v>4735.7070835658305</v>
      </c>
      <c r="G1254" s="1" t="str">
        <f t="shared" si="116"/>
        <v>0</v>
      </c>
      <c r="H1254" s="1">
        <v>24.987919649999998</v>
      </c>
      <c r="I1254" s="1">
        <f t="shared" si="117"/>
        <v>1.094783229665625</v>
      </c>
      <c r="J1254" s="1">
        <f t="shared" si="118"/>
        <v>3941.2196267962499</v>
      </c>
      <c r="K1254" s="1" t="str">
        <f t="shared" si="119"/>
        <v>0</v>
      </c>
    </row>
    <row r="1255" spans="1:11">
      <c r="A1255" s="1" t="s">
        <v>43</v>
      </c>
      <c r="B1255" s="2">
        <v>41027</v>
      </c>
      <c r="C1255" s="3">
        <v>0.20833333333333334</v>
      </c>
      <c r="D1255" s="1">
        <v>25.971778930558099</v>
      </c>
      <c r="E1255" s="1">
        <f t="shared" si="114"/>
        <v>1.1378885643950767</v>
      </c>
      <c r="F1255" s="1">
        <f t="shared" si="115"/>
        <v>4096.3988318222764</v>
      </c>
      <c r="G1255" s="1" t="str">
        <f t="shared" si="116"/>
        <v>0</v>
      </c>
      <c r="H1255" s="1">
        <v>24.976998250000001</v>
      </c>
      <c r="I1255" s="1">
        <f t="shared" si="117"/>
        <v>1.094304735828125</v>
      </c>
      <c r="J1255" s="1">
        <f t="shared" si="118"/>
        <v>3939.4970489812504</v>
      </c>
      <c r="K1255" s="1" t="str">
        <f t="shared" si="119"/>
        <v>0</v>
      </c>
    </row>
    <row r="1256" spans="1:11">
      <c r="A1256" s="1" t="s">
        <v>43</v>
      </c>
      <c r="B1256" s="2">
        <v>41027</v>
      </c>
      <c r="C1256" s="3">
        <v>0.25</v>
      </c>
      <c r="D1256" s="1">
        <v>25.444306131468899</v>
      </c>
      <c r="E1256" s="1">
        <f t="shared" si="114"/>
        <v>1.1147786623849811</v>
      </c>
      <c r="F1256" s="1">
        <f t="shared" si="115"/>
        <v>4013.2031845859319</v>
      </c>
      <c r="G1256" s="1" t="str">
        <f t="shared" si="116"/>
        <v>0</v>
      </c>
      <c r="H1256" s="1">
        <v>24.617284699999999</v>
      </c>
      <c r="I1256" s="1">
        <f t="shared" si="117"/>
        <v>1.07854478591875</v>
      </c>
      <c r="J1256" s="1">
        <f t="shared" si="118"/>
        <v>3882.7612293074999</v>
      </c>
      <c r="K1256" s="1" t="str">
        <f t="shared" si="119"/>
        <v>0</v>
      </c>
    </row>
    <row r="1257" spans="1:11">
      <c r="A1257" s="1" t="s">
        <v>43</v>
      </c>
      <c r="B1257" s="2">
        <v>41027</v>
      </c>
      <c r="C1257" s="3">
        <v>0.29166666666666669</v>
      </c>
      <c r="D1257" s="1">
        <v>28.628937896092701</v>
      </c>
      <c r="E1257" s="1">
        <f t="shared" si="114"/>
        <v>1.2543053415725613</v>
      </c>
      <c r="F1257" s="1">
        <f t="shared" si="115"/>
        <v>4515.4992296612209</v>
      </c>
      <c r="G1257" s="1" t="str">
        <f t="shared" si="116"/>
        <v>0</v>
      </c>
      <c r="H1257" s="1">
        <v>24.8125839</v>
      </c>
      <c r="I1257" s="1">
        <f t="shared" si="117"/>
        <v>1.0871013321187499</v>
      </c>
      <c r="J1257" s="1">
        <f t="shared" si="118"/>
        <v>3913.5647956274997</v>
      </c>
      <c r="K1257" s="1" t="str">
        <f t="shared" si="119"/>
        <v>0</v>
      </c>
    </row>
    <row r="1258" spans="1:11">
      <c r="A1258" s="1" t="s">
        <v>43</v>
      </c>
      <c r="B1258" s="2">
        <v>41027</v>
      </c>
      <c r="C1258" s="3">
        <v>0.33333333333333331</v>
      </c>
      <c r="D1258" s="1">
        <v>24.858494335810299</v>
      </c>
      <c r="E1258" s="1">
        <f t="shared" si="114"/>
        <v>1.0891127830876888</v>
      </c>
      <c r="F1258" s="1">
        <f t="shared" si="115"/>
        <v>3920.8060191156796</v>
      </c>
      <c r="G1258" s="1" t="str">
        <f t="shared" si="116"/>
        <v>0</v>
      </c>
      <c r="H1258" s="1">
        <v>24.43550454</v>
      </c>
      <c r="I1258" s="1">
        <f t="shared" si="117"/>
        <v>1.07058054265875</v>
      </c>
      <c r="J1258" s="1">
        <f t="shared" si="118"/>
        <v>3854.0899535715002</v>
      </c>
      <c r="K1258" s="1" t="str">
        <f t="shared" si="119"/>
        <v>0</v>
      </c>
    </row>
    <row r="1259" spans="1:11">
      <c r="A1259" s="1" t="s">
        <v>43</v>
      </c>
      <c r="B1259" s="2">
        <v>41027</v>
      </c>
      <c r="C1259" s="3">
        <v>0.375</v>
      </c>
      <c r="D1259" s="1">
        <v>22.381123766369299</v>
      </c>
      <c r="E1259" s="1">
        <f t="shared" si="114"/>
        <v>0.98057298501405499</v>
      </c>
      <c r="F1259" s="1">
        <f t="shared" si="115"/>
        <v>3530.062746050598</v>
      </c>
      <c r="G1259" s="1" t="str">
        <f t="shared" si="116"/>
        <v>0</v>
      </c>
      <c r="H1259" s="1">
        <v>24.306804280000001</v>
      </c>
      <c r="I1259" s="1">
        <f t="shared" si="117"/>
        <v>1.0649418625175</v>
      </c>
      <c r="J1259" s="1">
        <f t="shared" si="118"/>
        <v>3833.7907050630001</v>
      </c>
      <c r="K1259" s="1" t="str">
        <f t="shared" si="119"/>
        <v>0</v>
      </c>
    </row>
    <row r="1260" spans="1:11">
      <c r="A1260" s="1" t="s">
        <v>43</v>
      </c>
      <c r="B1260" s="2">
        <v>41027</v>
      </c>
      <c r="C1260" s="3">
        <v>0.41666666666666669</v>
      </c>
      <c r="D1260" s="1">
        <v>26.592771666844701</v>
      </c>
      <c r="E1260" s="1">
        <f t="shared" si="114"/>
        <v>1.1650958086536336</v>
      </c>
      <c r="F1260" s="1">
        <f t="shared" si="115"/>
        <v>4194.3449111530808</v>
      </c>
      <c r="G1260" s="1" t="str">
        <f t="shared" si="116"/>
        <v>0</v>
      </c>
      <c r="H1260" s="1">
        <v>24.073572429999999</v>
      </c>
      <c r="I1260" s="1">
        <f t="shared" si="117"/>
        <v>1.054723392089375</v>
      </c>
      <c r="J1260" s="1">
        <f t="shared" si="118"/>
        <v>3797.0042115217502</v>
      </c>
      <c r="K1260" s="1" t="str">
        <f t="shared" si="119"/>
        <v>0</v>
      </c>
    </row>
    <row r="1261" spans="1:11">
      <c r="A1261" s="1" t="s">
        <v>43</v>
      </c>
      <c r="B1261" s="2">
        <v>41027</v>
      </c>
      <c r="C1261" s="3">
        <v>0.45833333333333331</v>
      </c>
      <c r="D1261" s="1">
        <v>26.005942290623999</v>
      </c>
      <c r="E1261" s="1">
        <f t="shared" si="114"/>
        <v>1.139385346607964</v>
      </c>
      <c r="F1261" s="1">
        <f t="shared" si="115"/>
        <v>4101.7872477886704</v>
      </c>
      <c r="G1261" s="1" t="str">
        <f t="shared" si="116"/>
        <v>0</v>
      </c>
      <c r="H1261" s="1">
        <v>24.012990439999999</v>
      </c>
      <c r="I1261" s="1">
        <f t="shared" si="117"/>
        <v>1.0520691436525</v>
      </c>
      <c r="J1261" s="1">
        <f t="shared" si="118"/>
        <v>3787.448917149</v>
      </c>
      <c r="K1261" s="1" t="str">
        <f t="shared" si="119"/>
        <v>0</v>
      </c>
    </row>
    <row r="1262" spans="1:11">
      <c r="A1262" s="1" t="s">
        <v>43</v>
      </c>
      <c r="B1262" s="2">
        <v>41027</v>
      </c>
      <c r="C1262" s="3">
        <v>0.5</v>
      </c>
      <c r="D1262" s="1">
        <v>27.827016596264301</v>
      </c>
      <c r="E1262" s="1">
        <f t="shared" si="114"/>
        <v>1.2191711646238297</v>
      </c>
      <c r="F1262" s="1">
        <f t="shared" si="115"/>
        <v>4389.0161926457868</v>
      </c>
      <c r="G1262" s="1" t="str">
        <f t="shared" si="116"/>
        <v>0</v>
      </c>
      <c r="H1262" s="1">
        <v>24.199003470000001</v>
      </c>
      <c r="I1262" s="1">
        <f t="shared" si="117"/>
        <v>1.0602188395293752</v>
      </c>
      <c r="J1262" s="1">
        <f t="shared" si="118"/>
        <v>3816.787822305751</v>
      </c>
      <c r="K1262" s="1" t="str">
        <f t="shared" si="119"/>
        <v>0</v>
      </c>
    </row>
    <row r="1263" spans="1:11">
      <c r="A1263" s="1" t="s">
        <v>43</v>
      </c>
      <c r="B1263" s="2">
        <v>41027</v>
      </c>
      <c r="C1263" s="3">
        <v>0.54166666666666663</v>
      </c>
      <c r="D1263" s="1">
        <v>27.672332059542299</v>
      </c>
      <c r="E1263" s="1">
        <f t="shared" si="114"/>
        <v>1.212394048358697</v>
      </c>
      <c r="F1263" s="1">
        <f t="shared" si="115"/>
        <v>4364.6185740913097</v>
      </c>
      <c r="G1263" s="1" t="str">
        <f t="shared" si="116"/>
        <v>0</v>
      </c>
      <c r="H1263" s="1">
        <v>23.973843840000001</v>
      </c>
      <c r="I1263" s="1">
        <f t="shared" si="117"/>
        <v>1.0503540332400001</v>
      </c>
      <c r="J1263" s="1">
        <f t="shared" si="118"/>
        <v>3781.2745196640003</v>
      </c>
      <c r="K1263" s="1" t="str">
        <f t="shared" si="119"/>
        <v>0</v>
      </c>
    </row>
    <row r="1264" spans="1:11">
      <c r="A1264" s="1" t="s">
        <v>43</v>
      </c>
      <c r="B1264" s="2">
        <v>41027</v>
      </c>
      <c r="C1264" s="3">
        <v>0.58333333333333337</v>
      </c>
      <c r="D1264" s="1">
        <v>28.590695919990502</v>
      </c>
      <c r="E1264" s="1">
        <f t="shared" si="114"/>
        <v>1.252629864994584</v>
      </c>
      <c r="F1264" s="1">
        <f t="shared" si="115"/>
        <v>4509.4675139805022</v>
      </c>
      <c r="G1264" s="1" t="str">
        <f t="shared" si="116"/>
        <v>0</v>
      </c>
      <c r="H1264" s="1">
        <v>24.259999180000001</v>
      </c>
      <c r="I1264" s="1">
        <f t="shared" si="117"/>
        <v>1.0628912140737501</v>
      </c>
      <c r="J1264" s="1">
        <f t="shared" si="118"/>
        <v>3826.4083706655001</v>
      </c>
      <c r="K1264" s="1" t="str">
        <f t="shared" si="119"/>
        <v>0</v>
      </c>
    </row>
    <row r="1265" spans="1:11">
      <c r="A1265" s="1" t="s">
        <v>43</v>
      </c>
      <c r="B1265" s="2">
        <v>41027</v>
      </c>
      <c r="C1265" s="3">
        <v>0.625</v>
      </c>
      <c r="D1265" s="1">
        <v>27.440366415447699</v>
      </c>
      <c r="E1265" s="1">
        <f t="shared" si="114"/>
        <v>1.2022310535768024</v>
      </c>
      <c r="F1265" s="1">
        <f t="shared" si="115"/>
        <v>4328.0317928764889</v>
      </c>
      <c r="G1265" s="1" t="str">
        <f t="shared" si="116"/>
        <v>0</v>
      </c>
      <c r="H1265" s="1">
        <v>24.22731035</v>
      </c>
      <c r="I1265" s="1">
        <f t="shared" si="117"/>
        <v>1.0614590347093751</v>
      </c>
      <c r="J1265" s="1">
        <f t="shared" si="118"/>
        <v>3821.2525249537503</v>
      </c>
      <c r="K1265" s="1" t="str">
        <f t="shared" si="119"/>
        <v>0</v>
      </c>
    </row>
    <row r="1266" spans="1:11">
      <c r="A1266" s="1" t="s">
        <v>43</v>
      </c>
      <c r="B1266" s="2">
        <v>41027</v>
      </c>
      <c r="C1266" s="3">
        <v>0.66666666666666663</v>
      </c>
      <c r="D1266" s="1">
        <v>27.414944924248601</v>
      </c>
      <c r="E1266" s="1">
        <f t="shared" si="114"/>
        <v>1.201117274493642</v>
      </c>
      <c r="F1266" s="1">
        <f t="shared" si="115"/>
        <v>4324.0221881771113</v>
      </c>
      <c r="G1266" s="1" t="str">
        <f t="shared" si="116"/>
        <v>0</v>
      </c>
      <c r="H1266" s="1">
        <v>23.949769580000002</v>
      </c>
      <c r="I1266" s="1">
        <f t="shared" si="117"/>
        <v>1.0492992797237501</v>
      </c>
      <c r="J1266" s="1">
        <f t="shared" si="118"/>
        <v>3777.4774070055005</v>
      </c>
      <c r="K1266" s="1" t="str">
        <f t="shared" si="119"/>
        <v>0</v>
      </c>
    </row>
    <row r="1267" spans="1:11">
      <c r="A1267" s="1" t="s">
        <v>43</v>
      </c>
      <c r="B1267" s="2">
        <v>41027</v>
      </c>
      <c r="C1267" s="3">
        <v>0.70833333333333337</v>
      </c>
      <c r="D1267" s="1">
        <v>29.2645999855465</v>
      </c>
      <c r="E1267" s="1">
        <f t="shared" si="114"/>
        <v>1.2821552868667561</v>
      </c>
      <c r="F1267" s="1">
        <f t="shared" si="115"/>
        <v>4615.7590327203216</v>
      </c>
      <c r="G1267" s="1" t="str">
        <f t="shared" si="116"/>
        <v>0</v>
      </c>
      <c r="H1267" s="1">
        <v>23.82954179</v>
      </c>
      <c r="I1267" s="1">
        <f t="shared" si="117"/>
        <v>1.0440317996743751</v>
      </c>
      <c r="J1267" s="1">
        <f t="shared" si="118"/>
        <v>3758.5144788277503</v>
      </c>
      <c r="K1267" s="1" t="str">
        <f t="shared" si="119"/>
        <v>0</v>
      </c>
    </row>
    <row r="1268" spans="1:11">
      <c r="A1268" s="1" t="s">
        <v>43</v>
      </c>
      <c r="B1268" s="2">
        <v>41027</v>
      </c>
      <c r="C1268" s="3">
        <v>0.75</v>
      </c>
      <c r="D1268" s="1">
        <v>25.786438863012499</v>
      </c>
      <c r="E1268" s="1">
        <f t="shared" si="114"/>
        <v>1.1297683526857352</v>
      </c>
      <c r="F1268" s="1">
        <f t="shared" si="115"/>
        <v>4067.1660696686467</v>
      </c>
      <c r="G1268" s="1" t="str">
        <f t="shared" si="116"/>
        <v>0</v>
      </c>
      <c r="H1268" s="1">
        <v>23.714340239999999</v>
      </c>
      <c r="I1268" s="1">
        <f t="shared" si="117"/>
        <v>1.0389845317649999</v>
      </c>
      <c r="J1268" s="1">
        <f t="shared" si="118"/>
        <v>3740.3443143539998</v>
      </c>
      <c r="K1268" s="1" t="str">
        <f t="shared" si="119"/>
        <v>0</v>
      </c>
    </row>
    <row r="1269" spans="1:11">
      <c r="A1269" s="1" t="s">
        <v>43</v>
      </c>
      <c r="B1269" s="2">
        <v>41027</v>
      </c>
      <c r="C1269" s="3">
        <v>0.79166666666666663</v>
      </c>
      <c r="D1269" s="1">
        <v>29.067293671502</v>
      </c>
      <c r="E1269" s="1">
        <f t="shared" si="114"/>
        <v>1.2735108039826815</v>
      </c>
      <c r="F1269" s="1">
        <f t="shared" si="115"/>
        <v>4584.6388943376533</v>
      </c>
      <c r="G1269" s="1" t="str">
        <f t="shared" si="116"/>
        <v>0</v>
      </c>
      <c r="H1269" s="1">
        <v>23.770703170000001</v>
      </c>
      <c r="I1269" s="1">
        <f t="shared" si="117"/>
        <v>1.0414539326356251</v>
      </c>
      <c r="J1269" s="1">
        <f t="shared" si="118"/>
        <v>3749.2341574882503</v>
      </c>
      <c r="K1269" s="1" t="str">
        <f t="shared" si="119"/>
        <v>0</v>
      </c>
    </row>
    <row r="1270" spans="1:11">
      <c r="A1270" s="1" t="s">
        <v>43</v>
      </c>
      <c r="B1270" s="2">
        <v>41027</v>
      </c>
      <c r="C1270" s="3">
        <v>0.83333333333333337</v>
      </c>
      <c r="D1270" s="1">
        <v>28.912234739197601</v>
      </c>
      <c r="E1270" s="1">
        <f t="shared" si="114"/>
        <v>1.266717284511095</v>
      </c>
      <c r="F1270" s="1">
        <f t="shared" si="115"/>
        <v>4560.1822242399421</v>
      </c>
      <c r="G1270" s="1" t="str">
        <f t="shared" si="116"/>
        <v>0</v>
      </c>
      <c r="H1270" s="1">
        <v>23.78361155</v>
      </c>
      <c r="I1270" s="1">
        <f t="shared" si="117"/>
        <v>1.042019481034375</v>
      </c>
      <c r="J1270" s="1">
        <f t="shared" si="118"/>
        <v>3751.2701317237502</v>
      </c>
      <c r="K1270" s="1" t="str">
        <f t="shared" si="119"/>
        <v>0</v>
      </c>
    </row>
    <row r="1271" spans="1:11">
      <c r="A1271" s="1" t="s">
        <v>43</v>
      </c>
      <c r="B1271" s="2">
        <v>41027</v>
      </c>
      <c r="C1271" s="3">
        <v>0.875</v>
      </c>
      <c r="D1271" s="1">
        <v>32.678153436978697</v>
      </c>
      <c r="E1271" s="1">
        <f t="shared" si="114"/>
        <v>1.4317115974576293</v>
      </c>
      <c r="F1271" s="1">
        <f t="shared" si="115"/>
        <v>5154.1617508474656</v>
      </c>
      <c r="G1271" s="1" t="str">
        <f t="shared" si="116"/>
        <v>0</v>
      </c>
      <c r="H1271" s="1">
        <v>23.709558090000002</v>
      </c>
      <c r="I1271" s="1">
        <f t="shared" si="117"/>
        <v>1.0387750138181251</v>
      </c>
      <c r="J1271" s="1">
        <f t="shared" si="118"/>
        <v>3739.5900497452503</v>
      </c>
      <c r="K1271" s="1" t="str">
        <f t="shared" si="119"/>
        <v>0</v>
      </c>
    </row>
    <row r="1272" spans="1:11">
      <c r="A1272" s="1" t="s">
        <v>43</v>
      </c>
      <c r="B1272" s="2">
        <v>41027</v>
      </c>
      <c r="C1272" s="3">
        <v>0.91666666666666663</v>
      </c>
      <c r="D1272" s="1">
        <v>31.083411891725302</v>
      </c>
      <c r="E1272" s="1">
        <f t="shared" si="114"/>
        <v>1.3618419835062148</v>
      </c>
      <c r="F1272" s="1">
        <f t="shared" si="115"/>
        <v>4902.6311406223731</v>
      </c>
      <c r="G1272" s="1" t="str">
        <f t="shared" si="116"/>
        <v>0</v>
      </c>
      <c r="H1272" s="1">
        <v>23.9078011</v>
      </c>
      <c r="I1272" s="1">
        <f t="shared" si="117"/>
        <v>1.0474605356937501</v>
      </c>
      <c r="J1272" s="1">
        <f t="shared" si="118"/>
        <v>3770.8579284975003</v>
      </c>
      <c r="K1272" s="1" t="str">
        <f t="shared" si="119"/>
        <v>0</v>
      </c>
    </row>
    <row r="1273" spans="1:11">
      <c r="A1273" s="1" t="s">
        <v>43</v>
      </c>
      <c r="B1273" s="2">
        <v>41027</v>
      </c>
      <c r="C1273" s="3">
        <v>0.95833333333333337</v>
      </c>
      <c r="D1273" s="1">
        <v>30.163346839480901</v>
      </c>
      <c r="E1273" s="1">
        <f t="shared" si="114"/>
        <v>1.3215316334047571</v>
      </c>
      <c r="F1273" s="1">
        <f t="shared" si="115"/>
        <v>4757.5138802571255</v>
      </c>
      <c r="G1273" s="1">
        <f t="shared" si="116"/>
        <v>97693.337795851985</v>
      </c>
      <c r="H1273" s="1">
        <v>23.973179389999999</v>
      </c>
      <c r="I1273" s="1">
        <f t="shared" si="117"/>
        <v>1.0503249220243749</v>
      </c>
      <c r="J1273" s="1">
        <f t="shared" si="118"/>
        <v>3781.1697192877496</v>
      </c>
      <c r="K1273" s="1">
        <f t="shared" si="119"/>
        <v>83453.640544147493</v>
      </c>
    </row>
    <row r="1274" spans="1:11">
      <c r="A1274" s="1" t="s">
        <v>43</v>
      </c>
      <c r="B1274" s="2">
        <v>41028</v>
      </c>
      <c r="C1274" s="3">
        <v>0</v>
      </c>
      <c r="D1274" s="1">
        <v>26.345983254114799</v>
      </c>
      <c r="E1274" s="1">
        <f t="shared" si="114"/>
        <v>1.1542833913209047</v>
      </c>
      <c r="F1274" s="1">
        <f t="shared" si="115"/>
        <v>4155.4202087552567</v>
      </c>
      <c r="G1274" s="1" t="str">
        <f t="shared" si="116"/>
        <v>0</v>
      </c>
      <c r="H1274" s="1">
        <v>23.894668630000002</v>
      </c>
      <c r="I1274" s="1">
        <f t="shared" si="117"/>
        <v>1.0468851693518753</v>
      </c>
      <c r="J1274" s="1">
        <f t="shared" si="118"/>
        <v>3768.7866096667508</v>
      </c>
      <c r="K1274" s="1" t="str">
        <f t="shared" si="119"/>
        <v>0</v>
      </c>
    </row>
    <row r="1275" spans="1:11">
      <c r="A1275" s="1" t="s">
        <v>43</v>
      </c>
      <c r="B1275" s="2">
        <v>41028</v>
      </c>
      <c r="C1275" s="3">
        <v>4.1666666666666664E-2</v>
      </c>
      <c r="D1275" s="1">
        <v>28.0199514971839</v>
      </c>
      <c r="E1275" s="1">
        <f t="shared" si="114"/>
        <v>1.2276241249703697</v>
      </c>
      <c r="F1275" s="1">
        <f t="shared" si="115"/>
        <v>4419.4468498933311</v>
      </c>
      <c r="G1275" s="1" t="str">
        <f t="shared" si="116"/>
        <v>0</v>
      </c>
      <c r="H1275" s="1">
        <v>23.8600192</v>
      </c>
      <c r="I1275" s="1">
        <f t="shared" si="117"/>
        <v>1.0453670911999999</v>
      </c>
      <c r="J1275" s="1">
        <f t="shared" si="118"/>
        <v>3763.3215283199997</v>
      </c>
      <c r="K1275" s="1" t="str">
        <f t="shared" si="119"/>
        <v>0</v>
      </c>
    </row>
    <row r="1276" spans="1:11">
      <c r="A1276" s="1" t="s">
        <v>43</v>
      </c>
      <c r="B1276" s="2">
        <v>41028</v>
      </c>
      <c r="C1276" s="3">
        <v>8.3333333333333329E-2</v>
      </c>
      <c r="D1276" s="1">
        <v>30.5796670993169</v>
      </c>
      <c r="E1276" s="1">
        <f t="shared" si="114"/>
        <v>1.3397716647888216</v>
      </c>
      <c r="F1276" s="1">
        <f t="shared" si="115"/>
        <v>4823.1779932397576</v>
      </c>
      <c r="G1276" s="1" t="str">
        <f t="shared" si="116"/>
        <v>0</v>
      </c>
      <c r="H1276" s="1">
        <v>24.118695129999999</v>
      </c>
      <c r="I1276" s="1">
        <f t="shared" si="117"/>
        <v>1.0567003303831248</v>
      </c>
      <c r="J1276" s="1">
        <f t="shared" si="118"/>
        <v>3804.1211893792492</v>
      </c>
      <c r="K1276" s="1" t="str">
        <f t="shared" si="119"/>
        <v>0</v>
      </c>
    </row>
    <row r="1277" spans="1:11">
      <c r="A1277" s="1" t="s">
        <v>43</v>
      </c>
      <c r="B1277" s="2">
        <v>41028</v>
      </c>
      <c r="C1277" s="3">
        <v>0.125</v>
      </c>
      <c r="D1277" s="1">
        <v>27.2131708113352</v>
      </c>
      <c r="E1277" s="1">
        <f t="shared" si="114"/>
        <v>1.1922770461716234</v>
      </c>
      <c r="F1277" s="1">
        <f t="shared" si="115"/>
        <v>4292.1973662178443</v>
      </c>
      <c r="G1277" s="1" t="str">
        <f t="shared" si="116"/>
        <v>0</v>
      </c>
      <c r="H1277" s="1">
        <v>24.20312071</v>
      </c>
      <c r="I1277" s="1">
        <f t="shared" si="117"/>
        <v>1.0603992261068751</v>
      </c>
      <c r="J1277" s="1">
        <f t="shared" si="118"/>
        <v>3817.4372139847505</v>
      </c>
      <c r="K1277" s="1" t="str">
        <f t="shared" si="119"/>
        <v>0</v>
      </c>
    </row>
    <row r="1278" spans="1:11">
      <c r="A1278" s="1" t="s">
        <v>43</v>
      </c>
      <c r="B1278" s="2">
        <v>41028</v>
      </c>
      <c r="C1278" s="3">
        <v>0.16666666666666666</v>
      </c>
      <c r="D1278" s="1">
        <v>32.558178087340501</v>
      </c>
      <c r="E1278" s="1">
        <f t="shared" si="114"/>
        <v>1.4264551774516057</v>
      </c>
      <c r="F1278" s="1">
        <f t="shared" si="115"/>
        <v>5135.2386388257801</v>
      </c>
      <c r="G1278" s="1" t="str">
        <f t="shared" si="116"/>
        <v>0</v>
      </c>
      <c r="H1278" s="1">
        <v>24.237505370000001</v>
      </c>
      <c r="I1278" s="1">
        <f t="shared" si="117"/>
        <v>1.061905704023125</v>
      </c>
      <c r="J1278" s="1">
        <f t="shared" si="118"/>
        <v>3822.8605344832499</v>
      </c>
      <c r="K1278" s="1" t="str">
        <f t="shared" si="119"/>
        <v>0</v>
      </c>
    </row>
    <row r="1279" spans="1:11">
      <c r="A1279" s="1" t="s">
        <v>43</v>
      </c>
      <c r="B1279" s="2">
        <v>41028</v>
      </c>
      <c r="C1279" s="3">
        <v>0.20833333333333334</v>
      </c>
      <c r="D1279" s="1">
        <v>28.029412009352299</v>
      </c>
      <c r="E1279" s="1">
        <f t="shared" si="114"/>
        <v>1.2280386136597476</v>
      </c>
      <c r="F1279" s="1">
        <f t="shared" si="115"/>
        <v>4420.9390091750911</v>
      </c>
      <c r="G1279" s="1" t="str">
        <f t="shared" si="116"/>
        <v>0</v>
      </c>
      <c r="H1279" s="1">
        <v>24.28625297</v>
      </c>
      <c r="I1279" s="1">
        <f t="shared" si="117"/>
        <v>1.064041458248125</v>
      </c>
      <c r="J1279" s="1">
        <f t="shared" si="118"/>
        <v>3830.5492496932502</v>
      </c>
      <c r="K1279" s="1" t="str">
        <f t="shared" si="119"/>
        <v>0</v>
      </c>
    </row>
    <row r="1280" spans="1:11">
      <c r="A1280" s="1" t="s">
        <v>43</v>
      </c>
      <c r="B1280" s="2">
        <v>41028</v>
      </c>
      <c r="C1280" s="3">
        <v>0.25</v>
      </c>
      <c r="D1280" s="1">
        <v>30.3060243887371</v>
      </c>
      <c r="E1280" s="1">
        <f t="shared" si="114"/>
        <v>1.3277826935315442</v>
      </c>
      <c r="F1280" s="1">
        <f t="shared" si="115"/>
        <v>4780.0176967135594</v>
      </c>
      <c r="G1280" s="1" t="str">
        <f t="shared" si="116"/>
        <v>0</v>
      </c>
      <c r="H1280" s="1">
        <v>24.042857560000002</v>
      </c>
      <c r="I1280" s="1">
        <f t="shared" si="117"/>
        <v>1.0533776968475002</v>
      </c>
      <c r="J1280" s="1">
        <f t="shared" si="118"/>
        <v>3792.1597086510005</v>
      </c>
      <c r="K1280" s="1" t="str">
        <f t="shared" si="119"/>
        <v>0</v>
      </c>
    </row>
    <row r="1281" spans="1:11">
      <c r="A1281" s="1" t="s">
        <v>43</v>
      </c>
      <c r="B1281" s="2">
        <v>41028</v>
      </c>
      <c r="C1281" s="3">
        <v>0.29166666666666669</v>
      </c>
      <c r="D1281" s="1">
        <v>24.640854914983102</v>
      </c>
      <c r="E1281" s="1">
        <f t="shared" si="114"/>
        <v>1.0795774559626972</v>
      </c>
      <c r="F1281" s="1">
        <f t="shared" si="115"/>
        <v>3886.4788414657096</v>
      </c>
      <c r="G1281" s="1" t="str">
        <f t="shared" si="116"/>
        <v>0</v>
      </c>
      <c r="H1281" s="1">
        <v>24.447958700000001</v>
      </c>
      <c r="I1281" s="1">
        <f t="shared" si="117"/>
        <v>1.0711261905437501</v>
      </c>
      <c r="J1281" s="1">
        <f t="shared" si="118"/>
        <v>3856.0542859575003</v>
      </c>
      <c r="K1281" s="1" t="str">
        <f t="shared" si="119"/>
        <v>0</v>
      </c>
    </row>
    <row r="1282" spans="1:11">
      <c r="A1282" s="1" t="s">
        <v>43</v>
      </c>
      <c r="B1282" s="2">
        <v>41028</v>
      </c>
      <c r="C1282" s="3">
        <v>0.33333333333333331</v>
      </c>
      <c r="D1282" s="1">
        <v>23.309874123467299</v>
      </c>
      <c r="E1282" s="1">
        <f t="shared" ref="E1282:E1345" si="120">(D1282*3785.4)/86400</f>
        <v>1.0212638600344111</v>
      </c>
      <c r="F1282" s="1">
        <f t="shared" ref="F1282:F1345" si="121">E1282*3600</f>
        <v>3676.54989612388</v>
      </c>
      <c r="G1282" s="1" t="str">
        <f t="shared" ref="G1282:G1345" si="122">IF(C1282=$C$25,SUM(F1282:F1303),"0")</f>
        <v>0</v>
      </c>
      <c r="H1282" s="1">
        <v>24.294295569999999</v>
      </c>
      <c r="I1282" s="1">
        <f t="shared" ref="I1282:I1345" si="123">(H1282*3785.4)/86400</f>
        <v>1.064393824660625</v>
      </c>
      <c r="J1282" s="1">
        <f t="shared" ref="J1282:J1345" si="124">I1282*3600</f>
        <v>3831.81776877825</v>
      </c>
      <c r="K1282" s="1" t="str">
        <f t="shared" ref="K1282:K1345" si="125">IF(C1282=$C$25,SUM(J1282:J1303),"0")</f>
        <v>0</v>
      </c>
    </row>
    <row r="1283" spans="1:11">
      <c r="A1283" s="1" t="s">
        <v>43</v>
      </c>
      <c r="B1283" s="2">
        <v>41028</v>
      </c>
      <c r="C1283" s="3">
        <v>0.375</v>
      </c>
      <c r="D1283" s="1">
        <v>25.446943608919799</v>
      </c>
      <c r="E1283" s="1">
        <f t="shared" si="120"/>
        <v>1.1148942168657987</v>
      </c>
      <c r="F1283" s="1">
        <f t="shared" si="121"/>
        <v>4013.6191807168752</v>
      </c>
      <c r="G1283" s="1" t="str">
        <f t="shared" si="122"/>
        <v>0</v>
      </c>
      <c r="H1283" s="1">
        <v>23.94686643</v>
      </c>
      <c r="I1283" s="1">
        <f t="shared" si="123"/>
        <v>1.0491720854643749</v>
      </c>
      <c r="J1283" s="1">
        <f t="shared" si="124"/>
        <v>3777.0195076717496</v>
      </c>
      <c r="K1283" s="1" t="str">
        <f t="shared" si="125"/>
        <v>0</v>
      </c>
    </row>
    <row r="1284" spans="1:11">
      <c r="A1284" s="1" t="s">
        <v>43</v>
      </c>
      <c r="B1284" s="2">
        <v>41028</v>
      </c>
      <c r="C1284" s="3">
        <v>0.41666666666666669</v>
      </c>
      <c r="D1284" s="1">
        <v>22.437851303418501</v>
      </c>
      <c r="E1284" s="1">
        <f t="shared" si="120"/>
        <v>0.98305836023102311</v>
      </c>
      <c r="F1284" s="1">
        <f t="shared" si="121"/>
        <v>3539.0100968316833</v>
      </c>
      <c r="G1284" s="1" t="str">
        <f t="shared" si="122"/>
        <v>0</v>
      </c>
      <c r="H1284" s="1">
        <v>23.848908130000002</v>
      </c>
      <c r="I1284" s="1">
        <f t="shared" si="123"/>
        <v>1.0448802874456251</v>
      </c>
      <c r="J1284" s="1">
        <f t="shared" si="124"/>
        <v>3761.5690348042504</v>
      </c>
      <c r="K1284" s="1" t="str">
        <f t="shared" si="125"/>
        <v>0</v>
      </c>
    </row>
    <row r="1285" spans="1:11">
      <c r="A1285" s="1" t="s">
        <v>43</v>
      </c>
      <c r="B1285" s="2">
        <v>41028</v>
      </c>
      <c r="C1285" s="3">
        <v>0.45833333333333331</v>
      </c>
      <c r="D1285" s="1">
        <v>25.914603386455099</v>
      </c>
      <c r="E1285" s="1">
        <f t="shared" si="120"/>
        <v>1.1353835608690641</v>
      </c>
      <c r="F1285" s="1">
        <f t="shared" si="121"/>
        <v>4087.3808191286307</v>
      </c>
      <c r="G1285" s="1" t="str">
        <f t="shared" si="122"/>
        <v>0</v>
      </c>
      <c r="H1285" s="1">
        <v>24.184683540000002</v>
      </c>
      <c r="I1285" s="1">
        <f t="shared" si="123"/>
        <v>1.05959144759625</v>
      </c>
      <c r="J1285" s="1">
        <f t="shared" si="124"/>
        <v>3814.5292113465002</v>
      </c>
      <c r="K1285" s="1" t="str">
        <f t="shared" si="125"/>
        <v>0</v>
      </c>
    </row>
    <row r="1286" spans="1:11">
      <c r="A1286" s="1" t="s">
        <v>43</v>
      </c>
      <c r="B1286" s="2">
        <v>41028</v>
      </c>
      <c r="C1286" s="3">
        <v>0.5</v>
      </c>
      <c r="D1286" s="1">
        <v>29.6288243733512</v>
      </c>
      <c r="E1286" s="1">
        <f t="shared" si="120"/>
        <v>1.2981128678574496</v>
      </c>
      <c r="F1286" s="1">
        <f t="shared" si="121"/>
        <v>4673.2063242868189</v>
      </c>
      <c r="G1286" s="1" t="str">
        <f t="shared" si="122"/>
        <v>0</v>
      </c>
      <c r="H1286" s="1">
        <v>23.976462179999999</v>
      </c>
      <c r="I1286" s="1">
        <f t="shared" si="123"/>
        <v>1.0504687492612499</v>
      </c>
      <c r="J1286" s="1">
        <f t="shared" si="124"/>
        <v>3781.6874973404997</v>
      </c>
      <c r="K1286" s="1" t="str">
        <f t="shared" si="125"/>
        <v>0</v>
      </c>
    </row>
    <row r="1287" spans="1:11">
      <c r="A1287" s="1" t="s">
        <v>43</v>
      </c>
      <c r="B1287" s="2">
        <v>41028</v>
      </c>
      <c r="C1287" s="3">
        <v>0.54166666666666663</v>
      </c>
      <c r="D1287" s="1">
        <v>27.340317418310399</v>
      </c>
      <c r="E1287" s="1">
        <f t="shared" si="120"/>
        <v>1.1978476568897243</v>
      </c>
      <c r="F1287" s="1">
        <f t="shared" si="121"/>
        <v>4312.2515648030076</v>
      </c>
      <c r="G1287" s="1" t="str">
        <f t="shared" si="122"/>
        <v>0</v>
      </c>
      <c r="H1287" s="1">
        <v>24.03162425</v>
      </c>
      <c r="I1287" s="1">
        <f t="shared" si="123"/>
        <v>1.052885537453125</v>
      </c>
      <c r="J1287" s="1">
        <f t="shared" si="124"/>
        <v>3790.3879348312498</v>
      </c>
      <c r="K1287" s="1" t="str">
        <f t="shared" si="125"/>
        <v>0</v>
      </c>
    </row>
    <row r="1288" spans="1:11">
      <c r="A1288" s="1" t="s">
        <v>43</v>
      </c>
      <c r="B1288" s="2">
        <v>41028</v>
      </c>
      <c r="C1288" s="3">
        <v>0.58333333333333337</v>
      </c>
      <c r="D1288" s="1">
        <v>25.920911830266299</v>
      </c>
      <c r="E1288" s="1">
        <f t="shared" si="120"/>
        <v>1.1356599495635422</v>
      </c>
      <c r="F1288" s="1">
        <f t="shared" si="121"/>
        <v>4088.3758184287522</v>
      </c>
      <c r="G1288" s="1" t="str">
        <f t="shared" si="122"/>
        <v>0</v>
      </c>
      <c r="H1288" s="1">
        <v>23.878429310000001</v>
      </c>
      <c r="I1288" s="1">
        <f t="shared" si="123"/>
        <v>1.0461736841443749</v>
      </c>
      <c r="J1288" s="1">
        <f t="shared" si="124"/>
        <v>3766.2252629197496</v>
      </c>
      <c r="K1288" s="1" t="str">
        <f t="shared" si="125"/>
        <v>0</v>
      </c>
    </row>
    <row r="1289" spans="1:11">
      <c r="A1289" s="1" t="s">
        <v>43</v>
      </c>
      <c r="B1289" s="2">
        <v>41028</v>
      </c>
      <c r="C1289" s="3">
        <v>0.625</v>
      </c>
      <c r="D1289" s="1">
        <v>29.0230420559813</v>
      </c>
      <c r="E1289" s="1">
        <f t="shared" si="120"/>
        <v>1.2715720300776807</v>
      </c>
      <c r="F1289" s="1">
        <f t="shared" si="121"/>
        <v>4577.6593082796508</v>
      </c>
      <c r="G1289" s="1" t="str">
        <f t="shared" si="122"/>
        <v>0</v>
      </c>
      <c r="H1289" s="1">
        <v>23.965729540000002</v>
      </c>
      <c r="I1289" s="1">
        <f t="shared" si="123"/>
        <v>1.0499985254712503</v>
      </c>
      <c r="J1289" s="1">
        <f t="shared" si="124"/>
        <v>3779.9946916965009</v>
      </c>
      <c r="K1289" s="1" t="str">
        <f t="shared" si="125"/>
        <v>0</v>
      </c>
    </row>
    <row r="1290" spans="1:11">
      <c r="A1290" s="1" t="s">
        <v>43</v>
      </c>
      <c r="B1290" s="2">
        <v>41028</v>
      </c>
      <c r="C1290" s="3">
        <v>0.66666666666666663</v>
      </c>
      <c r="D1290" s="1">
        <v>30.8649665816625</v>
      </c>
      <c r="E1290" s="1">
        <f t="shared" si="120"/>
        <v>1.3522713483590885</v>
      </c>
      <c r="F1290" s="1">
        <f t="shared" si="121"/>
        <v>4868.1768540927187</v>
      </c>
      <c r="G1290" s="1" t="str">
        <f t="shared" si="122"/>
        <v>0</v>
      </c>
      <c r="H1290" s="1">
        <v>24.08450702</v>
      </c>
      <c r="I1290" s="1">
        <f t="shared" si="123"/>
        <v>1.05520246381375</v>
      </c>
      <c r="J1290" s="1">
        <f t="shared" si="124"/>
        <v>3798.7288697295003</v>
      </c>
      <c r="K1290" s="1" t="str">
        <f t="shared" si="125"/>
        <v>0</v>
      </c>
    </row>
    <row r="1291" spans="1:11">
      <c r="A1291" s="1" t="s">
        <v>43</v>
      </c>
      <c r="B1291" s="2">
        <v>41028</v>
      </c>
      <c r="C1291" s="3">
        <v>0.70833333333333337</v>
      </c>
      <c r="D1291" s="1">
        <v>28.7919253079097</v>
      </c>
      <c r="E1291" s="1">
        <f t="shared" si="120"/>
        <v>1.2614462275527938</v>
      </c>
      <c r="F1291" s="1">
        <f t="shared" si="121"/>
        <v>4541.2064191900572</v>
      </c>
      <c r="G1291" s="1" t="str">
        <f t="shared" si="122"/>
        <v>0</v>
      </c>
      <c r="H1291" s="1">
        <v>23.46495754</v>
      </c>
      <c r="I1291" s="1">
        <f t="shared" si="123"/>
        <v>1.0280584522212499</v>
      </c>
      <c r="J1291" s="1">
        <f t="shared" si="124"/>
        <v>3701.0104279964999</v>
      </c>
      <c r="K1291" s="1" t="str">
        <f t="shared" si="125"/>
        <v>0</v>
      </c>
    </row>
    <row r="1292" spans="1:11">
      <c r="A1292" s="1" t="s">
        <v>43</v>
      </c>
      <c r="B1292" s="2">
        <v>41028</v>
      </c>
      <c r="C1292" s="3">
        <v>0.75</v>
      </c>
      <c r="D1292" s="1">
        <v>30.190379628075501</v>
      </c>
      <c r="E1292" s="1">
        <f t="shared" si="120"/>
        <v>1.3227160074550579</v>
      </c>
      <c r="F1292" s="1">
        <f t="shared" si="121"/>
        <v>4761.7776268382086</v>
      </c>
      <c r="G1292" s="1" t="str">
        <f t="shared" si="122"/>
        <v>0</v>
      </c>
      <c r="H1292" s="1">
        <v>23.955203229999999</v>
      </c>
      <c r="I1292" s="1">
        <f t="shared" si="123"/>
        <v>1.0495373415143749</v>
      </c>
      <c r="J1292" s="1">
        <f t="shared" si="124"/>
        <v>3778.3344294517497</v>
      </c>
      <c r="K1292" s="1" t="str">
        <f t="shared" si="125"/>
        <v>0</v>
      </c>
    </row>
    <row r="1293" spans="1:11">
      <c r="A1293" s="1" t="s">
        <v>43</v>
      </c>
      <c r="B1293" s="2">
        <v>41028</v>
      </c>
      <c r="C1293" s="3">
        <v>0.79166666666666663</v>
      </c>
      <c r="D1293" s="1">
        <v>30.794384246402299</v>
      </c>
      <c r="E1293" s="1">
        <f t="shared" si="120"/>
        <v>1.3491789597955008</v>
      </c>
      <c r="F1293" s="1">
        <f t="shared" si="121"/>
        <v>4857.0442552638033</v>
      </c>
      <c r="G1293" s="1" t="str">
        <f t="shared" si="122"/>
        <v>0</v>
      </c>
      <c r="H1293" s="1">
        <v>24.05579998</v>
      </c>
      <c r="I1293" s="1">
        <f t="shared" si="123"/>
        <v>1.05394473662375</v>
      </c>
      <c r="J1293" s="1">
        <f t="shared" si="124"/>
        <v>3794.2010518454999</v>
      </c>
      <c r="K1293" s="1" t="str">
        <f t="shared" si="125"/>
        <v>0</v>
      </c>
    </row>
    <row r="1294" spans="1:11">
      <c r="A1294" s="1" t="s">
        <v>43</v>
      </c>
      <c r="B1294" s="2">
        <v>41028</v>
      </c>
      <c r="C1294" s="3">
        <v>0.83333333333333337</v>
      </c>
      <c r="D1294" s="1">
        <v>31.8697045320935</v>
      </c>
      <c r="E1294" s="1">
        <f t="shared" si="120"/>
        <v>1.3962914298123466</v>
      </c>
      <c r="F1294" s="1">
        <f t="shared" si="121"/>
        <v>5026.6491473244478</v>
      </c>
      <c r="G1294" s="1" t="str">
        <f t="shared" si="122"/>
        <v>0</v>
      </c>
      <c r="H1294" s="1">
        <v>24.356790719999999</v>
      </c>
      <c r="I1294" s="1">
        <f t="shared" si="123"/>
        <v>1.06713189342</v>
      </c>
      <c r="J1294" s="1">
        <f t="shared" si="124"/>
        <v>3841.6748163120001</v>
      </c>
      <c r="K1294" s="1" t="str">
        <f t="shared" si="125"/>
        <v>0</v>
      </c>
    </row>
    <row r="1295" spans="1:11">
      <c r="A1295" s="1" t="s">
        <v>43</v>
      </c>
      <c r="B1295" s="2">
        <v>41028</v>
      </c>
      <c r="C1295" s="3">
        <v>0.875</v>
      </c>
      <c r="D1295" s="1">
        <v>28.305983187357601</v>
      </c>
      <c r="E1295" s="1">
        <f t="shared" si="120"/>
        <v>1.240155888396105</v>
      </c>
      <c r="F1295" s="1">
        <f t="shared" si="121"/>
        <v>4464.5611982259779</v>
      </c>
      <c r="G1295" s="1" t="str">
        <f t="shared" si="122"/>
        <v>0</v>
      </c>
      <c r="H1295" s="1">
        <v>24.325919840000001</v>
      </c>
      <c r="I1295" s="1">
        <f t="shared" si="123"/>
        <v>1.0657793629900001</v>
      </c>
      <c r="J1295" s="1">
        <f t="shared" si="124"/>
        <v>3836.8057067640002</v>
      </c>
      <c r="K1295" s="1" t="str">
        <f t="shared" si="125"/>
        <v>0</v>
      </c>
    </row>
    <row r="1296" spans="1:11">
      <c r="A1296" s="1" t="s">
        <v>43</v>
      </c>
      <c r="B1296" s="2">
        <v>41028</v>
      </c>
      <c r="C1296" s="3">
        <v>0.91666666666666663</v>
      </c>
      <c r="D1296" s="1">
        <v>27.4119173203574</v>
      </c>
      <c r="E1296" s="1">
        <f t="shared" si="120"/>
        <v>1.2009846275981586</v>
      </c>
      <c r="F1296" s="1">
        <f t="shared" si="121"/>
        <v>4323.5446593533707</v>
      </c>
      <c r="G1296" s="1" t="str">
        <f t="shared" si="122"/>
        <v>0</v>
      </c>
      <c r="H1296" s="1">
        <v>24.474956590000001</v>
      </c>
      <c r="I1296" s="1">
        <f t="shared" si="123"/>
        <v>1.0723090355993752</v>
      </c>
      <c r="J1296" s="1">
        <f t="shared" si="124"/>
        <v>3860.3125281577509</v>
      </c>
      <c r="K1296" s="1" t="str">
        <f t="shared" si="125"/>
        <v>0</v>
      </c>
    </row>
    <row r="1297" spans="1:11">
      <c r="A1297" s="1" t="s">
        <v>43</v>
      </c>
      <c r="B1297" s="2">
        <v>41028</v>
      </c>
      <c r="C1297" s="3">
        <v>0.95833333333333337</v>
      </c>
      <c r="D1297" s="1">
        <v>27.300065939691301</v>
      </c>
      <c r="E1297" s="1">
        <f t="shared" si="120"/>
        <v>1.196084138982725</v>
      </c>
      <c r="F1297" s="1">
        <f t="shared" si="121"/>
        <v>4305.90290033781</v>
      </c>
      <c r="G1297" s="1">
        <f t="shared" si="122"/>
        <v>114630.50704948675</v>
      </c>
      <c r="H1297" s="1">
        <v>24.268668120000001</v>
      </c>
      <c r="I1297" s="1">
        <f t="shared" si="123"/>
        <v>1.0632710220075001</v>
      </c>
      <c r="J1297" s="1">
        <f t="shared" si="124"/>
        <v>3827.7756792270006</v>
      </c>
      <c r="K1297" s="1">
        <f t="shared" si="125"/>
        <v>90593.44899603074</v>
      </c>
    </row>
    <row r="1298" spans="1:11">
      <c r="A1298" s="1" t="s">
        <v>43</v>
      </c>
      <c r="B1298" s="2">
        <v>41029</v>
      </c>
      <c r="C1298" s="3">
        <v>0</v>
      </c>
      <c r="D1298" s="1">
        <v>27.3411970954471</v>
      </c>
      <c r="E1298" s="1">
        <f t="shared" si="120"/>
        <v>1.1978861977442761</v>
      </c>
      <c r="F1298" s="1">
        <f t="shared" si="121"/>
        <v>4312.3903118793942</v>
      </c>
      <c r="G1298" s="1" t="str">
        <f t="shared" si="122"/>
        <v>0</v>
      </c>
      <c r="H1298" s="1">
        <v>24.101180729999999</v>
      </c>
      <c r="I1298" s="1">
        <f t="shared" si="123"/>
        <v>1.055932980733125</v>
      </c>
      <c r="J1298" s="1">
        <f t="shared" si="124"/>
        <v>3801.3587306392501</v>
      </c>
      <c r="K1298" s="1" t="str">
        <f t="shared" si="125"/>
        <v>0</v>
      </c>
    </row>
    <row r="1299" spans="1:11">
      <c r="A1299" s="1" t="s">
        <v>43</v>
      </c>
      <c r="B1299" s="2">
        <v>41029</v>
      </c>
      <c r="C1299" s="3">
        <v>4.1666666666666664E-2</v>
      </c>
      <c r="D1299" s="1">
        <v>44.646336852359198</v>
      </c>
      <c r="E1299" s="1">
        <f t="shared" si="120"/>
        <v>1.9560676333439875</v>
      </c>
      <c r="F1299" s="1">
        <f t="shared" si="121"/>
        <v>7041.8434800383548</v>
      </c>
      <c r="G1299" s="1" t="str">
        <f t="shared" si="122"/>
        <v>0</v>
      </c>
      <c r="H1299" s="1">
        <v>25.120983370000001</v>
      </c>
      <c r="I1299" s="1">
        <f t="shared" si="123"/>
        <v>1.100613083898125</v>
      </c>
      <c r="J1299" s="1">
        <f t="shared" si="124"/>
        <v>3962.2071020332496</v>
      </c>
      <c r="K1299" s="1" t="str">
        <f t="shared" si="125"/>
        <v>0</v>
      </c>
    </row>
    <row r="1300" spans="1:11">
      <c r="A1300" s="1" t="s">
        <v>43</v>
      </c>
      <c r="B1300" s="2">
        <v>41029</v>
      </c>
      <c r="C1300" s="3">
        <v>8.3333333333333329E-2</v>
      </c>
      <c r="D1300" s="1">
        <v>45.629174703492097</v>
      </c>
      <c r="E1300" s="1">
        <f t="shared" si="120"/>
        <v>1.9991282166967475</v>
      </c>
      <c r="F1300" s="1">
        <f t="shared" si="121"/>
        <v>7196.8615801082906</v>
      </c>
      <c r="G1300" s="1" t="str">
        <f t="shared" si="122"/>
        <v>0</v>
      </c>
      <c r="H1300" s="1">
        <v>25.794723810000001</v>
      </c>
      <c r="I1300" s="1">
        <f t="shared" si="123"/>
        <v>1.1301313369256252</v>
      </c>
      <c r="J1300" s="1">
        <f t="shared" si="124"/>
        <v>4068.4728129322507</v>
      </c>
      <c r="K1300" s="1" t="str">
        <f t="shared" si="125"/>
        <v>0</v>
      </c>
    </row>
    <row r="1301" spans="1:11">
      <c r="A1301" s="1" t="s">
        <v>43</v>
      </c>
      <c r="B1301" s="2">
        <v>41029</v>
      </c>
      <c r="C1301" s="3">
        <v>0.125</v>
      </c>
      <c r="D1301" s="1">
        <v>47.032658899095303</v>
      </c>
      <c r="E1301" s="1">
        <f t="shared" si="120"/>
        <v>2.060618368016613</v>
      </c>
      <c r="F1301" s="1">
        <f t="shared" si="121"/>
        <v>7418.226124859807</v>
      </c>
      <c r="G1301" s="1" t="str">
        <f t="shared" si="122"/>
        <v>0</v>
      </c>
      <c r="H1301" s="1">
        <v>26.51612549</v>
      </c>
      <c r="I1301" s="1">
        <f t="shared" si="123"/>
        <v>1.161737748030625</v>
      </c>
      <c r="J1301" s="1">
        <f t="shared" si="124"/>
        <v>4182.2558929102497</v>
      </c>
      <c r="K1301" s="1" t="str">
        <f t="shared" si="125"/>
        <v>0</v>
      </c>
    </row>
    <row r="1302" spans="1:11">
      <c r="A1302" s="1" t="s">
        <v>43</v>
      </c>
      <c r="B1302" s="2">
        <v>41029</v>
      </c>
      <c r="C1302" s="3">
        <v>0.16666666666666666</v>
      </c>
      <c r="D1302" s="1">
        <v>36.932683829201601</v>
      </c>
      <c r="E1302" s="1">
        <f t="shared" si="120"/>
        <v>1.6181132102668954</v>
      </c>
      <c r="F1302" s="1">
        <f t="shared" si="121"/>
        <v>5825.2075569608232</v>
      </c>
      <c r="G1302" s="1" t="str">
        <f t="shared" si="122"/>
        <v>0</v>
      </c>
      <c r="H1302" s="1">
        <v>26.852558720000001</v>
      </c>
      <c r="I1302" s="1">
        <f t="shared" si="123"/>
        <v>1.1764777289200001</v>
      </c>
      <c r="J1302" s="1">
        <f t="shared" si="124"/>
        <v>4235.3198241120008</v>
      </c>
      <c r="K1302" s="1" t="str">
        <f t="shared" si="125"/>
        <v>0</v>
      </c>
    </row>
    <row r="1303" spans="1:11">
      <c r="A1303" s="1" t="s">
        <v>43</v>
      </c>
      <c r="B1303" s="2">
        <v>41029</v>
      </c>
      <c r="C1303" s="3">
        <v>0.20833333333333334</v>
      </c>
      <c r="D1303" s="1">
        <v>32.241035039689798</v>
      </c>
      <c r="E1303" s="1">
        <f t="shared" si="120"/>
        <v>1.4125603476764093</v>
      </c>
      <c r="F1303" s="1">
        <f t="shared" si="121"/>
        <v>5085.2172516350729</v>
      </c>
      <c r="G1303" s="1" t="str">
        <f t="shared" si="122"/>
        <v>0</v>
      </c>
      <c r="H1303" s="1">
        <v>27.064965440000002</v>
      </c>
      <c r="I1303" s="1">
        <f t="shared" si="123"/>
        <v>1.1857837983400001</v>
      </c>
      <c r="J1303" s="1">
        <f t="shared" si="124"/>
        <v>4268.8216740240005</v>
      </c>
      <c r="K1303" s="1" t="str">
        <f t="shared" si="125"/>
        <v>0</v>
      </c>
    </row>
    <row r="1304" spans="1:11">
      <c r="A1304" s="1" t="s">
        <v>43</v>
      </c>
      <c r="B1304" s="2">
        <v>41029</v>
      </c>
      <c r="C1304" s="3">
        <v>0.25</v>
      </c>
      <c r="D1304" s="1">
        <v>30.8661955510245</v>
      </c>
      <c r="E1304" s="1">
        <f t="shared" si="120"/>
        <v>1.352325192579261</v>
      </c>
      <c r="F1304" s="1">
        <f t="shared" si="121"/>
        <v>4868.3706932853393</v>
      </c>
      <c r="G1304" s="1" t="str">
        <f t="shared" si="122"/>
        <v>0</v>
      </c>
      <c r="H1304" s="1">
        <v>27.330553559999998</v>
      </c>
      <c r="I1304" s="1">
        <f t="shared" si="123"/>
        <v>1.1974198778474998</v>
      </c>
      <c r="J1304" s="1">
        <f t="shared" si="124"/>
        <v>4310.7115602509994</v>
      </c>
      <c r="K1304" s="1" t="str">
        <f t="shared" si="125"/>
        <v>0</v>
      </c>
    </row>
    <row r="1305" spans="1:11">
      <c r="A1305" s="1" t="s">
        <v>43</v>
      </c>
      <c r="B1305" s="2">
        <v>41029</v>
      </c>
      <c r="C1305" s="3">
        <v>0.29166666666666669</v>
      </c>
      <c r="D1305" s="1">
        <v>33.678332734637799</v>
      </c>
      <c r="E1305" s="1">
        <f t="shared" si="120"/>
        <v>1.4755319529363187</v>
      </c>
      <c r="F1305" s="1">
        <f t="shared" si="121"/>
        <v>5311.9150305707471</v>
      </c>
      <c r="G1305" s="1" t="str">
        <f t="shared" si="122"/>
        <v>0</v>
      </c>
      <c r="H1305" s="1">
        <v>26.9708671</v>
      </c>
      <c r="I1305" s="1">
        <f t="shared" si="123"/>
        <v>1.1816611148187499</v>
      </c>
      <c r="J1305" s="1">
        <f t="shared" si="124"/>
        <v>4253.9800133475001</v>
      </c>
      <c r="K1305" s="1" t="str">
        <f t="shared" si="125"/>
        <v>0</v>
      </c>
    </row>
    <row r="1306" spans="1:11">
      <c r="A1306" s="1" t="s">
        <v>43</v>
      </c>
      <c r="B1306" s="2">
        <v>41029</v>
      </c>
      <c r="C1306" s="3">
        <v>0.33333333333333331</v>
      </c>
      <c r="D1306" s="1">
        <v>31.9269776296616</v>
      </c>
      <c r="E1306" s="1">
        <f t="shared" si="120"/>
        <v>1.398800707399549</v>
      </c>
      <c r="F1306" s="1">
        <f t="shared" si="121"/>
        <v>5035.6825466383762</v>
      </c>
      <c r="G1306" s="1" t="str">
        <f t="shared" si="122"/>
        <v>0</v>
      </c>
      <c r="H1306" s="1">
        <v>26.996887739999998</v>
      </c>
      <c r="I1306" s="1">
        <f t="shared" si="123"/>
        <v>1.18280114410875</v>
      </c>
      <c r="J1306" s="1">
        <f t="shared" si="124"/>
        <v>4258.0841187915003</v>
      </c>
      <c r="K1306" s="1" t="str">
        <f t="shared" si="125"/>
        <v>0</v>
      </c>
    </row>
    <row r="1307" spans="1:11">
      <c r="A1307" s="1" t="s">
        <v>43</v>
      </c>
      <c r="B1307" s="2">
        <v>41029</v>
      </c>
      <c r="C1307" s="3">
        <v>0.375</v>
      </c>
      <c r="D1307" s="1">
        <v>29.3880673980713</v>
      </c>
      <c r="E1307" s="1">
        <f t="shared" si="120"/>
        <v>1.2875647028779988</v>
      </c>
      <c r="F1307" s="1">
        <f t="shared" si="121"/>
        <v>4635.2329303607958</v>
      </c>
      <c r="G1307" s="1" t="str">
        <f t="shared" si="122"/>
        <v>0</v>
      </c>
      <c r="H1307" s="1">
        <v>26.441474509999999</v>
      </c>
      <c r="I1307" s="1">
        <f t="shared" si="123"/>
        <v>1.1584671019693749</v>
      </c>
      <c r="J1307" s="1">
        <f t="shared" si="124"/>
        <v>4170.4815670897497</v>
      </c>
      <c r="K1307" s="1" t="str">
        <f t="shared" si="125"/>
        <v>0</v>
      </c>
    </row>
    <row r="1308" spans="1:11">
      <c r="A1308" s="1" t="s">
        <v>43</v>
      </c>
      <c r="B1308" s="2">
        <v>41029</v>
      </c>
      <c r="C1308" s="3">
        <v>0.41666666666666669</v>
      </c>
      <c r="D1308" s="1">
        <v>28.3113312016593</v>
      </c>
      <c r="E1308" s="1">
        <f t="shared" si="120"/>
        <v>1.2403901982726981</v>
      </c>
      <c r="F1308" s="1">
        <f t="shared" si="121"/>
        <v>4465.4047137817133</v>
      </c>
      <c r="G1308" s="1" t="str">
        <f t="shared" si="122"/>
        <v>0</v>
      </c>
      <c r="H1308" s="1">
        <v>26.63058049</v>
      </c>
      <c r="I1308" s="1">
        <f t="shared" si="123"/>
        <v>1.166752307718125</v>
      </c>
      <c r="J1308" s="1">
        <f t="shared" si="124"/>
        <v>4200.3083077852498</v>
      </c>
      <c r="K1308" s="1" t="str">
        <f t="shared" si="125"/>
        <v>0</v>
      </c>
    </row>
    <row r="1309" spans="1:11">
      <c r="A1309" s="1" t="s">
        <v>43</v>
      </c>
      <c r="B1309" s="2">
        <v>41029</v>
      </c>
      <c r="C1309" s="3">
        <v>0.45833333333333331</v>
      </c>
      <c r="D1309" s="1">
        <v>27.173775362564299</v>
      </c>
      <c r="E1309" s="1">
        <f t="shared" si="120"/>
        <v>1.1905510330723483</v>
      </c>
      <c r="F1309" s="1">
        <f t="shared" si="121"/>
        <v>4285.983719060454</v>
      </c>
      <c r="G1309" s="1" t="str">
        <f t="shared" si="122"/>
        <v>0</v>
      </c>
      <c r="H1309" s="1">
        <v>26.575679439999998</v>
      </c>
      <c r="I1309" s="1">
        <f t="shared" si="123"/>
        <v>1.1643469554649999</v>
      </c>
      <c r="J1309" s="1">
        <f t="shared" si="124"/>
        <v>4191.6490396740001</v>
      </c>
      <c r="K1309" s="1" t="str">
        <f t="shared" si="125"/>
        <v>0</v>
      </c>
    </row>
    <row r="1310" spans="1:11">
      <c r="A1310" s="1" t="s">
        <v>43</v>
      </c>
      <c r="B1310" s="2">
        <v>41029</v>
      </c>
      <c r="C1310" s="3">
        <v>0.5</v>
      </c>
      <c r="D1310" s="1">
        <v>27.965087551010999</v>
      </c>
      <c r="E1310" s="1">
        <f t="shared" si="120"/>
        <v>1.2252203983286694</v>
      </c>
      <c r="F1310" s="1">
        <f t="shared" si="121"/>
        <v>4410.79343398321</v>
      </c>
      <c r="G1310" s="1" t="str">
        <f t="shared" si="122"/>
        <v>0</v>
      </c>
      <c r="H1310" s="1">
        <v>26.411085379999999</v>
      </c>
      <c r="I1310" s="1">
        <f t="shared" si="123"/>
        <v>1.1571356782112501</v>
      </c>
      <c r="J1310" s="1">
        <f t="shared" si="124"/>
        <v>4165.6884415605</v>
      </c>
      <c r="K1310" s="1" t="str">
        <f t="shared" si="125"/>
        <v>0</v>
      </c>
    </row>
    <row r="1311" spans="1:11">
      <c r="A1311" s="1" t="s">
        <v>43</v>
      </c>
      <c r="B1311" s="2">
        <v>41029</v>
      </c>
      <c r="C1311" s="3">
        <v>0.54166666666666663</v>
      </c>
      <c r="D1311" s="1">
        <v>29.575726831224198</v>
      </c>
      <c r="E1311" s="1">
        <f t="shared" si="120"/>
        <v>1.2957865317930102</v>
      </c>
      <c r="F1311" s="1">
        <f t="shared" si="121"/>
        <v>4664.8315144548369</v>
      </c>
      <c r="G1311" s="1" t="str">
        <f t="shared" si="122"/>
        <v>0</v>
      </c>
      <c r="H1311" s="1">
        <v>25.612590969999999</v>
      </c>
      <c r="I1311" s="1">
        <f t="shared" si="123"/>
        <v>1.122151641873125</v>
      </c>
      <c r="J1311" s="1">
        <f t="shared" si="124"/>
        <v>4039.7459107432501</v>
      </c>
      <c r="K1311" s="1" t="str">
        <f t="shared" si="125"/>
        <v>0</v>
      </c>
    </row>
    <row r="1312" spans="1:11">
      <c r="A1312" s="1" t="s">
        <v>43</v>
      </c>
      <c r="B1312" s="2">
        <v>41029</v>
      </c>
      <c r="C1312" s="3">
        <v>0.58333333333333337</v>
      </c>
      <c r="D1312" s="1">
        <v>29.179951468573702</v>
      </c>
      <c r="E1312" s="1">
        <f t="shared" si="120"/>
        <v>1.2784466237168852</v>
      </c>
      <c r="F1312" s="1">
        <f t="shared" si="121"/>
        <v>4602.407845380787</v>
      </c>
      <c r="G1312" s="1" t="str">
        <f t="shared" si="122"/>
        <v>0</v>
      </c>
      <c r="H1312" s="1">
        <v>26.168635179999999</v>
      </c>
      <c r="I1312" s="1">
        <f t="shared" si="123"/>
        <v>1.1465133288237499</v>
      </c>
      <c r="J1312" s="1">
        <f t="shared" si="124"/>
        <v>4127.4479837654999</v>
      </c>
      <c r="K1312" s="1" t="str">
        <f t="shared" si="125"/>
        <v>0</v>
      </c>
    </row>
    <row r="1313" spans="1:11">
      <c r="A1313" s="1" t="s">
        <v>43</v>
      </c>
      <c r="B1313" s="2">
        <v>41029</v>
      </c>
      <c r="C1313" s="3">
        <v>0.625</v>
      </c>
      <c r="D1313" s="1">
        <v>31.5688094319238</v>
      </c>
      <c r="E1313" s="1">
        <f t="shared" si="120"/>
        <v>1.3831084632361614</v>
      </c>
      <c r="F1313" s="1">
        <f t="shared" si="121"/>
        <v>4979.1904676501808</v>
      </c>
      <c r="G1313" s="1" t="str">
        <f t="shared" si="122"/>
        <v>0</v>
      </c>
      <c r="H1313" s="1">
        <v>26.039609349999999</v>
      </c>
      <c r="I1313" s="1">
        <f t="shared" si="123"/>
        <v>1.140860384646875</v>
      </c>
      <c r="J1313" s="1">
        <f t="shared" si="124"/>
        <v>4107.0973847287496</v>
      </c>
      <c r="K1313" s="1" t="str">
        <f t="shared" si="125"/>
        <v>0</v>
      </c>
    </row>
    <row r="1314" spans="1:11">
      <c r="A1314" s="1" t="s">
        <v>43</v>
      </c>
      <c r="B1314" s="2">
        <v>41029</v>
      </c>
      <c r="C1314" s="3">
        <v>0.66666666666666663</v>
      </c>
      <c r="D1314" s="1">
        <v>32.496379191080699</v>
      </c>
      <c r="E1314" s="1">
        <f t="shared" si="120"/>
        <v>1.4237476133092231</v>
      </c>
      <c r="F1314" s="1">
        <f t="shared" si="121"/>
        <v>5125.4914079132031</v>
      </c>
      <c r="G1314" s="1" t="str">
        <f t="shared" si="122"/>
        <v>0</v>
      </c>
      <c r="H1314" s="1">
        <v>25.733388860000002</v>
      </c>
      <c r="I1314" s="1">
        <f t="shared" si="123"/>
        <v>1.1274440994287502</v>
      </c>
      <c r="J1314" s="1">
        <f t="shared" si="124"/>
        <v>4058.7987579435007</v>
      </c>
      <c r="K1314" s="1" t="str">
        <f t="shared" si="125"/>
        <v>0</v>
      </c>
    </row>
    <row r="1315" spans="1:11">
      <c r="A1315" s="1" t="s">
        <v>43</v>
      </c>
      <c r="B1315" s="2">
        <v>41029</v>
      </c>
      <c r="C1315" s="3">
        <v>0.70833333333333337</v>
      </c>
      <c r="D1315" s="1">
        <v>32.459741321669703</v>
      </c>
      <c r="E1315" s="1">
        <f t="shared" si="120"/>
        <v>1.4221424166556538</v>
      </c>
      <c r="F1315" s="1">
        <f t="shared" si="121"/>
        <v>5119.7126999603533</v>
      </c>
      <c r="G1315" s="1" t="str">
        <f t="shared" si="122"/>
        <v>0</v>
      </c>
      <c r="H1315" s="1">
        <v>26.015161989999999</v>
      </c>
      <c r="I1315" s="1">
        <f t="shared" si="123"/>
        <v>1.1397892846868749</v>
      </c>
      <c r="J1315" s="1">
        <f t="shared" si="124"/>
        <v>4103.24142487275</v>
      </c>
      <c r="K1315" s="1" t="str">
        <f t="shared" si="125"/>
        <v>0</v>
      </c>
    </row>
    <row r="1316" spans="1:11">
      <c r="A1316" s="1" t="s">
        <v>43</v>
      </c>
      <c r="B1316" s="2">
        <v>41029</v>
      </c>
      <c r="C1316" s="3">
        <v>0.75</v>
      </c>
      <c r="D1316" s="1">
        <v>33.501882203420003</v>
      </c>
      <c r="E1316" s="1">
        <f t="shared" si="120"/>
        <v>1.4678012140373389</v>
      </c>
      <c r="F1316" s="1">
        <f t="shared" si="121"/>
        <v>5284.0843705344196</v>
      </c>
      <c r="G1316" s="1" t="str">
        <f t="shared" si="122"/>
        <v>0</v>
      </c>
      <c r="H1316" s="1">
        <v>25.895849800000001</v>
      </c>
      <c r="I1316" s="1">
        <f t="shared" si="123"/>
        <v>1.1345619193625001</v>
      </c>
      <c r="J1316" s="1">
        <f t="shared" si="124"/>
        <v>4084.4229097050002</v>
      </c>
      <c r="K1316" s="1" t="str">
        <f t="shared" si="125"/>
        <v>0</v>
      </c>
    </row>
    <row r="1317" spans="1:11">
      <c r="A1317" s="1" t="s">
        <v>43</v>
      </c>
      <c r="B1317" s="2">
        <v>41029</v>
      </c>
      <c r="C1317" s="3">
        <v>0.79166666666666663</v>
      </c>
      <c r="D1317" s="1">
        <v>33.443567008972202</v>
      </c>
      <c r="E1317" s="1">
        <f t="shared" si="120"/>
        <v>1.4652462795805947</v>
      </c>
      <c r="F1317" s="1">
        <f t="shared" si="121"/>
        <v>5274.8866064901413</v>
      </c>
      <c r="G1317" s="1" t="str">
        <f t="shared" si="122"/>
        <v>0</v>
      </c>
      <c r="H1317" s="1">
        <v>25.889277060000001</v>
      </c>
      <c r="I1317" s="1">
        <f t="shared" si="123"/>
        <v>1.1342739511912501</v>
      </c>
      <c r="J1317" s="1">
        <f t="shared" si="124"/>
        <v>4083.3862242885002</v>
      </c>
      <c r="K1317" s="1" t="str">
        <f t="shared" si="125"/>
        <v>0</v>
      </c>
    </row>
    <row r="1318" spans="1:11">
      <c r="A1318" s="1" t="s">
        <v>43</v>
      </c>
      <c r="B1318" s="2">
        <v>41029</v>
      </c>
      <c r="C1318" s="3">
        <v>0.83333333333333337</v>
      </c>
      <c r="D1318" s="1">
        <v>34.115516649881997</v>
      </c>
      <c r="E1318" s="1">
        <f t="shared" si="120"/>
        <v>1.494686073222955</v>
      </c>
      <c r="F1318" s="1">
        <f t="shared" si="121"/>
        <v>5380.8698636026384</v>
      </c>
      <c r="G1318" s="1" t="str">
        <f t="shared" si="122"/>
        <v>0</v>
      </c>
      <c r="H1318" s="1">
        <v>25.945117360000001</v>
      </c>
      <c r="I1318" s="1">
        <f t="shared" si="123"/>
        <v>1.136720454335</v>
      </c>
      <c r="J1318" s="1">
        <f t="shared" si="124"/>
        <v>4092.193635606</v>
      </c>
      <c r="K1318" s="1" t="str">
        <f t="shared" si="125"/>
        <v>0</v>
      </c>
    </row>
    <row r="1319" spans="1:11">
      <c r="A1319" s="1" t="s">
        <v>43</v>
      </c>
      <c r="B1319" s="2">
        <v>41029</v>
      </c>
      <c r="C1319" s="3">
        <v>0.875</v>
      </c>
      <c r="D1319" s="1">
        <v>31.930069217574101</v>
      </c>
      <c r="E1319" s="1">
        <f t="shared" si="120"/>
        <v>1.3989361575949653</v>
      </c>
      <c r="F1319" s="1">
        <f t="shared" si="121"/>
        <v>5036.1701673418747</v>
      </c>
      <c r="G1319" s="1" t="str">
        <f t="shared" si="122"/>
        <v>0</v>
      </c>
      <c r="H1319" s="1">
        <v>25.783173489999999</v>
      </c>
      <c r="I1319" s="1">
        <f t="shared" si="123"/>
        <v>1.129625288530625</v>
      </c>
      <c r="J1319" s="1">
        <f t="shared" si="124"/>
        <v>4066.6510387102503</v>
      </c>
      <c r="K1319" s="1" t="str">
        <f t="shared" si="125"/>
        <v>0</v>
      </c>
    </row>
    <row r="1320" spans="1:11">
      <c r="A1320" s="1" t="s">
        <v>43</v>
      </c>
      <c r="B1320" s="2">
        <v>41029</v>
      </c>
      <c r="C1320" s="3">
        <v>0.91666666666666663</v>
      </c>
      <c r="D1320" s="1">
        <v>33.4082467365265</v>
      </c>
      <c r="E1320" s="1">
        <f t="shared" si="120"/>
        <v>1.4636988101440673</v>
      </c>
      <c r="F1320" s="1">
        <f t="shared" si="121"/>
        <v>5269.3157165186421</v>
      </c>
      <c r="G1320" s="1" t="str">
        <f t="shared" si="122"/>
        <v>0</v>
      </c>
      <c r="H1320" s="1">
        <v>25.808460060000002</v>
      </c>
      <c r="I1320" s="1">
        <f t="shared" si="123"/>
        <v>1.1307331563787502</v>
      </c>
      <c r="J1320" s="1">
        <f t="shared" si="124"/>
        <v>4070.6393629635004</v>
      </c>
      <c r="K1320" s="1" t="str">
        <f t="shared" si="125"/>
        <v>0</v>
      </c>
    </row>
    <row r="1321" spans="1:11">
      <c r="A1321" s="1" t="s">
        <v>43</v>
      </c>
      <c r="B1321" s="2">
        <v>41029</v>
      </c>
      <c r="C1321" s="3">
        <v>0.95833333333333337</v>
      </c>
      <c r="D1321" s="1">
        <v>33.293863486184001</v>
      </c>
      <c r="E1321" s="1">
        <f t="shared" si="120"/>
        <v>1.4586873939884366</v>
      </c>
      <c r="F1321" s="1">
        <f t="shared" si="121"/>
        <v>5251.2746183583722</v>
      </c>
      <c r="G1321" s="1">
        <f t="shared" si="122"/>
        <v>100148.00789965288</v>
      </c>
      <c r="H1321" s="1">
        <v>25.901507039999998</v>
      </c>
      <c r="I1321" s="1">
        <f t="shared" si="123"/>
        <v>1.1348097771899999</v>
      </c>
      <c r="J1321" s="1">
        <f t="shared" si="124"/>
        <v>4085.3151978839996</v>
      </c>
      <c r="K1321" s="1">
        <f t="shared" si="125"/>
        <v>85480.187269337999</v>
      </c>
    </row>
    <row r="1322" spans="1:11">
      <c r="A1322" s="1" t="s">
        <v>43</v>
      </c>
      <c r="B1322" s="2">
        <v>41030</v>
      </c>
      <c r="C1322" s="3">
        <v>0</v>
      </c>
      <c r="D1322" s="1">
        <v>32.701116248236801</v>
      </c>
      <c r="E1322" s="1">
        <f t="shared" si="120"/>
        <v>1.4327176556258749</v>
      </c>
      <c r="F1322" s="1">
        <f t="shared" si="121"/>
        <v>5157.7835602531495</v>
      </c>
      <c r="G1322" s="1" t="str">
        <f t="shared" si="122"/>
        <v>0</v>
      </c>
      <c r="H1322" s="1">
        <v>25.656072160000001</v>
      </c>
      <c r="I1322" s="1">
        <f t="shared" si="123"/>
        <v>1.1240566615100001</v>
      </c>
      <c r="J1322" s="1">
        <f t="shared" si="124"/>
        <v>4046.6039814360001</v>
      </c>
      <c r="K1322" s="1" t="str">
        <f t="shared" si="125"/>
        <v>0</v>
      </c>
    </row>
    <row r="1323" spans="1:11">
      <c r="A1323" s="1" t="s">
        <v>43</v>
      </c>
      <c r="B1323" s="2">
        <v>41030</v>
      </c>
      <c r="C1323" s="3">
        <v>4.1666666666666664E-2</v>
      </c>
      <c r="D1323" s="1">
        <v>29.617786467340299</v>
      </c>
      <c r="E1323" s="1">
        <f t="shared" si="120"/>
        <v>1.2976292696003469</v>
      </c>
      <c r="F1323" s="1">
        <f t="shared" si="121"/>
        <v>4671.4653705612491</v>
      </c>
      <c r="G1323" s="1" t="str">
        <f t="shared" si="122"/>
        <v>0</v>
      </c>
      <c r="H1323" s="1">
        <v>25.368166760000001</v>
      </c>
      <c r="I1323" s="1">
        <f t="shared" si="123"/>
        <v>1.1114428061724999</v>
      </c>
      <c r="J1323" s="1">
        <f t="shared" si="124"/>
        <v>4001.1941022209999</v>
      </c>
      <c r="K1323" s="1" t="str">
        <f t="shared" si="125"/>
        <v>0</v>
      </c>
    </row>
    <row r="1324" spans="1:11">
      <c r="A1324" s="1" t="s">
        <v>43</v>
      </c>
      <c r="B1324" s="2">
        <v>41030</v>
      </c>
      <c r="C1324" s="3">
        <v>8.3333333333333329E-2</v>
      </c>
      <c r="D1324" s="1">
        <v>25.798250015576699</v>
      </c>
      <c r="E1324" s="1">
        <f t="shared" si="120"/>
        <v>1.130285828807454</v>
      </c>
      <c r="F1324" s="1">
        <f t="shared" si="121"/>
        <v>4069.0289837068344</v>
      </c>
      <c r="G1324" s="1" t="str">
        <f t="shared" si="122"/>
        <v>0</v>
      </c>
      <c r="H1324" s="1">
        <v>25.287492629999999</v>
      </c>
      <c r="I1324" s="1">
        <f t="shared" si="123"/>
        <v>1.107908270851875</v>
      </c>
      <c r="J1324" s="1">
        <f t="shared" si="124"/>
        <v>3988.4697750667501</v>
      </c>
      <c r="K1324" s="1" t="str">
        <f t="shared" si="125"/>
        <v>0</v>
      </c>
    </row>
    <row r="1325" spans="1:11">
      <c r="A1325" s="1" t="s">
        <v>43</v>
      </c>
      <c r="B1325" s="2">
        <v>41030</v>
      </c>
      <c r="C1325" s="3">
        <v>0.125</v>
      </c>
      <c r="D1325" s="1">
        <v>28.140130560663</v>
      </c>
      <c r="E1325" s="1">
        <f t="shared" si="120"/>
        <v>1.2328894701890476</v>
      </c>
      <c r="F1325" s="1">
        <f t="shared" si="121"/>
        <v>4438.4020926805715</v>
      </c>
      <c r="G1325" s="1" t="str">
        <f t="shared" si="122"/>
        <v>0</v>
      </c>
      <c r="H1325" s="1">
        <v>25.107265559999998</v>
      </c>
      <c r="I1325" s="1">
        <f t="shared" si="123"/>
        <v>1.1000120723475</v>
      </c>
      <c r="J1325" s="1">
        <f t="shared" si="124"/>
        <v>3960.0434604510001</v>
      </c>
      <c r="K1325" s="1" t="str">
        <f t="shared" si="125"/>
        <v>0</v>
      </c>
    </row>
    <row r="1326" spans="1:11">
      <c r="A1326" s="1" t="s">
        <v>43</v>
      </c>
      <c r="B1326" s="2">
        <v>41030</v>
      </c>
      <c r="C1326" s="3">
        <v>0.16666666666666666</v>
      </c>
      <c r="D1326" s="1">
        <v>27.699145226478599</v>
      </c>
      <c r="E1326" s="1">
        <f t="shared" si="120"/>
        <v>1.2135688002350937</v>
      </c>
      <c r="F1326" s="1">
        <f t="shared" si="121"/>
        <v>4368.8476808463374</v>
      </c>
      <c r="G1326" s="1" t="str">
        <f t="shared" si="122"/>
        <v>0</v>
      </c>
      <c r="H1326" s="1">
        <v>24.931258289999999</v>
      </c>
      <c r="I1326" s="1">
        <f t="shared" si="123"/>
        <v>1.0923007538306251</v>
      </c>
      <c r="J1326" s="1">
        <f t="shared" si="124"/>
        <v>3932.2827137902505</v>
      </c>
      <c r="K1326" s="1" t="str">
        <f t="shared" si="125"/>
        <v>0</v>
      </c>
    </row>
    <row r="1327" spans="1:11">
      <c r="A1327" s="1" t="s">
        <v>43</v>
      </c>
      <c r="B1327" s="2">
        <v>41030</v>
      </c>
      <c r="C1327" s="3">
        <v>0.20833333333333334</v>
      </c>
      <c r="D1327" s="1">
        <v>27.4354579321543</v>
      </c>
      <c r="E1327" s="1">
        <f t="shared" si="120"/>
        <v>1.2020160006525102</v>
      </c>
      <c r="F1327" s="1">
        <f t="shared" si="121"/>
        <v>4327.2576023490365</v>
      </c>
      <c r="G1327" s="1" t="str">
        <f t="shared" si="122"/>
        <v>0</v>
      </c>
      <c r="H1327" s="1">
        <v>24.87944031</v>
      </c>
      <c r="I1327" s="1">
        <f t="shared" si="123"/>
        <v>1.0900304785818749</v>
      </c>
      <c r="J1327" s="1">
        <f t="shared" si="124"/>
        <v>3924.1097228947497</v>
      </c>
      <c r="K1327" s="1" t="str">
        <f t="shared" si="125"/>
        <v>0</v>
      </c>
    </row>
    <row r="1328" spans="1:11">
      <c r="A1328" s="1" t="s">
        <v>43</v>
      </c>
      <c r="B1328" s="2">
        <v>41030</v>
      </c>
      <c r="C1328" s="3">
        <v>0.25</v>
      </c>
      <c r="D1328" s="1">
        <v>26.3781607972251</v>
      </c>
      <c r="E1328" s="1">
        <f t="shared" si="120"/>
        <v>1.1556931699284247</v>
      </c>
      <c r="F1328" s="1">
        <f t="shared" si="121"/>
        <v>4160.4954117423295</v>
      </c>
      <c r="G1328" s="1" t="str">
        <f t="shared" si="122"/>
        <v>0</v>
      </c>
      <c r="H1328" s="1">
        <v>24.600414180000001</v>
      </c>
      <c r="I1328" s="1">
        <f t="shared" si="123"/>
        <v>1.0778056462612502</v>
      </c>
      <c r="J1328" s="1">
        <f t="shared" si="124"/>
        <v>3880.1003265405006</v>
      </c>
      <c r="K1328" s="1" t="str">
        <f t="shared" si="125"/>
        <v>0</v>
      </c>
    </row>
    <row r="1329" spans="1:11">
      <c r="A1329" s="1" t="s">
        <v>43</v>
      </c>
      <c r="B1329" s="2">
        <v>41030</v>
      </c>
      <c r="C1329" s="3">
        <v>0.29166666666666669</v>
      </c>
      <c r="D1329" s="1">
        <v>26.1527479569117</v>
      </c>
      <c r="E1329" s="1">
        <f t="shared" si="120"/>
        <v>1.145817269862194</v>
      </c>
      <c r="F1329" s="1">
        <f t="shared" si="121"/>
        <v>4124.9421715038989</v>
      </c>
      <c r="G1329" s="1" t="str">
        <f t="shared" si="122"/>
        <v>0</v>
      </c>
      <c r="H1329" s="1">
        <v>24.60990426</v>
      </c>
      <c r="I1329" s="1">
        <f t="shared" si="123"/>
        <v>1.0782214303912501</v>
      </c>
      <c r="J1329" s="1">
        <f t="shared" si="124"/>
        <v>3881.5971494085002</v>
      </c>
      <c r="K1329" s="1" t="str">
        <f t="shared" si="125"/>
        <v>0</v>
      </c>
    </row>
    <row r="1330" spans="1:11">
      <c r="A1330" s="1" t="s">
        <v>43</v>
      </c>
      <c r="B1330" s="2">
        <v>41030</v>
      </c>
      <c r="C1330" s="3">
        <v>0.33333333333333331</v>
      </c>
      <c r="D1330" s="1">
        <v>27.4025485679838</v>
      </c>
      <c r="E1330" s="1">
        <f t="shared" si="120"/>
        <v>1.2005741591347903</v>
      </c>
      <c r="F1330" s="1">
        <f t="shared" si="121"/>
        <v>4322.0669728852454</v>
      </c>
      <c r="G1330" s="1" t="str">
        <f t="shared" si="122"/>
        <v>0</v>
      </c>
      <c r="H1330" s="1">
        <v>24.561538899999999</v>
      </c>
      <c r="I1330" s="1">
        <f t="shared" si="123"/>
        <v>1.0761024230562499</v>
      </c>
      <c r="J1330" s="1">
        <f t="shared" si="124"/>
        <v>3873.9687230024997</v>
      </c>
      <c r="K1330" s="1" t="str">
        <f t="shared" si="125"/>
        <v>0</v>
      </c>
    </row>
    <row r="1331" spans="1:11">
      <c r="A1331" s="1" t="s">
        <v>43</v>
      </c>
      <c r="B1331" s="2">
        <v>41030</v>
      </c>
      <c r="C1331" s="3">
        <v>0.375</v>
      </c>
      <c r="D1331" s="1">
        <v>28.491990691820799</v>
      </c>
      <c r="E1331" s="1">
        <f t="shared" si="120"/>
        <v>1.2483053421853987</v>
      </c>
      <c r="F1331" s="1">
        <f t="shared" si="121"/>
        <v>4493.8992318674354</v>
      </c>
      <c r="G1331" s="1" t="str">
        <f t="shared" si="122"/>
        <v>0</v>
      </c>
      <c r="H1331" s="1">
        <v>24.32136788</v>
      </c>
      <c r="I1331" s="1">
        <f t="shared" si="123"/>
        <v>1.0655799302425</v>
      </c>
      <c r="J1331" s="1">
        <f t="shared" si="124"/>
        <v>3836.0877488729998</v>
      </c>
      <c r="K1331" s="1" t="str">
        <f t="shared" si="125"/>
        <v>0</v>
      </c>
    </row>
    <row r="1332" spans="1:11">
      <c r="A1332" s="1" t="s">
        <v>43</v>
      </c>
      <c r="B1332" s="2">
        <v>41030</v>
      </c>
      <c r="C1332" s="3">
        <v>0.41666666666666669</v>
      </c>
      <c r="D1332" s="1">
        <v>28.977729244761999</v>
      </c>
      <c r="E1332" s="1">
        <f t="shared" si="120"/>
        <v>1.2695867625361352</v>
      </c>
      <c r="F1332" s="1">
        <f t="shared" si="121"/>
        <v>4570.5123451300869</v>
      </c>
      <c r="G1332" s="1" t="str">
        <f t="shared" si="122"/>
        <v>0</v>
      </c>
      <c r="H1332" s="1">
        <v>24.0774118</v>
      </c>
      <c r="I1332" s="1">
        <f t="shared" si="123"/>
        <v>1.0548916044875001</v>
      </c>
      <c r="J1332" s="1">
        <f t="shared" si="124"/>
        <v>3797.6097761550004</v>
      </c>
      <c r="K1332" s="1" t="str">
        <f t="shared" si="125"/>
        <v>0</v>
      </c>
    </row>
    <row r="1333" spans="1:11">
      <c r="A1333" s="1" t="s">
        <v>43</v>
      </c>
      <c r="B1333" s="2">
        <v>41030</v>
      </c>
      <c r="C1333" s="3">
        <v>0.45833333333333331</v>
      </c>
      <c r="D1333" s="1">
        <v>28.6185596407784</v>
      </c>
      <c r="E1333" s="1">
        <f t="shared" si="120"/>
        <v>1.2538506442616038</v>
      </c>
      <c r="F1333" s="1">
        <f t="shared" si="121"/>
        <v>4513.8623193417734</v>
      </c>
      <c r="G1333" s="1" t="str">
        <f t="shared" si="122"/>
        <v>0</v>
      </c>
      <c r="H1333" s="1">
        <v>24.313424529999999</v>
      </c>
      <c r="I1333" s="1">
        <f t="shared" si="123"/>
        <v>1.0652319122206251</v>
      </c>
      <c r="J1333" s="1">
        <f t="shared" si="124"/>
        <v>3834.83488399425</v>
      </c>
      <c r="K1333" s="1" t="str">
        <f t="shared" si="125"/>
        <v>0</v>
      </c>
    </row>
    <row r="1334" spans="1:11">
      <c r="A1334" s="1" t="s">
        <v>43</v>
      </c>
      <c r="B1334" s="2">
        <v>41030</v>
      </c>
      <c r="C1334" s="3">
        <v>0.5</v>
      </c>
      <c r="D1334" s="1">
        <v>29.067228993839699</v>
      </c>
      <c r="E1334" s="1">
        <f t="shared" si="120"/>
        <v>1.2735079702926018</v>
      </c>
      <c r="F1334" s="1">
        <f t="shared" si="121"/>
        <v>4584.6286930533661</v>
      </c>
      <c r="G1334" s="1" t="str">
        <f t="shared" si="122"/>
        <v>0</v>
      </c>
      <c r="H1334" s="1">
        <v>23.978341029999999</v>
      </c>
      <c r="I1334" s="1">
        <f t="shared" si="123"/>
        <v>1.0505510663768749</v>
      </c>
      <c r="J1334" s="1">
        <f t="shared" si="124"/>
        <v>3781.9838389567494</v>
      </c>
      <c r="K1334" s="1" t="str">
        <f t="shared" si="125"/>
        <v>0</v>
      </c>
    </row>
    <row r="1335" spans="1:11">
      <c r="A1335" s="1" t="s">
        <v>43</v>
      </c>
      <c r="B1335" s="2">
        <v>41030</v>
      </c>
      <c r="C1335" s="3">
        <v>0.54166666666666663</v>
      </c>
      <c r="D1335" s="1">
        <v>28.6225396643745</v>
      </c>
      <c r="E1335" s="1">
        <f t="shared" si="120"/>
        <v>1.2540250190454079</v>
      </c>
      <c r="F1335" s="1">
        <f t="shared" si="121"/>
        <v>4514.4900685634684</v>
      </c>
      <c r="G1335" s="1" t="str">
        <f t="shared" si="122"/>
        <v>0</v>
      </c>
      <c r="H1335" s="1">
        <v>24.424379940000001</v>
      </c>
      <c r="I1335" s="1">
        <f t="shared" si="123"/>
        <v>1.0700931461212499</v>
      </c>
      <c r="J1335" s="1">
        <f t="shared" si="124"/>
        <v>3852.3353260364997</v>
      </c>
      <c r="K1335" s="1" t="str">
        <f t="shared" si="125"/>
        <v>0</v>
      </c>
    </row>
    <row r="1336" spans="1:11">
      <c r="A1336" s="1" t="s">
        <v>43</v>
      </c>
      <c r="B1336" s="2">
        <v>41030</v>
      </c>
      <c r="C1336" s="3">
        <v>0.58333333333333337</v>
      </c>
      <c r="D1336" s="1">
        <v>27.914766109784399</v>
      </c>
      <c r="E1336" s="1">
        <f t="shared" si="120"/>
        <v>1.2230156901849289</v>
      </c>
      <c r="F1336" s="1">
        <f t="shared" si="121"/>
        <v>4402.8564846657446</v>
      </c>
      <c r="G1336" s="1" t="str">
        <f t="shared" si="122"/>
        <v>0</v>
      </c>
      <c r="H1336" s="1">
        <v>24.569807839999999</v>
      </c>
      <c r="I1336" s="1">
        <f t="shared" si="123"/>
        <v>1.0764647059899999</v>
      </c>
      <c r="J1336" s="1">
        <f t="shared" si="124"/>
        <v>3875.2729415639997</v>
      </c>
      <c r="K1336" s="1" t="str">
        <f t="shared" si="125"/>
        <v>0</v>
      </c>
    </row>
    <row r="1337" spans="1:11">
      <c r="A1337" s="1" t="s">
        <v>43</v>
      </c>
      <c r="B1337" s="2">
        <v>41030</v>
      </c>
      <c r="C1337" s="3">
        <v>0.625</v>
      </c>
      <c r="D1337" s="1">
        <v>29.9082061073515</v>
      </c>
      <c r="E1337" s="1">
        <f t="shared" si="120"/>
        <v>1.3103532800783377</v>
      </c>
      <c r="F1337" s="1">
        <f t="shared" si="121"/>
        <v>4717.2718082820156</v>
      </c>
      <c r="G1337" s="1" t="str">
        <f t="shared" si="122"/>
        <v>0</v>
      </c>
      <c r="H1337" s="1">
        <v>24.016816169999998</v>
      </c>
      <c r="I1337" s="1">
        <f t="shared" si="123"/>
        <v>1.0522367584481249</v>
      </c>
      <c r="J1337" s="1">
        <f t="shared" si="124"/>
        <v>3788.0523304132498</v>
      </c>
      <c r="K1337" s="1" t="str">
        <f t="shared" si="125"/>
        <v>0</v>
      </c>
    </row>
    <row r="1338" spans="1:11">
      <c r="A1338" s="1" t="s">
        <v>43</v>
      </c>
      <c r="B1338" s="2">
        <v>41030</v>
      </c>
      <c r="C1338" s="3">
        <v>0.66666666666666663</v>
      </c>
      <c r="D1338" s="1">
        <v>30.2231753042009</v>
      </c>
      <c r="E1338" s="1">
        <f t="shared" si="120"/>
        <v>1.3241528680153019</v>
      </c>
      <c r="F1338" s="1">
        <f t="shared" si="121"/>
        <v>4766.9503248550864</v>
      </c>
      <c r="G1338" s="1" t="str">
        <f t="shared" si="122"/>
        <v>0</v>
      </c>
      <c r="H1338" s="1">
        <v>24.1571161</v>
      </c>
      <c r="I1338" s="1">
        <f t="shared" si="123"/>
        <v>1.0583836491312499</v>
      </c>
      <c r="J1338" s="1">
        <f t="shared" si="124"/>
        <v>3810.1811368724998</v>
      </c>
      <c r="K1338" s="1" t="str">
        <f t="shared" si="125"/>
        <v>0</v>
      </c>
    </row>
    <row r="1339" spans="1:11">
      <c r="A1339" s="1" t="s">
        <v>43</v>
      </c>
      <c r="B1339" s="2">
        <v>41030</v>
      </c>
      <c r="C1339" s="3">
        <v>0.70833333333333337</v>
      </c>
      <c r="D1339" s="1">
        <v>29.530871139677199</v>
      </c>
      <c r="E1339" s="1">
        <f t="shared" si="120"/>
        <v>1.2938212918071073</v>
      </c>
      <c r="F1339" s="1">
        <f t="shared" si="121"/>
        <v>4657.7566505055865</v>
      </c>
      <c r="G1339" s="1" t="str">
        <f t="shared" si="122"/>
        <v>0</v>
      </c>
      <c r="H1339" s="1">
        <v>24.267917090000001</v>
      </c>
      <c r="I1339" s="1">
        <f t="shared" si="123"/>
        <v>1.0632381175056251</v>
      </c>
      <c r="J1339" s="1">
        <f t="shared" si="124"/>
        <v>3827.6572230202505</v>
      </c>
      <c r="K1339" s="1" t="str">
        <f t="shared" si="125"/>
        <v>0</v>
      </c>
    </row>
    <row r="1340" spans="1:11">
      <c r="A1340" s="1" t="s">
        <v>43</v>
      </c>
      <c r="B1340" s="2">
        <v>41030</v>
      </c>
      <c r="C1340" s="3">
        <v>0.75</v>
      </c>
      <c r="D1340" s="1">
        <v>30.619968316290102</v>
      </c>
      <c r="E1340" s="1">
        <f t="shared" si="120"/>
        <v>1.34153736185746</v>
      </c>
      <c r="F1340" s="1">
        <f t="shared" si="121"/>
        <v>4829.5345026868563</v>
      </c>
      <c r="G1340" s="1" t="str">
        <f t="shared" si="122"/>
        <v>0</v>
      </c>
      <c r="H1340" s="1">
        <v>24.260182239999999</v>
      </c>
      <c r="I1340" s="1">
        <f t="shared" si="123"/>
        <v>1.0628992343899999</v>
      </c>
      <c r="J1340" s="1">
        <f t="shared" si="124"/>
        <v>3826.4372438039995</v>
      </c>
      <c r="K1340" s="1" t="str">
        <f t="shared" si="125"/>
        <v>0</v>
      </c>
    </row>
    <row r="1341" spans="1:11">
      <c r="A1341" s="1" t="s">
        <v>43</v>
      </c>
      <c r="B1341" s="2">
        <v>41030</v>
      </c>
      <c r="C1341" s="3">
        <v>0.79166666666666663</v>
      </c>
      <c r="D1341" s="1">
        <v>29.567685003280602</v>
      </c>
      <c r="E1341" s="1">
        <f t="shared" si="120"/>
        <v>1.2954341992062315</v>
      </c>
      <c r="F1341" s="1">
        <f t="shared" si="121"/>
        <v>4663.5631171424329</v>
      </c>
      <c r="G1341" s="1" t="str">
        <f t="shared" si="122"/>
        <v>0</v>
      </c>
      <c r="H1341" s="1">
        <v>24.177798589999998</v>
      </c>
      <c r="I1341" s="1">
        <f t="shared" si="123"/>
        <v>1.059289800724375</v>
      </c>
      <c r="J1341" s="1">
        <f t="shared" si="124"/>
        <v>3813.44328260775</v>
      </c>
      <c r="K1341" s="1" t="str">
        <f t="shared" si="125"/>
        <v>0</v>
      </c>
    </row>
    <row r="1342" spans="1:11">
      <c r="A1342" s="1" t="s">
        <v>43</v>
      </c>
      <c r="B1342" s="2">
        <v>41030</v>
      </c>
      <c r="C1342" s="3">
        <v>0.83333333333333337</v>
      </c>
      <c r="D1342" s="1">
        <v>28.791364011234698</v>
      </c>
      <c r="E1342" s="1">
        <f t="shared" si="120"/>
        <v>1.2614216357422203</v>
      </c>
      <c r="F1342" s="1">
        <f t="shared" si="121"/>
        <v>4541.1178886719936</v>
      </c>
      <c r="G1342" s="1" t="str">
        <f t="shared" si="122"/>
        <v>0</v>
      </c>
      <c r="H1342" s="1">
        <v>24.489499980000002</v>
      </c>
      <c r="I1342" s="1">
        <f t="shared" si="123"/>
        <v>1.0729462178737501</v>
      </c>
      <c r="J1342" s="1">
        <f t="shared" si="124"/>
        <v>3862.6063843455004</v>
      </c>
      <c r="K1342" s="1" t="str">
        <f t="shared" si="125"/>
        <v>0</v>
      </c>
    </row>
    <row r="1343" spans="1:11">
      <c r="A1343" s="1" t="s">
        <v>43</v>
      </c>
      <c r="B1343" s="2">
        <v>41030</v>
      </c>
      <c r="C1343" s="3">
        <v>0.875</v>
      </c>
      <c r="D1343" s="1">
        <v>31.5166802575853</v>
      </c>
      <c r="E1343" s="1">
        <f t="shared" si="120"/>
        <v>1.380824553785456</v>
      </c>
      <c r="F1343" s="1">
        <f t="shared" si="121"/>
        <v>4970.9683936276415</v>
      </c>
      <c r="G1343" s="1" t="str">
        <f t="shared" si="122"/>
        <v>0</v>
      </c>
      <c r="H1343" s="1">
        <v>23.97553285</v>
      </c>
      <c r="I1343" s="1">
        <f t="shared" si="123"/>
        <v>1.050428032990625</v>
      </c>
      <c r="J1343" s="1">
        <f t="shared" si="124"/>
        <v>3781.5409187662503</v>
      </c>
      <c r="K1343" s="1" t="str">
        <f t="shared" si="125"/>
        <v>0</v>
      </c>
    </row>
    <row r="1344" spans="1:11">
      <c r="A1344" s="1" t="s">
        <v>43</v>
      </c>
      <c r="B1344" s="2">
        <v>41030</v>
      </c>
      <c r="C1344" s="3">
        <v>0.91666666666666663</v>
      </c>
      <c r="D1344" s="1">
        <v>27.927904177771701</v>
      </c>
      <c r="E1344" s="1">
        <f t="shared" si="120"/>
        <v>1.2235913017886226</v>
      </c>
      <c r="F1344" s="1">
        <f t="shared" si="121"/>
        <v>4404.9286864390415</v>
      </c>
      <c r="G1344" s="1" t="str">
        <f t="shared" si="122"/>
        <v>0</v>
      </c>
      <c r="H1344" s="1">
        <v>24.474705419999999</v>
      </c>
      <c r="I1344" s="1">
        <f t="shared" si="123"/>
        <v>1.07229803121375</v>
      </c>
      <c r="J1344" s="1">
        <f t="shared" si="124"/>
        <v>3860.2729123694999</v>
      </c>
      <c r="K1344" s="1" t="str">
        <f t="shared" si="125"/>
        <v>0</v>
      </c>
    </row>
    <row r="1345" spans="1:11">
      <c r="A1345" s="1" t="s">
        <v>43</v>
      </c>
      <c r="B1345" s="2">
        <v>41030</v>
      </c>
      <c r="C1345" s="3">
        <v>0.95833333333333337</v>
      </c>
      <c r="D1345" s="1">
        <v>27.784811243481101</v>
      </c>
      <c r="E1345" s="1">
        <f t="shared" si="120"/>
        <v>1.2173220426050158</v>
      </c>
      <c r="F1345" s="1">
        <f t="shared" si="121"/>
        <v>4382.3593533780568</v>
      </c>
      <c r="G1345" s="1">
        <f t="shared" si="122"/>
        <v>113900.59718600125</v>
      </c>
      <c r="H1345" s="1">
        <v>24.426055389999998</v>
      </c>
      <c r="I1345" s="1">
        <f t="shared" si="123"/>
        <v>1.070166551774375</v>
      </c>
      <c r="J1345" s="1">
        <f t="shared" si="124"/>
        <v>3852.5995863877502</v>
      </c>
      <c r="K1345" s="1">
        <f t="shared" si="125"/>
        <v>89261.128776323239</v>
      </c>
    </row>
    <row r="1346" spans="1:11">
      <c r="A1346" s="1" t="s">
        <v>43</v>
      </c>
      <c r="B1346" s="2">
        <v>41031</v>
      </c>
      <c r="C1346" s="3">
        <v>0</v>
      </c>
      <c r="D1346" s="1">
        <v>22.369027549425802</v>
      </c>
      <c r="E1346" s="1">
        <f t="shared" ref="E1346:E1409" si="126">(D1346*3785.4)/86400</f>
        <v>0.98004301950921791</v>
      </c>
      <c r="F1346" s="1">
        <f t="shared" ref="F1346:F1409" si="127">E1346*3600</f>
        <v>3528.1548702331843</v>
      </c>
      <c r="G1346" s="1" t="str">
        <f t="shared" ref="G1346:G1409" si="128">IF(C1346=$C$25,SUM(F1346:F1367),"0")</f>
        <v>0</v>
      </c>
      <c r="H1346" s="1">
        <v>24.812149590000001</v>
      </c>
      <c r="I1346" s="1">
        <f t="shared" ref="I1346:I1409" si="129">(H1346*3785.4)/86400</f>
        <v>1.0870823039118749</v>
      </c>
      <c r="J1346" s="1">
        <f t="shared" ref="J1346:J1409" si="130">I1346*3600</f>
        <v>3913.4962940827495</v>
      </c>
      <c r="K1346" s="1" t="str">
        <f t="shared" ref="K1346:K1409" si="131">IF(C1346=$C$25,SUM(J1346:J1367),"0")</f>
        <v>0</v>
      </c>
    </row>
    <row r="1347" spans="1:11">
      <c r="A1347" s="1" t="s">
        <v>43</v>
      </c>
      <c r="B1347" s="2">
        <v>41031</v>
      </c>
      <c r="C1347" s="3">
        <v>4.1666666666666664E-2</v>
      </c>
      <c r="D1347" s="1">
        <v>25.884184574816</v>
      </c>
      <c r="E1347" s="1">
        <f t="shared" si="126"/>
        <v>1.134050836684126</v>
      </c>
      <c r="F1347" s="1">
        <f t="shared" si="127"/>
        <v>4082.5830120628534</v>
      </c>
      <c r="G1347" s="1" t="str">
        <f t="shared" si="128"/>
        <v>0</v>
      </c>
      <c r="H1347" s="1">
        <v>24.36787472</v>
      </c>
      <c r="I1347" s="1">
        <f t="shared" si="129"/>
        <v>1.0676175111699999</v>
      </c>
      <c r="J1347" s="1">
        <f t="shared" si="130"/>
        <v>3843.4230402119997</v>
      </c>
      <c r="K1347" s="1" t="str">
        <f t="shared" si="131"/>
        <v>0</v>
      </c>
    </row>
    <row r="1348" spans="1:11">
      <c r="A1348" s="1" t="s">
        <v>43</v>
      </c>
      <c r="B1348" s="2">
        <v>41031</v>
      </c>
      <c r="C1348" s="3">
        <v>8.3333333333333329E-2</v>
      </c>
      <c r="D1348" s="1">
        <v>39.071145037545101</v>
      </c>
      <c r="E1348" s="1">
        <f t="shared" si="126"/>
        <v>1.711804541957445</v>
      </c>
      <c r="F1348" s="1">
        <f t="shared" si="127"/>
        <v>6162.4963510468024</v>
      </c>
      <c r="G1348" s="1" t="str">
        <f t="shared" si="128"/>
        <v>0</v>
      </c>
      <c r="H1348" s="1">
        <v>24.979549120000001</v>
      </c>
      <c r="I1348" s="1">
        <f t="shared" si="129"/>
        <v>1.0944164958200002</v>
      </c>
      <c r="J1348" s="1">
        <f t="shared" si="130"/>
        <v>3939.8993849520007</v>
      </c>
      <c r="K1348" s="1" t="str">
        <f t="shared" si="131"/>
        <v>0</v>
      </c>
    </row>
    <row r="1349" spans="1:11">
      <c r="A1349" s="1" t="s">
        <v>43</v>
      </c>
      <c r="B1349" s="2">
        <v>41031</v>
      </c>
      <c r="C1349" s="3">
        <v>0.125</v>
      </c>
      <c r="D1349" s="1">
        <v>51.687043996045801</v>
      </c>
      <c r="E1349" s="1">
        <f t="shared" si="126"/>
        <v>2.2645386150767566</v>
      </c>
      <c r="F1349" s="1">
        <f t="shared" si="127"/>
        <v>8152.3390142763237</v>
      </c>
      <c r="G1349" s="1" t="str">
        <f t="shared" si="128"/>
        <v>0</v>
      </c>
      <c r="H1349" s="1">
        <v>25.382919390000001</v>
      </c>
      <c r="I1349" s="1">
        <f t="shared" si="129"/>
        <v>1.1120891557743751</v>
      </c>
      <c r="J1349" s="1">
        <f t="shared" si="130"/>
        <v>4003.52096078775</v>
      </c>
      <c r="K1349" s="1" t="str">
        <f t="shared" si="131"/>
        <v>0</v>
      </c>
    </row>
    <row r="1350" spans="1:11">
      <c r="A1350" s="1" t="s">
        <v>43</v>
      </c>
      <c r="B1350" s="2">
        <v>41031</v>
      </c>
      <c r="C1350" s="3">
        <v>0.16666666666666666</v>
      </c>
      <c r="D1350" s="1">
        <v>39.797347490522597</v>
      </c>
      <c r="E1350" s="1">
        <f t="shared" si="126"/>
        <v>1.7436212869285215</v>
      </c>
      <c r="F1350" s="1">
        <f t="shared" si="127"/>
        <v>6277.036632942677</v>
      </c>
      <c r="G1350" s="1" t="str">
        <f t="shared" si="128"/>
        <v>0</v>
      </c>
      <c r="H1350" s="1">
        <v>26.088578210000001</v>
      </c>
      <c r="I1350" s="1">
        <f t="shared" si="129"/>
        <v>1.1430058328256252</v>
      </c>
      <c r="J1350" s="1">
        <f t="shared" si="130"/>
        <v>4114.8209981722503</v>
      </c>
      <c r="K1350" s="1" t="str">
        <f t="shared" si="131"/>
        <v>0</v>
      </c>
    </row>
    <row r="1351" spans="1:11">
      <c r="A1351" s="1" t="s">
        <v>43</v>
      </c>
      <c r="B1351" s="2">
        <v>41031</v>
      </c>
      <c r="C1351" s="3">
        <v>0.20833333333333334</v>
      </c>
      <c r="D1351" s="1">
        <v>32.285300402111503</v>
      </c>
      <c r="E1351" s="1">
        <f t="shared" si="126"/>
        <v>1.4144997238675103</v>
      </c>
      <c r="F1351" s="1">
        <f t="shared" si="127"/>
        <v>5092.1990059230375</v>
      </c>
      <c r="G1351" s="1" t="str">
        <f t="shared" si="128"/>
        <v>0</v>
      </c>
      <c r="H1351" s="1">
        <v>26.286882210000002</v>
      </c>
      <c r="I1351" s="1">
        <f t="shared" si="129"/>
        <v>1.1516940268256251</v>
      </c>
      <c r="J1351" s="1">
        <f t="shared" si="130"/>
        <v>4146.09849657225</v>
      </c>
      <c r="K1351" s="1" t="str">
        <f t="shared" si="131"/>
        <v>0</v>
      </c>
    </row>
    <row r="1352" spans="1:11">
      <c r="A1352" s="1" t="s">
        <v>43</v>
      </c>
      <c r="B1352" s="2">
        <v>41031</v>
      </c>
      <c r="C1352" s="3">
        <v>0.25</v>
      </c>
      <c r="D1352" s="1">
        <v>35.566538016001402</v>
      </c>
      <c r="E1352" s="1">
        <f t="shared" si="126"/>
        <v>1.5582589468260613</v>
      </c>
      <c r="F1352" s="1">
        <f t="shared" si="127"/>
        <v>5609.7322085738206</v>
      </c>
      <c r="G1352" s="1" t="str">
        <f t="shared" si="128"/>
        <v>0</v>
      </c>
      <c r="H1352" s="1">
        <v>26.0409589</v>
      </c>
      <c r="I1352" s="1">
        <f t="shared" si="129"/>
        <v>1.1409195118062501</v>
      </c>
      <c r="J1352" s="1">
        <f t="shared" si="130"/>
        <v>4107.3102425024999</v>
      </c>
      <c r="K1352" s="1" t="str">
        <f t="shared" si="131"/>
        <v>0</v>
      </c>
    </row>
    <row r="1353" spans="1:11">
      <c r="A1353" s="1" t="s">
        <v>43</v>
      </c>
      <c r="B1353" s="2">
        <v>41031</v>
      </c>
      <c r="C1353" s="3">
        <v>0.29166666666666669</v>
      </c>
      <c r="D1353" s="1">
        <v>34.7005061986711</v>
      </c>
      <c r="E1353" s="1">
        <f t="shared" si="126"/>
        <v>1.5203159278292777</v>
      </c>
      <c r="F1353" s="1">
        <f t="shared" si="127"/>
        <v>5473.1373401853998</v>
      </c>
      <c r="G1353" s="1" t="str">
        <f t="shared" si="128"/>
        <v>0</v>
      </c>
      <c r="H1353" s="1">
        <v>26.44328599</v>
      </c>
      <c r="I1353" s="1">
        <f t="shared" si="129"/>
        <v>1.1585464674368751</v>
      </c>
      <c r="J1353" s="1">
        <f t="shared" si="130"/>
        <v>4170.7672827727501</v>
      </c>
      <c r="K1353" s="1" t="str">
        <f t="shared" si="131"/>
        <v>0</v>
      </c>
    </row>
    <row r="1354" spans="1:11">
      <c r="A1354" s="1" t="s">
        <v>43</v>
      </c>
      <c r="B1354" s="2">
        <v>41031</v>
      </c>
      <c r="C1354" s="3">
        <v>0.33333333333333331</v>
      </c>
      <c r="D1354" s="1">
        <v>42.181743261549201</v>
      </c>
      <c r="E1354" s="1">
        <f t="shared" si="126"/>
        <v>1.8480876266466244</v>
      </c>
      <c r="F1354" s="1">
        <f t="shared" si="127"/>
        <v>6653.1154559278475</v>
      </c>
      <c r="G1354" s="1" t="str">
        <f t="shared" si="128"/>
        <v>0</v>
      </c>
      <c r="H1354" s="1">
        <v>26.777629699999999</v>
      </c>
      <c r="I1354" s="1">
        <f t="shared" si="129"/>
        <v>1.1731949012312499</v>
      </c>
      <c r="J1354" s="1">
        <f t="shared" si="130"/>
        <v>4223.5016444325001</v>
      </c>
      <c r="K1354" s="1" t="str">
        <f t="shared" si="131"/>
        <v>0</v>
      </c>
    </row>
    <row r="1355" spans="1:11">
      <c r="A1355" s="1" t="s">
        <v>43</v>
      </c>
      <c r="B1355" s="2">
        <v>41031</v>
      </c>
      <c r="C1355" s="3">
        <v>0.375</v>
      </c>
      <c r="D1355" s="1">
        <v>34.873611616558499</v>
      </c>
      <c r="E1355" s="1">
        <f t="shared" si="126"/>
        <v>1.5279001089504691</v>
      </c>
      <c r="F1355" s="1">
        <f t="shared" si="127"/>
        <v>5500.4403922216889</v>
      </c>
      <c r="G1355" s="1" t="str">
        <f t="shared" si="128"/>
        <v>0</v>
      </c>
      <c r="H1355" s="1">
        <v>26.65215164</v>
      </c>
      <c r="I1355" s="1">
        <f t="shared" si="129"/>
        <v>1.1676973937274999</v>
      </c>
      <c r="J1355" s="1">
        <f t="shared" si="130"/>
        <v>4203.7106174189994</v>
      </c>
      <c r="K1355" s="1" t="str">
        <f t="shared" si="131"/>
        <v>0</v>
      </c>
    </row>
    <row r="1356" spans="1:11">
      <c r="A1356" s="1" t="s">
        <v>43</v>
      </c>
      <c r="B1356" s="2">
        <v>41031</v>
      </c>
      <c r="C1356" s="3">
        <v>0.41666666666666669</v>
      </c>
      <c r="D1356" s="1">
        <v>32.689159002304102</v>
      </c>
      <c r="E1356" s="1">
        <f t="shared" si="126"/>
        <v>1.4321937787884484</v>
      </c>
      <c r="F1356" s="1">
        <f t="shared" si="127"/>
        <v>5155.8976036384147</v>
      </c>
      <c r="G1356" s="1" t="str">
        <f t="shared" si="128"/>
        <v>0</v>
      </c>
      <c r="H1356" s="1">
        <v>26.371511460000001</v>
      </c>
      <c r="I1356" s="1">
        <f t="shared" si="129"/>
        <v>1.1554018458412501</v>
      </c>
      <c r="J1356" s="1">
        <f t="shared" si="130"/>
        <v>4159.4466450284999</v>
      </c>
      <c r="K1356" s="1" t="str">
        <f t="shared" si="131"/>
        <v>0</v>
      </c>
    </row>
    <row r="1357" spans="1:11">
      <c r="A1357" s="1" t="s">
        <v>43</v>
      </c>
      <c r="B1357" s="2">
        <v>41031</v>
      </c>
      <c r="C1357" s="3">
        <v>0.45833333333333331</v>
      </c>
      <c r="D1357" s="1">
        <v>29.7866835827298</v>
      </c>
      <c r="E1357" s="1">
        <f t="shared" si="126"/>
        <v>1.3050290744683495</v>
      </c>
      <c r="F1357" s="1">
        <f t="shared" si="127"/>
        <v>4698.1046680860582</v>
      </c>
      <c r="G1357" s="1" t="str">
        <f t="shared" si="128"/>
        <v>0</v>
      </c>
      <c r="H1357" s="1">
        <v>26.573173140000002</v>
      </c>
      <c r="I1357" s="1">
        <f t="shared" si="129"/>
        <v>1.1642371481962501</v>
      </c>
      <c r="J1357" s="1">
        <f t="shared" si="130"/>
        <v>4191.2537335065008</v>
      </c>
      <c r="K1357" s="1" t="str">
        <f t="shared" si="131"/>
        <v>0</v>
      </c>
    </row>
    <row r="1358" spans="1:11">
      <c r="A1358" s="1" t="s">
        <v>43</v>
      </c>
      <c r="B1358" s="2">
        <v>41031</v>
      </c>
      <c r="C1358" s="3">
        <v>0.5</v>
      </c>
      <c r="D1358" s="1">
        <v>28.927619620959</v>
      </c>
      <c r="E1358" s="1">
        <f t="shared" si="126"/>
        <v>1.2673913346432661</v>
      </c>
      <c r="F1358" s="1">
        <f t="shared" si="127"/>
        <v>4562.6088047157582</v>
      </c>
      <c r="G1358" s="1" t="str">
        <f t="shared" si="128"/>
        <v>0</v>
      </c>
      <c r="H1358" s="1">
        <v>26.031842260000001</v>
      </c>
      <c r="I1358" s="1">
        <f t="shared" si="129"/>
        <v>1.1405200890162501</v>
      </c>
      <c r="J1358" s="1">
        <f t="shared" si="130"/>
        <v>4105.8723204585003</v>
      </c>
      <c r="K1358" s="1" t="str">
        <f t="shared" si="131"/>
        <v>0</v>
      </c>
    </row>
    <row r="1359" spans="1:11">
      <c r="A1359" s="1" t="s">
        <v>43</v>
      </c>
      <c r="B1359" s="2">
        <v>41031</v>
      </c>
      <c r="C1359" s="3">
        <v>0.54166666666666663</v>
      </c>
      <c r="D1359" s="1">
        <v>30.5973314215234</v>
      </c>
      <c r="E1359" s="1">
        <f t="shared" si="126"/>
        <v>1.340545582905494</v>
      </c>
      <c r="F1359" s="1">
        <f t="shared" si="127"/>
        <v>4825.9640984597781</v>
      </c>
      <c r="G1359" s="1" t="str">
        <f t="shared" si="128"/>
        <v>0</v>
      </c>
      <c r="H1359" s="1">
        <v>25.807310680000001</v>
      </c>
      <c r="I1359" s="1">
        <f t="shared" si="129"/>
        <v>1.1306827991674999</v>
      </c>
      <c r="J1359" s="1">
        <f t="shared" si="130"/>
        <v>4070.4580770029997</v>
      </c>
      <c r="K1359" s="1" t="str">
        <f t="shared" si="131"/>
        <v>0</v>
      </c>
    </row>
    <row r="1360" spans="1:11">
      <c r="A1360" s="1" t="s">
        <v>43</v>
      </c>
      <c r="B1360" s="2">
        <v>41031</v>
      </c>
      <c r="C1360" s="3">
        <v>0.58333333333333337</v>
      </c>
      <c r="D1360" s="1">
        <v>29.235759589407198</v>
      </c>
      <c r="E1360" s="1">
        <f t="shared" si="126"/>
        <v>1.2808917170109029</v>
      </c>
      <c r="F1360" s="1">
        <f t="shared" si="127"/>
        <v>4611.2101812392502</v>
      </c>
      <c r="G1360" s="1" t="str">
        <f t="shared" si="128"/>
        <v>0</v>
      </c>
      <c r="H1360" s="1">
        <v>25.72594063</v>
      </c>
      <c r="I1360" s="1">
        <f t="shared" si="129"/>
        <v>1.1271177738518749</v>
      </c>
      <c r="J1360" s="1">
        <f t="shared" si="130"/>
        <v>4057.62398586675</v>
      </c>
      <c r="K1360" s="1" t="str">
        <f t="shared" si="131"/>
        <v>0</v>
      </c>
    </row>
    <row r="1361" spans="1:11">
      <c r="A1361" s="1" t="s">
        <v>43</v>
      </c>
      <c r="B1361" s="2">
        <v>41031</v>
      </c>
      <c r="C1361" s="3">
        <v>0.625</v>
      </c>
      <c r="D1361" s="1">
        <v>29.7028901508119</v>
      </c>
      <c r="E1361" s="1">
        <f t="shared" si="126"/>
        <v>1.3013578747324464</v>
      </c>
      <c r="F1361" s="1">
        <f t="shared" si="127"/>
        <v>4684.8883490368071</v>
      </c>
      <c r="G1361" s="1" t="str">
        <f t="shared" si="128"/>
        <v>0</v>
      </c>
      <c r="H1361" s="1">
        <v>25.595978559999999</v>
      </c>
      <c r="I1361" s="1">
        <f t="shared" si="129"/>
        <v>1.1214238106600001</v>
      </c>
      <c r="J1361" s="1">
        <f t="shared" si="130"/>
        <v>4037.1257183760003</v>
      </c>
      <c r="K1361" s="1" t="str">
        <f t="shared" si="131"/>
        <v>0</v>
      </c>
    </row>
    <row r="1362" spans="1:11">
      <c r="A1362" s="1" t="s">
        <v>43</v>
      </c>
      <c r="B1362" s="2">
        <v>41031</v>
      </c>
      <c r="C1362" s="3">
        <v>0.66666666666666663</v>
      </c>
      <c r="D1362" s="1">
        <v>30.3586253314548</v>
      </c>
      <c r="E1362" s="1">
        <f t="shared" si="126"/>
        <v>1.3300872723343635</v>
      </c>
      <c r="F1362" s="1">
        <f t="shared" si="127"/>
        <v>4788.3141804037086</v>
      </c>
      <c r="G1362" s="1" t="str">
        <f t="shared" si="128"/>
        <v>0</v>
      </c>
      <c r="H1362" s="1">
        <v>25.791488170000001</v>
      </c>
      <c r="I1362" s="1">
        <f t="shared" si="129"/>
        <v>1.1299895754481251</v>
      </c>
      <c r="J1362" s="1">
        <f t="shared" si="130"/>
        <v>4067.9624716132503</v>
      </c>
      <c r="K1362" s="1" t="str">
        <f t="shared" si="131"/>
        <v>0</v>
      </c>
    </row>
    <row r="1363" spans="1:11">
      <c r="A1363" s="1" t="s">
        <v>43</v>
      </c>
      <c r="B1363" s="2">
        <v>41031</v>
      </c>
      <c r="C1363" s="3">
        <v>0.70833333333333337</v>
      </c>
      <c r="D1363" s="1">
        <v>31.575410302480101</v>
      </c>
      <c r="E1363" s="1">
        <f t="shared" si="126"/>
        <v>1.3833976638774095</v>
      </c>
      <c r="F1363" s="1">
        <f t="shared" si="127"/>
        <v>4980.2315899586738</v>
      </c>
      <c r="G1363" s="1" t="str">
        <f t="shared" si="128"/>
        <v>0</v>
      </c>
      <c r="H1363" s="1">
        <v>25.52832154</v>
      </c>
      <c r="I1363" s="1">
        <f t="shared" si="129"/>
        <v>1.11845958747125</v>
      </c>
      <c r="J1363" s="1">
        <f t="shared" si="130"/>
        <v>4026.4545148964999</v>
      </c>
      <c r="K1363" s="1" t="str">
        <f t="shared" si="131"/>
        <v>0</v>
      </c>
    </row>
    <row r="1364" spans="1:11">
      <c r="A1364" s="1" t="s">
        <v>43</v>
      </c>
      <c r="B1364" s="2">
        <v>41031</v>
      </c>
      <c r="C1364" s="3">
        <v>0.75</v>
      </c>
      <c r="D1364" s="1">
        <v>27.837803155051301</v>
      </c>
      <c r="E1364" s="1">
        <f t="shared" si="126"/>
        <v>1.2196437507306852</v>
      </c>
      <c r="F1364" s="1">
        <f t="shared" si="127"/>
        <v>4390.7175026304667</v>
      </c>
      <c r="G1364" s="1" t="str">
        <f t="shared" si="128"/>
        <v>0</v>
      </c>
      <c r="H1364" s="1">
        <v>25.413608329999999</v>
      </c>
      <c r="I1364" s="1">
        <f t="shared" si="129"/>
        <v>1.113433714958125</v>
      </c>
      <c r="J1364" s="1">
        <f t="shared" si="130"/>
        <v>4008.36137384925</v>
      </c>
      <c r="K1364" s="1" t="str">
        <f t="shared" si="131"/>
        <v>0</v>
      </c>
    </row>
    <row r="1365" spans="1:11">
      <c r="A1365" s="1" t="s">
        <v>43</v>
      </c>
      <c r="B1365" s="2">
        <v>41031</v>
      </c>
      <c r="C1365" s="3">
        <v>0.79166666666666663</v>
      </c>
      <c r="D1365" s="1">
        <v>35.080180708567298</v>
      </c>
      <c r="E1365" s="1">
        <f t="shared" si="126"/>
        <v>1.5369504172941049</v>
      </c>
      <c r="F1365" s="1">
        <f t="shared" si="127"/>
        <v>5533.0215022587772</v>
      </c>
      <c r="G1365" s="1" t="str">
        <f t="shared" si="128"/>
        <v>0</v>
      </c>
      <c r="H1365" s="1">
        <v>25.22396629</v>
      </c>
      <c r="I1365" s="1">
        <f t="shared" si="129"/>
        <v>1.1051250230806251</v>
      </c>
      <c r="J1365" s="1">
        <f t="shared" si="130"/>
        <v>3978.4500830902502</v>
      </c>
      <c r="K1365" s="1" t="str">
        <f t="shared" si="131"/>
        <v>0</v>
      </c>
    </row>
    <row r="1366" spans="1:11">
      <c r="A1366" s="1" t="s">
        <v>43</v>
      </c>
      <c r="B1366" s="2">
        <v>41031</v>
      </c>
      <c r="C1366" s="3">
        <v>0.83333333333333337</v>
      </c>
      <c r="D1366" s="1">
        <v>30.154034356011302</v>
      </c>
      <c r="E1366" s="1">
        <f t="shared" si="126"/>
        <v>1.3211236302227451</v>
      </c>
      <c r="F1366" s="1">
        <f t="shared" si="127"/>
        <v>4756.0450688018827</v>
      </c>
      <c r="G1366" s="1" t="str">
        <f t="shared" si="128"/>
        <v>0</v>
      </c>
      <c r="H1366" s="1">
        <v>25.60767985</v>
      </c>
      <c r="I1366" s="1">
        <f t="shared" si="129"/>
        <v>1.121936473428125</v>
      </c>
      <c r="J1366" s="1">
        <f t="shared" si="130"/>
        <v>4038.9713043412498</v>
      </c>
      <c r="K1366" s="1" t="str">
        <f t="shared" si="131"/>
        <v>0</v>
      </c>
    </row>
    <row r="1367" spans="1:11">
      <c r="A1367" s="1" t="s">
        <v>43</v>
      </c>
      <c r="B1367" s="2">
        <v>41031</v>
      </c>
      <c r="C1367" s="3">
        <v>0.875</v>
      </c>
      <c r="D1367" s="1">
        <v>29.400130966504399</v>
      </c>
      <c r="E1367" s="1">
        <f t="shared" si="126"/>
        <v>1.2880932379699739</v>
      </c>
      <c r="F1367" s="1">
        <f t="shared" si="127"/>
        <v>4637.1356566919058</v>
      </c>
      <c r="G1367" s="1" t="str">
        <f t="shared" si="128"/>
        <v>0</v>
      </c>
      <c r="H1367" s="1">
        <v>25.344818669999999</v>
      </c>
      <c r="I1367" s="1">
        <f t="shared" si="129"/>
        <v>1.1104198679793749</v>
      </c>
      <c r="J1367" s="1">
        <f t="shared" si="130"/>
        <v>3997.5115247257495</v>
      </c>
      <c r="K1367" s="1" t="str">
        <f t="shared" si="131"/>
        <v>0</v>
      </c>
    </row>
    <row r="1368" spans="1:11">
      <c r="A1368" s="1" t="s">
        <v>43</v>
      </c>
      <c r="B1368" s="2">
        <v>41031</v>
      </c>
      <c r="C1368" s="3">
        <v>0.91666666666666663</v>
      </c>
      <c r="D1368" s="1">
        <v>30.0663499169879</v>
      </c>
      <c r="E1368" s="1">
        <f t="shared" si="126"/>
        <v>1.3172819557380324</v>
      </c>
      <c r="F1368" s="1">
        <f t="shared" si="127"/>
        <v>4742.2150406569172</v>
      </c>
      <c r="G1368" s="1" t="str">
        <f t="shared" si="128"/>
        <v>0</v>
      </c>
      <c r="H1368" s="1">
        <v>25.516050549999999</v>
      </c>
      <c r="I1368" s="1">
        <f t="shared" si="129"/>
        <v>1.117921964721875</v>
      </c>
      <c r="J1368" s="1">
        <f t="shared" si="130"/>
        <v>4024.5190729987498</v>
      </c>
      <c r="K1368" s="1" t="str">
        <f t="shared" si="131"/>
        <v>0</v>
      </c>
    </row>
    <row r="1369" spans="1:11">
      <c r="A1369" s="1" t="s">
        <v>43</v>
      </c>
      <c r="B1369" s="2">
        <v>41031</v>
      </c>
      <c r="C1369" s="3">
        <v>0.95833333333333337</v>
      </c>
      <c r="D1369" s="1">
        <v>27.7153280417124</v>
      </c>
      <c r="E1369" s="1">
        <f t="shared" si="126"/>
        <v>1.2142778098275246</v>
      </c>
      <c r="F1369" s="1">
        <f t="shared" si="127"/>
        <v>4371.4001153790887</v>
      </c>
      <c r="G1369" s="1">
        <f t="shared" si="128"/>
        <v>98973.32754878678</v>
      </c>
      <c r="H1369" s="1">
        <v>25.336366479999999</v>
      </c>
      <c r="I1369" s="1">
        <f t="shared" si="129"/>
        <v>1.1100495564050001</v>
      </c>
      <c r="J1369" s="1">
        <f t="shared" si="130"/>
        <v>3996.1784030580006</v>
      </c>
      <c r="K1369" s="1">
        <f t="shared" si="131"/>
        <v>85477.287315406487</v>
      </c>
    </row>
    <row r="1370" spans="1:11">
      <c r="A1370" s="1" t="s">
        <v>43</v>
      </c>
      <c r="B1370" s="2">
        <v>41032</v>
      </c>
      <c r="C1370" s="3">
        <v>0</v>
      </c>
      <c r="D1370" s="1">
        <v>29.769858713679799</v>
      </c>
      <c r="E1370" s="1">
        <f t="shared" si="126"/>
        <v>1.3042919348930961</v>
      </c>
      <c r="F1370" s="1">
        <f t="shared" si="127"/>
        <v>4695.4509656151458</v>
      </c>
      <c r="G1370" s="1" t="str">
        <f t="shared" si="128"/>
        <v>0</v>
      </c>
      <c r="H1370" s="1">
        <v>25.513065739999998</v>
      </c>
      <c r="I1370" s="1">
        <f t="shared" si="129"/>
        <v>1.11779119273375</v>
      </c>
      <c r="J1370" s="1">
        <f t="shared" si="130"/>
        <v>4024.0482938415003</v>
      </c>
      <c r="K1370" s="1" t="str">
        <f t="shared" si="131"/>
        <v>0</v>
      </c>
    </row>
    <row r="1371" spans="1:11">
      <c r="A1371" s="1" t="s">
        <v>43</v>
      </c>
      <c r="B1371" s="2">
        <v>41032</v>
      </c>
      <c r="C1371" s="3">
        <v>4.1666666666666664E-2</v>
      </c>
      <c r="D1371" s="1">
        <v>28.427887870470698</v>
      </c>
      <c r="E1371" s="1">
        <f t="shared" si="126"/>
        <v>1.2454968373249975</v>
      </c>
      <c r="F1371" s="1">
        <f t="shared" si="127"/>
        <v>4483.7886143699907</v>
      </c>
      <c r="G1371" s="1" t="str">
        <f t="shared" si="128"/>
        <v>0</v>
      </c>
      <c r="H1371" s="1">
        <v>25.419231719999999</v>
      </c>
      <c r="I1371" s="1">
        <f t="shared" si="129"/>
        <v>1.1136800897324999</v>
      </c>
      <c r="J1371" s="1">
        <f t="shared" si="130"/>
        <v>4009.2483230369994</v>
      </c>
      <c r="K1371" s="1" t="str">
        <f t="shared" si="131"/>
        <v>0</v>
      </c>
    </row>
    <row r="1372" spans="1:11">
      <c r="A1372" s="1" t="s">
        <v>43</v>
      </c>
      <c r="B1372" s="2">
        <v>41032</v>
      </c>
      <c r="C1372" s="3">
        <v>8.3333333333333329E-2</v>
      </c>
      <c r="D1372" s="1">
        <v>29.2542863877614</v>
      </c>
      <c r="E1372" s="1">
        <f t="shared" si="126"/>
        <v>1.2817034223637964</v>
      </c>
      <c r="F1372" s="1">
        <f t="shared" si="127"/>
        <v>4614.1323205096669</v>
      </c>
      <c r="G1372" s="1" t="str">
        <f t="shared" si="128"/>
        <v>0</v>
      </c>
      <c r="H1372" s="1">
        <v>24.982601590000002</v>
      </c>
      <c r="I1372" s="1">
        <f t="shared" si="129"/>
        <v>1.0945502321618752</v>
      </c>
      <c r="J1372" s="1">
        <f t="shared" si="130"/>
        <v>3940.3808357827506</v>
      </c>
      <c r="K1372" s="1" t="str">
        <f t="shared" si="131"/>
        <v>0</v>
      </c>
    </row>
    <row r="1373" spans="1:11">
      <c r="A1373" s="1" t="s">
        <v>43</v>
      </c>
      <c r="B1373" s="2">
        <v>41032</v>
      </c>
      <c r="C1373" s="3">
        <v>0.125</v>
      </c>
      <c r="D1373" s="1">
        <v>24.2622468715244</v>
      </c>
      <c r="E1373" s="1">
        <f t="shared" si="126"/>
        <v>1.0629896910586629</v>
      </c>
      <c r="F1373" s="1">
        <f t="shared" si="127"/>
        <v>3826.7628878111864</v>
      </c>
      <c r="G1373" s="1" t="str">
        <f t="shared" si="128"/>
        <v>0</v>
      </c>
      <c r="H1373" s="1">
        <v>25.128952259999998</v>
      </c>
      <c r="I1373" s="1">
        <f t="shared" si="129"/>
        <v>1.10096222089125</v>
      </c>
      <c r="J1373" s="1">
        <f t="shared" si="130"/>
        <v>3963.4639952084999</v>
      </c>
      <c r="K1373" s="1" t="str">
        <f t="shared" si="131"/>
        <v>0</v>
      </c>
    </row>
    <row r="1374" spans="1:11">
      <c r="A1374" s="1" t="s">
        <v>43</v>
      </c>
      <c r="B1374" s="2">
        <v>41032</v>
      </c>
      <c r="C1374" s="3">
        <v>0.16666666666666666</v>
      </c>
      <c r="D1374" s="1">
        <v>26.9434029685127</v>
      </c>
      <c r="E1374" s="1">
        <f t="shared" si="126"/>
        <v>1.1804578425579628</v>
      </c>
      <c r="F1374" s="1">
        <f t="shared" si="127"/>
        <v>4249.6482332086662</v>
      </c>
      <c r="G1374" s="1" t="str">
        <f t="shared" si="128"/>
        <v>0</v>
      </c>
      <c r="H1374" s="1">
        <v>25.210209859999999</v>
      </c>
      <c r="I1374" s="1">
        <f t="shared" si="129"/>
        <v>1.1045223194912499</v>
      </c>
      <c r="J1374" s="1">
        <f t="shared" si="130"/>
        <v>3976.2803501684998</v>
      </c>
      <c r="K1374" s="1" t="str">
        <f t="shared" si="131"/>
        <v>0</v>
      </c>
    </row>
    <row r="1375" spans="1:11">
      <c r="A1375" s="1" t="s">
        <v>43</v>
      </c>
      <c r="B1375" s="2">
        <v>41032</v>
      </c>
      <c r="C1375" s="3">
        <v>0.20833333333333334</v>
      </c>
      <c r="D1375" s="1">
        <v>29.160171487066499</v>
      </c>
      <c r="E1375" s="1">
        <f t="shared" si="126"/>
        <v>1.2775800132771011</v>
      </c>
      <c r="F1375" s="1">
        <f t="shared" si="127"/>
        <v>4599.2880477975641</v>
      </c>
      <c r="G1375" s="1" t="str">
        <f t="shared" si="128"/>
        <v>0</v>
      </c>
      <c r="H1375" s="1">
        <v>24.99134518</v>
      </c>
      <c r="I1375" s="1">
        <f t="shared" si="129"/>
        <v>1.09493331069875</v>
      </c>
      <c r="J1375" s="1">
        <f t="shared" si="130"/>
        <v>3941.7599185155</v>
      </c>
      <c r="K1375" s="1" t="str">
        <f t="shared" si="131"/>
        <v>0</v>
      </c>
    </row>
    <row r="1376" spans="1:11">
      <c r="A1376" s="1" t="s">
        <v>43</v>
      </c>
      <c r="B1376" s="2">
        <v>41032</v>
      </c>
      <c r="C1376" s="3">
        <v>0.25</v>
      </c>
      <c r="D1376" s="1">
        <v>29.413635480139</v>
      </c>
      <c r="E1376" s="1">
        <f t="shared" si="126"/>
        <v>1.28868490447359</v>
      </c>
      <c r="F1376" s="1">
        <f t="shared" si="127"/>
        <v>4639.2656561049234</v>
      </c>
      <c r="G1376" s="1" t="str">
        <f t="shared" si="128"/>
        <v>0</v>
      </c>
      <c r="H1376" s="1">
        <v>25.04372618</v>
      </c>
      <c r="I1376" s="1">
        <f t="shared" si="129"/>
        <v>1.0972282532612501</v>
      </c>
      <c r="J1376" s="1">
        <f t="shared" si="130"/>
        <v>3950.0217117405005</v>
      </c>
      <c r="K1376" s="1" t="str">
        <f t="shared" si="131"/>
        <v>0</v>
      </c>
    </row>
    <row r="1377" spans="1:11">
      <c r="A1377" s="1" t="s">
        <v>43</v>
      </c>
      <c r="B1377" s="2">
        <v>41032</v>
      </c>
      <c r="C1377" s="3">
        <v>0.29166666666666669</v>
      </c>
      <c r="D1377" s="1">
        <v>29.029858181741499</v>
      </c>
      <c r="E1377" s="1">
        <f t="shared" si="126"/>
        <v>1.2718706615875495</v>
      </c>
      <c r="F1377" s="1">
        <f t="shared" si="127"/>
        <v>4578.7343817151777</v>
      </c>
      <c r="G1377" s="1" t="str">
        <f t="shared" si="128"/>
        <v>0</v>
      </c>
      <c r="H1377" s="1">
        <v>24.404619700000001</v>
      </c>
      <c r="I1377" s="1">
        <f t="shared" si="129"/>
        <v>1.0692274006062501</v>
      </c>
      <c r="J1377" s="1">
        <f t="shared" si="130"/>
        <v>3849.2186421825004</v>
      </c>
      <c r="K1377" s="1" t="str">
        <f t="shared" si="131"/>
        <v>0</v>
      </c>
    </row>
    <row r="1378" spans="1:11">
      <c r="A1378" s="1" t="s">
        <v>43</v>
      </c>
      <c r="B1378" s="2">
        <v>41032</v>
      </c>
      <c r="C1378" s="3">
        <v>0.33333333333333331</v>
      </c>
      <c r="D1378" s="1">
        <v>23.584785312178401</v>
      </c>
      <c r="E1378" s="1">
        <f t="shared" si="126"/>
        <v>1.0333084064898161</v>
      </c>
      <c r="F1378" s="1">
        <f t="shared" si="127"/>
        <v>3719.9102633633383</v>
      </c>
      <c r="G1378" s="1" t="str">
        <f t="shared" si="128"/>
        <v>0</v>
      </c>
      <c r="H1378" s="1">
        <v>24.575106000000002</v>
      </c>
      <c r="I1378" s="1">
        <f t="shared" si="129"/>
        <v>1.0766968316250001</v>
      </c>
      <c r="J1378" s="1">
        <f t="shared" si="130"/>
        <v>3876.10859385</v>
      </c>
      <c r="K1378" s="1" t="str">
        <f t="shared" si="131"/>
        <v>0</v>
      </c>
    </row>
    <row r="1379" spans="1:11">
      <c r="A1379" s="1" t="s">
        <v>43</v>
      </c>
      <c r="B1379" s="2">
        <v>41032</v>
      </c>
      <c r="C1379" s="3">
        <v>0.375</v>
      </c>
      <c r="D1379" s="1">
        <v>26.877346492343499</v>
      </c>
      <c r="E1379" s="1">
        <f t="shared" si="126"/>
        <v>1.1775637431957995</v>
      </c>
      <c r="F1379" s="1">
        <f t="shared" si="127"/>
        <v>4239.2294755048779</v>
      </c>
      <c r="G1379" s="1" t="str">
        <f t="shared" si="128"/>
        <v>0</v>
      </c>
      <c r="H1379" s="1">
        <v>24.48053921</v>
      </c>
      <c r="I1379" s="1">
        <f t="shared" si="129"/>
        <v>1.0725536241381251</v>
      </c>
      <c r="J1379" s="1">
        <f t="shared" si="130"/>
        <v>3861.19304689725</v>
      </c>
      <c r="K1379" s="1" t="str">
        <f t="shared" si="131"/>
        <v>0</v>
      </c>
    </row>
    <row r="1380" spans="1:11">
      <c r="A1380" s="1" t="s">
        <v>43</v>
      </c>
      <c r="B1380" s="2">
        <v>41032</v>
      </c>
      <c r="C1380" s="3">
        <v>0.41666666666666669</v>
      </c>
      <c r="D1380" s="1">
        <v>28.695189222759701</v>
      </c>
      <c r="E1380" s="1">
        <f t="shared" si="126"/>
        <v>1.2572079778221594</v>
      </c>
      <c r="F1380" s="1">
        <f t="shared" si="127"/>
        <v>4525.948720159774</v>
      </c>
      <c r="G1380" s="1" t="str">
        <f t="shared" si="128"/>
        <v>0</v>
      </c>
      <c r="H1380" s="1">
        <v>24.48975098</v>
      </c>
      <c r="I1380" s="1">
        <f t="shared" si="129"/>
        <v>1.0729572148112501</v>
      </c>
      <c r="J1380" s="1">
        <f t="shared" si="130"/>
        <v>3862.6459733205002</v>
      </c>
      <c r="K1380" s="1" t="str">
        <f t="shared" si="131"/>
        <v>0</v>
      </c>
    </row>
    <row r="1381" spans="1:11">
      <c r="A1381" s="1" t="s">
        <v>43</v>
      </c>
      <c r="B1381" s="2">
        <v>41032</v>
      </c>
      <c r="C1381" s="3">
        <v>0.45833333333333331</v>
      </c>
      <c r="D1381" s="1">
        <v>27.052999657525</v>
      </c>
      <c r="E1381" s="1">
        <f t="shared" si="126"/>
        <v>1.185259547495314</v>
      </c>
      <c r="F1381" s="1">
        <f t="shared" si="127"/>
        <v>4266.934370983131</v>
      </c>
      <c r="G1381" s="1" t="str">
        <f t="shared" si="128"/>
        <v>0</v>
      </c>
      <c r="H1381" s="1">
        <v>24.355522279999999</v>
      </c>
      <c r="I1381" s="1">
        <f t="shared" si="129"/>
        <v>1.0670763198925</v>
      </c>
      <c r="J1381" s="1">
        <f t="shared" si="130"/>
        <v>3841.4747516129996</v>
      </c>
      <c r="K1381" s="1" t="str">
        <f t="shared" si="131"/>
        <v>0</v>
      </c>
    </row>
    <row r="1382" spans="1:11">
      <c r="A1382" s="1" t="s">
        <v>43</v>
      </c>
      <c r="B1382" s="2">
        <v>41032</v>
      </c>
      <c r="C1382" s="3">
        <v>0.5</v>
      </c>
      <c r="D1382" s="1">
        <v>26.1500612428453</v>
      </c>
      <c r="E1382" s="1">
        <f t="shared" si="126"/>
        <v>1.1456995582021599</v>
      </c>
      <c r="F1382" s="1">
        <f t="shared" si="127"/>
        <v>4124.5184095277755</v>
      </c>
      <c r="G1382" s="1" t="str">
        <f t="shared" si="128"/>
        <v>0</v>
      </c>
      <c r="H1382" s="1">
        <v>24.264747490000001</v>
      </c>
      <c r="I1382" s="1">
        <f t="shared" si="129"/>
        <v>1.0630992494056251</v>
      </c>
      <c r="J1382" s="1">
        <f t="shared" si="130"/>
        <v>3827.1572978602503</v>
      </c>
      <c r="K1382" s="1" t="str">
        <f t="shared" si="131"/>
        <v>0</v>
      </c>
    </row>
    <row r="1383" spans="1:11">
      <c r="A1383" s="1" t="s">
        <v>43</v>
      </c>
      <c r="B1383" s="2">
        <v>41032</v>
      </c>
      <c r="C1383" s="3">
        <v>0.54166666666666663</v>
      </c>
      <c r="D1383" s="1">
        <v>26.560269130070999</v>
      </c>
      <c r="E1383" s="1">
        <f t="shared" si="126"/>
        <v>1.1636717912612358</v>
      </c>
      <c r="F1383" s="1">
        <f t="shared" si="127"/>
        <v>4189.2184485404487</v>
      </c>
      <c r="G1383" s="1" t="str">
        <f t="shared" si="128"/>
        <v>0</v>
      </c>
      <c r="H1383" s="1">
        <v>24.22494275</v>
      </c>
      <c r="I1383" s="1">
        <f t="shared" si="129"/>
        <v>1.0613553042343751</v>
      </c>
      <c r="J1383" s="1">
        <f t="shared" si="130"/>
        <v>3820.8790952437503</v>
      </c>
      <c r="K1383" s="1" t="str">
        <f t="shared" si="131"/>
        <v>0</v>
      </c>
    </row>
    <row r="1384" spans="1:11">
      <c r="A1384" s="1" t="s">
        <v>43</v>
      </c>
      <c r="B1384" s="2">
        <v>41032</v>
      </c>
      <c r="C1384" s="3">
        <v>0.58333333333333337</v>
      </c>
      <c r="D1384" s="1">
        <v>27.529800499280299</v>
      </c>
      <c r="E1384" s="1">
        <f t="shared" si="126"/>
        <v>1.2061493843747182</v>
      </c>
      <c r="F1384" s="1">
        <f t="shared" si="127"/>
        <v>4342.1377837489854</v>
      </c>
      <c r="G1384" s="1" t="str">
        <f t="shared" si="128"/>
        <v>0</v>
      </c>
      <c r="H1384" s="1">
        <v>24.11006678</v>
      </c>
      <c r="I1384" s="1">
        <f t="shared" si="129"/>
        <v>1.0563223007987501</v>
      </c>
      <c r="J1384" s="1">
        <f t="shared" si="130"/>
        <v>3802.7602828755003</v>
      </c>
      <c r="K1384" s="1" t="str">
        <f t="shared" si="131"/>
        <v>0</v>
      </c>
    </row>
    <row r="1385" spans="1:11">
      <c r="A1385" s="1" t="s">
        <v>43</v>
      </c>
      <c r="B1385" s="2">
        <v>41032</v>
      </c>
      <c r="C1385" s="3">
        <v>0.625</v>
      </c>
      <c r="D1385" s="1">
        <v>27.7758245796627</v>
      </c>
      <c r="E1385" s="1">
        <f t="shared" si="126"/>
        <v>1.216928314396472</v>
      </c>
      <c r="F1385" s="1">
        <f t="shared" si="127"/>
        <v>4380.9419318272994</v>
      </c>
      <c r="G1385" s="1" t="str">
        <f t="shared" si="128"/>
        <v>0</v>
      </c>
      <c r="H1385" s="1">
        <v>24.46090805</v>
      </c>
      <c r="I1385" s="1">
        <f t="shared" si="129"/>
        <v>1.0716935339406251</v>
      </c>
      <c r="J1385" s="1">
        <f t="shared" si="130"/>
        <v>3858.0967221862502</v>
      </c>
      <c r="K1385" s="1" t="str">
        <f t="shared" si="131"/>
        <v>0</v>
      </c>
    </row>
    <row r="1386" spans="1:11">
      <c r="A1386" s="1" t="s">
        <v>43</v>
      </c>
      <c r="B1386" s="2">
        <v>41032</v>
      </c>
      <c r="C1386" s="3">
        <v>0.66666666666666663</v>
      </c>
      <c r="D1386" s="1">
        <v>29.4004075781504</v>
      </c>
      <c r="E1386" s="1">
        <f t="shared" si="126"/>
        <v>1.2881053570177143</v>
      </c>
      <c r="F1386" s="1">
        <f t="shared" si="127"/>
        <v>4637.1792852637718</v>
      </c>
      <c r="G1386" s="1" t="str">
        <f t="shared" si="128"/>
        <v>0</v>
      </c>
      <c r="H1386" s="1">
        <v>24.1911211</v>
      </c>
      <c r="I1386" s="1">
        <f t="shared" si="129"/>
        <v>1.0598734931937501</v>
      </c>
      <c r="J1386" s="1">
        <f t="shared" si="130"/>
        <v>3815.5445754975003</v>
      </c>
      <c r="K1386" s="1" t="str">
        <f t="shared" si="131"/>
        <v>0</v>
      </c>
    </row>
    <row r="1387" spans="1:11">
      <c r="A1387" s="1" t="s">
        <v>43</v>
      </c>
      <c r="B1387" s="2">
        <v>41032</v>
      </c>
      <c r="C1387" s="3">
        <v>0.70833333333333337</v>
      </c>
      <c r="D1387" s="1">
        <v>29.739805663426701</v>
      </c>
      <c r="E1387" s="1">
        <f t="shared" si="126"/>
        <v>1.3029752356288824</v>
      </c>
      <c r="F1387" s="1">
        <f t="shared" si="127"/>
        <v>4690.7108482639769</v>
      </c>
      <c r="G1387" s="1" t="str">
        <f t="shared" si="128"/>
        <v>0</v>
      </c>
      <c r="H1387" s="1">
        <v>24.057828319999999</v>
      </c>
      <c r="I1387" s="1">
        <f t="shared" si="129"/>
        <v>1.05403360327</v>
      </c>
      <c r="J1387" s="1">
        <f t="shared" si="130"/>
        <v>3794.5209717719999</v>
      </c>
      <c r="K1387" s="1" t="str">
        <f t="shared" si="131"/>
        <v>0</v>
      </c>
    </row>
    <row r="1388" spans="1:11">
      <c r="A1388" s="1" t="s">
        <v>43</v>
      </c>
      <c r="B1388" s="2">
        <v>41032</v>
      </c>
      <c r="C1388" s="3">
        <v>0.75</v>
      </c>
      <c r="D1388" s="1">
        <v>30.259300476009599</v>
      </c>
      <c r="E1388" s="1">
        <f t="shared" si="126"/>
        <v>1.3257356021051707</v>
      </c>
      <c r="F1388" s="1">
        <f t="shared" si="127"/>
        <v>4772.6481675786144</v>
      </c>
      <c r="G1388" s="1" t="str">
        <f t="shared" si="128"/>
        <v>0</v>
      </c>
      <c r="H1388" s="1">
        <v>24.098328930000001</v>
      </c>
      <c r="I1388" s="1">
        <f t="shared" si="129"/>
        <v>1.055808036245625</v>
      </c>
      <c r="J1388" s="1">
        <f t="shared" si="130"/>
        <v>3800.90893048425</v>
      </c>
      <c r="K1388" s="1" t="str">
        <f t="shared" si="131"/>
        <v>0</v>
      </c>
    </row>
    <row r="1389" spans="1:11">
      <c r="A1389" s="1" t="s">
        <v>43</v>
      </c>
      <c r="B1389" s="2">
        <v>41032</v>
      </c>
      <c r="C1389" s="3">
        <v>0.79166666666666663</v>
      </c>
      <c r="D1389" s="1">
        <v>31.909720515145199</v>
      </c>
      <c r="E1389" s="1">
        <f t="shared" si="126"/>
        <v>1.3980446300697991</v>
      </c>
      <c r="F1389" s="1">
        <f t="shared" si="127"/>
        <v>5032.9606682512767</v>
      </c>
      <c r="G1389" s="1" t="str">
        <f t="shared" si="128"/>
        <v>0</v>
      </c>
      <c r="H1389" s="1">
        <v>24.209246060000002</v>
      </c>
      <c r="I1389" s="1">
        <f t="shared" si="129"/>
        <v>1.0606675930037501</v>
      </c>
      <c r="J1389" s="1">
        <f t="shared" si="130"/>
        <v>3818.4033348135004</v>
      </c>
      <c r="K1389" s="1" t="str">
        <f t="shared" si="131"/>
        <v>0</v>
      </c>
    </row>
    <row r="1390" spans="1:11">
      <c r="A1390" s="1" t="s">
        <v>43</v>
      </c>
      <c r="B1390" s="2">
        <v>41032</v>
      </c>
      <c r="C1390" s="3">
        <v>0.83333333333333337</v>
      </c>
      <c r="D1390" s="1">
        <v>37.9934566699134</v>
      </c>
      <c r="E1390" s="1">
        <f t="shared" si="126"/>
        <v>1.6645883203505807</v>
      </c>
      <c r="F1390" s="1">
        <f t="shared" si="127"/>
        <v>5992.5179532620905</v>
      </c>
      <c r="G1390" s="1" t="str">
        <f t="shared" si="128"/>
        <v>0</v>
      </c>
      <c r="H1390" s="1">
        <v>24.39051048</v>
      </c>
      <c r="I1390" s="1">
        <f t="shared" si="129"/>
        <v>1.068609240405</v>
      </c>
      <c r="J1390" s="1">
        <f t="shared" si="130"/>
        <v>3846.9932654580002</v>
      </c>
      <c r="K1390" s="1" t="str">
        <f t="shared" si="131"/>
        <v>0</v>
      </c>
    </row>
    <row r="1391" spans="1:11">
      <c r="A1391" s="1" t="s">
        <v>43</v>
      </c>
      <c r="B1391" s="2">
        <v>41032</v>
      </c>
      <c r="C1391" s="3">
        <v>0.875</v>
      </c>
      <c r="D1391" s="1">
        <v>28.518860904905502</v>
      </c>
      <c r="E1391" s="1">
        <f t="shared" si="126"/>
        <v>1.2494825933961722</v>
      </c>
      <c r="F1391" s="1">
        <f t="shared" si="127"/>
        <v>4498.1373362262202</v>
      </c>
      <c r="G1391" s="1" t="str">
        <f t="shared" si="128"/>
        <v>0</v>
      </c>
      <c r="H1391" s="1">
        <v>24.138271939999999</v>
      </c>
      <c r="I1391" s="1">
        <f t="shared" si="129"/>
        <v>1.05755803937125</v>
      </c>
      <c r="J1391" s="1">
        <f t="shared" si="130"/>
        <v>3807.2089417365</v>
      </c>
      <c r="K1391" s="1" t="str">
        <f t="shared" si="131"/>
        <v>0</v>
      </c>
    </row>
    <row r="1392" spans="1:11">
      <c r="A1392" s="1" t="s">
        <v>43</v>
      </c>
      <c r="B1392" s="2">
        <v>41032</v>
      </c>
      <c r="C1392" s="3">
        <v>0.91666666666666663</v>
      </c>
      <c r="D1392" s="1">
        <v>28.547880143589399</v>
      </c>
      <c r="E1392" s="1">
        <f t="shared" si="126"/>
        <v>1.2507539987910106</v>
      </c>
      <c r="F1392" s="1">
        <f t="shared" si="127"/>
        <v>4502.7143956476384</v>
      </c>
      <c r="G1392" s="1" t="str">
        <f t="shared" si="128"/>
        <v>0</v>
      </c>
      <c r="H1392" s="1">
        <v>23.958398030000001</v>
      </c>
      <c r="I1392" s="1">
        <f t="shared" si="129"/>
        <v>1.0496773136893751</v>
      </c>
      <c r="J1392" s="1">
        <f t="shared" si="130"/>
        <v>3778.8383292817502</v>
      </c>
      <c r="K1392" s="1" t="str">
        <f t="shared" si="131"/>
        <v>0</v>
      </c>
    </row>
    <row r="1393" spans="1:11">
      <c r="A1393" s="1" t="s">
        <v>43</v>
      </c>
      <c r="B1393" s="2">
        <v>41032</v>
      </c>
      <c r="C1393" s="3">
        <v>0.95833333333333337</v>
      </c>
      <c r="D1393" s="1">
        <v>28.295156684981499</v>
      </c>
      <c r="E1393" s="1">
        <f t="shared" si="126"/>
        <v>1.2396815522607518</v>
      </c>
      <c r="F1393" s="1">
        <f t="shared" si="127"/>
        <v>4462.853588138707</v>
      </c>
      <c r="G1393" s="1">
        <f t="shared" si="128"/>
        <v>98953.738679411501</v>
      </c>
      <c r="H1393" s="1">
        <v>24.03160385</v>
      </c>
      <c r="I1393" s="1">
        <f t="shared" si="129"/>
        <v>1.0528846436781252</v>
      </c>
      <c r="J1393" s="1">
        <f t="shared" si="130"/>
        <v>3790.3847172412507</v>
      </c>
      <c r="K1393" s="1">
        <f t="shared" si="131"/>
        <v>84333.648114272262</v>
      </c>
    </row>
    <row r="1394" spans="1:11">
      <c r="A1394" s="1" t="s">
        <v>43</v>
      </c>
      <c r="B1394" s="2">
        <v>41033</v>
      </c>
      <c r="C1394" s="3">
        <v>0</v>
      </c>
      <c r="D1394" s="1">
        <v>27.597200122409401</v>
      </c>
      <c r="E1394" s="1">
        <f t="shared" si="126"/>
        <v>1.2091023303630619</v>
      </c>
      <c r="F1394" s="1">
        <f t="shared" si="127"/>
        <v>4352.7683893070225</v>
      </c>
      <c r="G1394" s="1" t="str">
        <f t="shared" si="128"/>
        <v>0</v>
      </c>
      <c r="H1394" s="1">
        <v>23.880653909999999</v>
      </c>
      <c r="I1394" s="1">
        <f t="shared" si="129"/>
        <v>1.046271149431875</v>
      </c>
      <c r="J1394" s="1">
        <f t="shared" si="130"/>
        <v>3766.5761379547503</v>
      </c>
      <c r="K1394" s="1" t="str">
        <f t="shared" si="131"/>
        <v>0</v>
      </c>
    </row>
    <row r="1395" spans="1:11">
      <c r="A1395" s="1" t="s">
        <v>43</v>
      </c>
      <c r="B1395" s="2">
        <v>41033</v>
      </c>
      <c r="C1395" s="3">
        <v>4.1666666666666664E-2</v>
      </c>
      <c r="D1395" s="1">
        <v>23.650989430215599</v>
      </c>
      <c r="E1395" s="1">
        <f t="shared" si="126"/>
        <v>1.036208974411321</v>
      </c>
      <c r="F1395" s="1">
        <f t="shared" si="127"/>
        <v>3730.3523078807557</v>
      </c>
      <c r="G1395" s="1" t="str">
        <f t="shared" si="128"/>
        <v>0</v>
      </c>
      <c r="H1395" s="1">
        <v>24.057685859999999</v>
      </c>
      <c r="I1395" s="1">
        <f t="shared" si="129"/>
        <v>1.0540273617412501</v>
      </c>
      <c r="J1395" s="1">
        <f t="shared" si="130"/>
        <v>3794.4985022685005</v>
      </c>
      <c r="K1395" s="1" t="str">
        <f t="shared" si="131"/>
        <v>0</v>
      </c>
    </row>
    <row r="1396" spans="1:11">
      <c r="A1396" s="1" t="s">
        <v>43</v>
      </c>
      <c r="B1396" s="2">
        <v>41033</v>
      </c>
      <c r="C1396" s="3">
        <v>8.3333333333333329E-2</v>
      </c>
      <c r="D1396" s="1">
        <v>28.136956568823901</v>
      </c>
      <c r="E1396" s="1">
        <f t="shared" si="126"/>
        <v>1.2327504096715971</v>
      </c>
      <c r="F1396" s="1">
        <f t="shared" si="127"/>
        <v>4437.9014748177497</v>
      </c>
      <c r="G1396" s="1" t="str">
        <f t="shared" si="128"/>
        <v>0</v>
      </c>
      <c r="H1396" s="1">
        <v>24.021218699999999</v>
      </c>
      <c r="I1396" s="1">
        <f t="shared" si="129"/>
        <v>1.05242964429375</v>
      </c>
      <c r="J1396" s="1">
        <f t="shared" si="130"/>
        <v>3788.7467194574997</v>
      </c>
      <c r="K1396" s="1" t="str">
        <f t="shared" si="131"/>
        <v>0</v>
      </c>
    </row>
    <row r="1397" spans="1:11">
      <c r="A1397" s="1" t="s">
        <v>43</v>
      </c>
      <c r="B1397" s="2">
        <v>41033</v>
      </c>
      <c r="C1397" s="3">
        <v>0.125</v>
      </c>
      <c r="D1397" s="1">
        <v>36.462638239330701</v>
      </c>
      <c r="E1397" s="1">
        <f t="shared" si="126"/>
        <v>1.5975193378606765</v>
      </c>
      <c r="F1397" s="1">
        <f t="shared" si="127"/>
        <v>5751.069616298435</v>
      </c>
      <c r="G1397" s="1" t="str">
        <f t="shared" si="128"/>
        <v>0</v>
      </c>
      <c r="H1397" s="1">
        <v>24.33181437</v>
      </c>
      <c r="I1397" s="1">
        <f t="shared" si="129"/>
        <v>1.0660376170856249</v>
      </c>
      <c r="J1397" s="1">
        <f t="shared" si="130"/>
        <v>3837.7354215082496</v>
      </c>
      <c r="K1397" s="1" t="str">
        <f t="shared" si="131"/>
        <v>0</v>
      </c>
    </row>
    <row r="1398" spans="1:11">
      <c r="A1398" s="1" t="s">
        <v>43</v>
      </c>
      <c r="B1398" s="2">
        <v>41033</v>
      </c>
      <c r="C1398" s="3">
        <v>0.16666666666666666</v>
      </c>
      <c r="D1398" s="1">
        <v>35.085086526709098</v>
      </c>
      <c r="E1398" s="1">
        <f t="shared" si="126"/>
        <v>1.5371653534514425</v>
      </c>
      <c r="F1398" s="1">
        <f t="shared" si="127"/>
        <v>5533.7952724251927</v>
      </c>
      <c r="G1398" s="1" t="str">
        <f t="shared" si="128"/>
        <v>0</v>
      </c>
      <c r="H1398" s="1">
        <v>24.627505620000001</v>
      </c>
      <c r="I1398" s="1">
        <f t="shared" si="129"/>
        <v>1.07899258997625</v>
      </c>
      <c r="J1398" s="1">
        <f t="shared" si="130"/>
        <v>3884.3733239144999</v>
      </c>
      <c r="K1398" s="1" t="str">
        <f t="shared" si="131"/>
        <v>0</v>
      </c>
    </row>
    <row r="1399" spans="1:11">
      <c r="A1399" s="1" t="s">
        <v>43</v>
      </c>
      <c r="B1399" s="2">
        <v>41033</v>
      </c>
      <c r="C1399" s="3">
        <v>0.20833333333333334</v>
      </c>
      <c r="D1399" s="1">
        <v>35.740864398744399</v>
      </c>
      <c r="E1399" s="1">
        <f t="shared" si="126"/>
        <v>1.5658966214699892</v>
      </c>
      <c r="F1399" s="1">
        <f t="shared" si="127"/>
        <v>5637.2278372919609</v>
      </c>
      <c r="G1399" s="1" t="str">
        <f t="shared" si="128"/>
        <v>0</v>
      </c>
      <c r="H1399" s="1">
        <v>24.968132700000002</v>
      </c>
      <c r="I1399" s="1">
        <f t="shared" si="129"/>
        <v>1.09391631391875</v>
      </c>
      <c r="J1399" s="1">
        <f t="shared" si="130"/>
        <v>3938.0987301075002</v>
      </c>
      <c r="K1399" s="1" t="str">
        <f t="shared" si="131"/>
        <v>0</v>
      </c>
    </row>
    <row r="1400" spans="1:11">
      <c r="A1400" s="1" t="s">
        <v>43</v>
      </c>
      <c r="B1400" s="2">
        <v>41033</v>
      </c>
      <c r="C1400" s="3">
        <v>0.25</v>
      </c>
      <c r="D1400" s="1">
        <v>29.8920159408781</v>
      </c>
      <c r="E1400" s="1">
        <f t="shared" si="126"/>
        <v>1.3096439484097218</v>
      </c>
      <c r="F1400" s="1">
        <f t="shared" si="127"/>
        <v>4714.718214274998</v>
      </c>
      <c r="G1400" s="1" t="str">
        <f t="shared" si="128"/>
        <v>0</v>
      </c>
      <c r="H1400" s="1">
        <v>25.30883991</v>
      </c>
      <c r="I1400" s="1">
        <f t="shared" si="129"/>
        <v>1.1088435485568751</v>
      </c>
      <c r="J1400" s="1">
        <f t="shared" si="130"/>
        <v>3991.8367748047503</v>
      </c>
      <c r="K1400" s="1" t="str">
        <f t="shared" si="131"/>
        <v>0</v>
      </c>
    </row>
    <row r="1401" spans="1:11">
      <c r="A1401" s="1" t="s">
        <v>43</v>
      </c>
      <c r="B1401" s="2">
        <v>41033</v>
      </c>
      <c r="C1401" s="3">
        <v>0.29166666666666669</v>
      </c>
      <c r="D1401" s="1">
        <v>27.927676773071301</v>
      </c>
      <c r="E1401" s="1">
        <f t="shared" si="126"/>
        <v>1.2235813386201864</v>
      </c>
      <c r="F1401" s="1">
        <f t="shared" si="127"/>
        <v>4404.8928190326706</v>
      </c>
      <c r="G1401" s="1" t="str">
        <f t="shared" si="128"/>
        <v>0</v>
      </c>
      <c r="H1401" s="1">
        <v>25.281346930000002</v>
      </c>
      <c r="I1401" s="1">
        <f t="shared" si="129"/>
        <v>1.1076390123706252</v>
      </c>
      <c r="J1401" s="1">
        <f t="shared" si="130"/>
        <v>3987.5004445342506</v>
      </c>
      <c r="K1401" s="1" t="str">
        <f t="shared" si="131"/>
        <v>0</v>
      </c>
    </row>
    <row r="1402" spans="1:11">
      <c r="A1402" s="1" t="s">
        <v>43</v>
      </c>
      <c r="B1402" s="2">
        <v>41033</v>
      </c>
      <c r="C1402" s="3">
        <v>0.33333333333333331</v>
      </c>
      <c r="D1402" s="1">
        <v>25.214985953966799</v>
      </c>
      <c r="E1402" s="1">
        <f t="shared" si="126"/>
        <v>1.1047315721081703</v>
      </c>
      <c r="F1402" s="1">
        <f t="shared" si="127"/>
        <v>3977.0336595894132</v>
      </c>
      <c r="G1402" s="1" t="str">
        <f t="shared" si="128"/>
        <v>0</v>
      </c>
      <c r="H1402" s="1">
        <v>24.987729829999999</v>
      </c>
      <c r="I1402" s="1">
        <f t="shared" si="129"/>
        <v>1.0947749131768749</v>
      </c>
      <c r="J1402" s="1">
        <f t="shared" si="130"/>
        <v>3941.1896874367499</v>
      </c>
      <c r="K1402" s="1" t="str">
        <f t="shared" si="131"/>
        <v>0</v>
      </c>
    </row>
    <row r="1403" spans="1:11">
      <c r="A1403" s="1" t="s">
        <v>43</v>
      </c>
      <c r="B1403" s="2">
        <v>41033</v>
      </c>
      <c r="C1403" s="3">
        <v>0.375</v>
      </c>
      <c r="D1403" s="1">
        <v>28.3841359715991</v>
      </c>
      <c r="E1403" s="1">
        <f t="shared" si="126"/>
        <v>1.2435799572556856</v>
      </c>
      <c r="F1403" s="1">
        <f t="shared" si="127"/>
        <v>4476.8878461204686</v>
      </c>
      <c r="G1403" s="1" t="str">
        <f t="shared" si="128"/>
        <v>0</v>
      </c>
      <c r="H1403" s="1">
        <v>24.99590371</v>
      </c>
      <c r="I1403" s="1">
        <f t="shared" si="129"/>
        <v>1.095133031294375</v>
      </c>
      <c r="J1403" s="1">
        <f t="shared" si="130"/>
        <v>3942.4789126597502</v>
      </c>
      <c r="K1403" s="1" t="str">
        <f t="shared" si="131"/>
        <v>0</v>
      </c>
    </row>
    <row r="1404" spans="1:11">
      <c r="A1404" s="1" t="s">
        <v>43</v>
      </c>
      <c r="B1404" s="2">
        <v>41033</v>
      </c>
      <c r="C1404" s="3">
        <v>0.41666666666666669</v>
      </c>
      <c r="D1404" s="1">
        <v>24.692576574219601</v>
      </c>
      <c r="E1404" s="1">
        <f t="shared" si="126"/>
        <v>1.0818435111579963</v>
      </c>
      <c r="F1404" s="1">
        <f t="shared" si="127"/>
        <v>3894.6366401687865</v>
      </c>
      <c r="G1404" s="1" t="str">
        <f t="shared" si="128"/>
        <v>0</v>
      </c>
      <c r="H1404" s="1">
        <v>24.654959179999999</v>
      </c>
      <c r="I1404" s="1">
        <f t="shared" si="129"/>
        <v>1.0801953990737501</v>
      </c>
      <c r="J1404" s="1">
        <f t="shared" si="130"/>
        <v>3888.7034366655002</v>
      </c>
      <c r="K1404" s="1" t="str">
        <f t="shared" si="131"/>
        <v>0</v>
      </c>
    </row>
    <row r="1405" spans="1:11">
      <c r="A1405" s="1" t="s">
        <v>43</v>
      </c>
      <c r="B1405" s="2">
        <v>41033</v>
      </c>
      <c r="C1405" s="3">
        <v>0.45833333333333331</v>
      </c>
      <c r="D1405" s="1">
        <v>24.298176980548401</v>
      </c>
      <c r="E1405" s="1">
        <f t="shared" si="126"/>
        <v>1.0645638789602769</v>
      </c>
      <c r="F1405" s="1">
        <f t="shared" si="127"/>
        <v>3832.4299642569968</v>
      </c>
      <c r="G1405" s="1" t="str">
        <f t="shared" si="128"/>
        <v>0</v>
      </c>
      <c r="H1405" s="1">
        <v>24.494946819999999</v>
      </c>
      <c r="I1405" s="1">
        <f t="shared" si="129"/>
        <v>1.0731848575512501</v>
      </c>
      <c r="J1405" s="1">
        <f t="shared" si="130"/>
        <v>3863.4654871845005</v>
      </c>
      <c r="K1405" s="1" t="str">
        <f t="shared" si="131"/>
        <v>0</v>
      </c>
    </row>
    <row r="1406" spans="1:11">
      <c r="A1406" s="1" t="s">
        <v>43</v>
      </c>
      <c r="B1406" s="2">
        <v>41033</v>
      </c>
      <c r="C1406" s="3">
        <v>0.5</v>
      </c>
      <c r="D1406" s="1">
        <v>27.614310303793999</v>
      </c>
      <c r="E1406" s="1">
        <f t="shared" si="126"/>
        <v>1.2098519701849746</v>
      </c>
      <c r="F1406" s="1">
        <f t="shared" si="127"/>
        <v>4355.4670926659082</v>
      </c>
      <c r="G1406" s="1" t="str">
        <f t="shared" si="128"/>
        <v>0</v>
      </c>
      <c r="H1406" s="1">
        <v>24.376910030000001</v>
      </c>
      <c r="I1406" s="1">
        <f t="shared" si="129"/>
        <v>1.0680133706893751</v>
      </c>
      <c r="J1406" s="1">
        <f t="shared" si="130"/>
        <v>3844.8481344817501</v>
      </c>
      <c r="K1406" s="1" t="str">
        <f t="shared" si="131"/>
        <v>0</v>
      </c>
    </row>
    <row r="1407" spans="1:11">
      <c r="A1407" s="1" t="s">
        <v>43</v>
      </c>
      <c r="B1407" s="2">
        <v>41033</v>
      </c>
      <c r="C1407" s="3">
        <v>0.54166666666666663</v>
      </c>
      <c r="D1407" s="1">
        <v>27.29581624243</v>
      </c>
      <c r="E1407" s="1">
        <f t="shared" si="126"/>
        <v>1.1958979491214643</v>
      </c>
      <c r="F1407" s="1">
        <f t="shared" si="127"/>
        <v>4305.2326168372711</v>
      </c>
      <c r="G1407" s="1" t="str">
        <f t="shared" si="128"/>
        <v>0</v>
      </c>
      <c r="H1407" s="1">
        <v>24.136643880000001</v>
      </c>
      <c r="I1407" s="1">
        <f t="shared" si="129"/>
        <v>1.0574867099925001</v>
      </c>
      <c r="J1407" s="1">
        <f t="shared" si="130"/>
        <v>3806.9521559730001</v>
      </c>
      <c r="K1407" s="1" t="str">
        <f t="shared" si="131"/>
        <v>0</v>
      </c>
    </row>
    <row r="1408" spans="1:11">
      <c r="A1408" s="1" t="s">
        <v>43</v>
      </c>
      <c r="B1408" s="2">
        <v>41033</v>
      </c>
      <c r="C1408" s="3">
        <v>0.58333333333333337</v>
      </c>
      <c r="D1408" s="1">
        <v>27.292564360839499</v>
      </c>
      <c r="E1408" s="1">
        <f t="shared" si="126"/>
        <v>1.1957554760592806</v>
      </c>
      <c r="F1408" s="1">
        <f t="shared" si="127"/>
        <v>4304.7197138134097</v>
      </c>
      <c r="G1408" s="1" t="str">
        <f t="shared" si="128"/>
        <v>0</v>
      </c>
      <c r="H1408" s="1">
        <v>24.374447549999999</v>
      </c>
      <c r="I1408" s="1">
        <f t="shared" si="129"/>
        <v>1.0679054832843751</v>
      </c>
      <c r="J1408" s="1">
        <f t="shared" si="130"/>
        <v>3844.4597398237502</v>
      </c>
      <c r="K1408" s="1" t="str">
        <f t="shared" si="131"/>
        <v>0</v>
      </c>
    </row>
    <row r="1409" spans="1:11">
      <c r="A1409" s="1" t="s">
        <v>43</v>
      </c>
      <c r="B1409" s="2">
        <v>41033</v>
      </c>
      <c r="C1409" s="3">
        <v>0.625</v>
      </c>
      <c r="D1409" s="1">
        <v>24.427716963556101</v>
      </c>
      <c r="E1409" s="1">
        <f t="shared" si="126"/>
        <v>1.0702393494658018</v>
      </c>
      <c r="F1409" s="1">
        <f t="shared" si="127"/>
        <v>3852.8616580768867</v>
      </c>
      <c r="G1409" s="1" t="str">
        <f t="shared" si="128"/>
        <v>0</v>
      </c>
      <c r="H1409" s="1">
        <v>23.9751461</v>
      </c>
      <c r="I1409" s="1">
        <f t="shared" si="129"/>
        <v>1.0504110885062501</v>
      </c>
      <c r="J1409" s="1">
        <f t="shared" si="130"/>
        <v>3781.4799186225005</v>
      </c>
      <c r="K1409" s="1" t="str">
        <f t="shared" si="131"/>
        <v>0</v>
      </c>
    </row>
    <row r="1410" spans="1:11">
      <c r="A1410" s="1" t="s">
        <v>43</v>
      </c>
      <c r="B1410" s="2">
        <v>41033</v>
      </c>
      <c r="C1410" s="3">
        <v>0.66666666666666663</v>
      </c>
      <c r="D1410" s="1">
        <v>25.202279375924</v>
      </c>
      <c r="E1410" s="1">
        <f t="shared" ref="E1410:E1465" si="132">(D1410*3785.4)/86400</f>
        <v>1.1041748651576704</v>
      </c>
      <c r="F1410" s="1">
        <f t="shared" ref="F1410:F1465" si="133">E1410*3600</f>
        <v>3975.0295145676132</v>
      </c>
      <c r="G1410" s="1" t="str">
        <f t="shared" ref="G1410:G1465" si="134">IF(C1410=$C$25,SUM(F1410:F1431),"0")</f>
        <v>0</v>
      </c>
      <c r="H1410" s="1">
        <v>23.813058389999998</v>
      </c>
      <c r="I1410" s="1">
        <f t="shared" ref="I1410:I1465" si="135">(H1410*3785.4)/86400</f>
        <v>1.0433096207118751</v>
      </c>
      <c r="J1410" s="1">
        <f t="shared" ref="J1410:J1465" si="136">I1410*3600</f>
        <v>3755.9146345627501</v>
      </c>
      <c r="K1410" s="1" t="str">
        <f t="shared" ref="K1410:K1465" si="137">IF(C1410=$C$25,SUM(J1410:J1431),"0")</f>
        <v>0</v>
      </c>
    </row>
    <row r="1411" spans="1:11">
      <c r="A1411" s="1" t="s">
        <v>43</v>
      </c>
      <c r="B1411" s="2">
        <v>41033</v>
      </c>
      <c r="C1411" s="3">
        <v>0.70833333333333337</v>
      </c>
      <c r="D1411" s="1">
        <v>28.222116463979098</v>
      </c>
      <c r="E1411" s="1">
        <f t="shared" si="132"/>
        <v>1.2364814775780844</v>
      </c>
      <c r="F1411" s="1">
        <f t="shared" si="133"/>
        <v>4451.3333192811033</v>
      </c>
      <c r="G1411" s="1" t="str">
        <f t="shared" si="134"/>
        <v>0</v>
      </c>
      <c r="H1411" s="1">
        <v>23.60946972</v>
      </c>
      <c r="I1411" s="1">
        <f t="shared" si="135"/>
        <v>1.0343898921075001</v>
      </c>
      <c r="J1411" s="1">
        <f t="shared" si="136"/>
        <v>3723.8036115870004</v>
      </c>
      <c r="K1411" s="1" t="str">
        <f t="shared" si="137"/>
        <v>0</v>
      </c>
    </row>
    <row r="1412" spans="1:11">
      <c r="A1412" s="1" t="s">
        <v>43</v>
      </c>
      <c r="B1412" s="2">
        <v>41033</v>
      </c>
      <c r="C1412" s="3">
        <v>0.75</v>
      </c>
      <c r="D1412" s="1">
        <v>30.6446571387185</v>
      </c>
      <c r="E1412" s="1">
        <f t="shared" si="132"/>
        <v>1.3426190408901044</v>
      </c>
      <c r="F1412" s="1">
        <f t="shared" si="133"/>
        <v>4833.4285472043757</v>
      </c>
      <c r="G1412" s="1" t="str">
        <f t="shared" si="134"/>
        <v>0</v>
      </c>
      <c r="H1412" s="1">
        <v>23.663180189999999</v>
      </c>
      <c r="I1412" s="1">
        <f t="shared" si="135"/>
        <v>1.0367430820743748</v>
      </c>
      <c r="J1412" s="1">
        <f t="shared" si="136"/>
        <v>3732.2750954677495</v>
      </c>
      <c r="K1412" s="1" t="str">
        <f t="shared" si="137"/>
        <v>0</v>
      </c>
    </row>
    <row r="1413" spans="1:11">
      <c r="A1413" s="1" t="s">
        <v>43</v>
      </c>
      <c r="B1413" s="2">
        <v>41033</v>
      </c>
      <c r="C1413" s="3">
        <v>0.79166666666666663</v>
      </c>
      <c r="D1413" s="1">
        <v>34.394661003748602</v>
      </c>
      <c r="E1413" s="1">
        <f t="shared" si="132"/>
        <v>1.5069160852267358</v>
      </c>
      <c r="F1413" s="1">
        <f t="shared" si="133"/>
        <v>5424.8979068162489</v>
      </c>
      <c r="G1413" s="1" t="str">
        <f t="shared" si="134"/>
        <v>0</v>
      </c>
      <c r="H1413" s="1">
        <v>23.649159000000001</v>
      </c>
      <c r="I1413" s="1">
        <f t="shared" si="135"/>
        <v>1.0361287786875</v>
      </c>
      <c r="J1413" s="1">
        <f t="shared" si="136"/>
        <v>3730.0636032749999</v>
      </c>
      <c r="K1413" s="1" t="str">
        <f t="shared" si="137"/>
        <v>0</v>
      </c>
    </row>
    <row r="1414" spans="1:11">
      <c r="A1414" s="1" t="s">
        <v>43</v>
      </c>
      <c r="B1414" s="2">
        <v>41033</v>
      </c>
      <c r="C1414" s="3">
        <v>0.83333333333333337</v>
      </c>
      <c r="D1414" s="1">
        <v>26.908864672978702</v>
      </c>
      <c r="E1414" s="1">
        <f t="shared" si="132"/>
        <v>1.1789446334848794</v>
      </c>
      <c r="F1414" s="1">
        <f t="shared" si="133"/>
        <v>4244.2006805455658</v>
      </c>
      <c r="G1414" s="1" t="str">
        <f t="shared" si="134"/>
        <v>0</v>
      </c>
      <c r="H1414" s="1">
        <v>23.447537959999998</v>
      </c>
      <c r="I1414" s="1">
        <f t="shared" si="135"/>
        <v>1.0272952568725</v>
      </c>
      <c r="J1414" s="1">
        <f t="shared" si="136"/>
        <v>3698.262924741</v>
      </c>
      <c r="K1414" s="1" t="str">
        <f t="shared" si="137"/>
        <v>0</v>
      </c>
    </row>
    <row r="1415" spans="1:11">
      <c r="A1415" s="1" t="s">
        <v>43</v>
      </c>
      <c r="B1415" s="2">
        <v>41033</v>
      </c>
      <c r="C1415" s="3">
        <v>0.875</v>
      </c>
      <c r="D1415" s="1">
        <v>27.2373627604379</v>
      </c>
      <c r="E1415" s="1">
        <f t="shared" si="132"/>
        <v>1.1933369559416855</v>
      </c>
      <c r="F1415" s="1">
        <f t="shared" si="133"/>
        <v>4296.0130413900679</v>
      </c>
      <c r="G1415" s="1" t="str">
        <f t="shared" si="134"/>
        <v>0</v>
      </c>
      <c r="H1415" s="1">
        <v>23.878232390000001</v>
      </c>
      <c r="I1415" s="1">
        <f t="shared" si="135"/>
        <v>1.046165056586875</v>
      </c>
      <c r="J1415" s="1">
        <f t="shared" si="136"/>
        <v>3766.1942037127501</v>
      </c>
      <c r="K1415" s="1" t="str">
        <f t="shared" si="137"/>
        <v>0</v>
      </c>
    </row>
    <row r="1416" spans="1:11">
      <c r="A1416" s="1" t="s">
        <v>43</v>
      </c>
      <c r="B1416" s="2">
        <v>41033</v>
      </c>
      <c r="C1416" s="3">
        <v>0.91666666666666663</v>
      </c>
      <c r="D1416" s="1">
        <v>24.771266014310999</v>
      </c>
      <c r="E1416" s="1">
        <f t="shared" si="132"/>
        <v>1.0852910922520007</v>
      </c>
      <c r="F1416" s="1">
        <f t="shared" si="133"/>
        <v>3907.0479321072025</v>
      </c>
      <c r="G1416" s="1" t="str">
        <f t="shared" si="134"/>
        <v>0</v>
      </c>
      <c r="H1416" s="1">
        <v>23.64934907</v>
      </c>
      <c r="I1416" s="1">
        <f t="shared" si="135"/>
        <v>1.0361371061293749</v>
      </c>
      <c r="J1416" s="1">
        <f t="shared" si="136"/>
        <v>3730.0935820657496</v>
      </c>
      <c r="K1416" s="1" t="str">
        <f t="shared" si="137"/>
        <v>0</v>
      </c>
    </row>
    <row r="1417" spans="1:11">
      <c r="A1417" s="1" t="s">
        <v>43</v>
      </c>
      <c r="B1417" s="2">
        <v>41033</v>
      </c>
      <c r="C1417" s="3">
        <v>0.95833333333333337</v>
      </c>
      <c r="D1417" s="1">
        <v>22.736491980022901</v>
      </c>
      <c r="E1417" s="1">
        <f t="shared" si="132"/>
        <v>0.99614255487475345</v>
      </c>
      <c r="F1417" s="1">
        <f t="shared" si="133"/>
        <v>3586.1131975491126</v>
      </c>
      <c r="G1417" s="1">
        <f t="shared" si="134"/>
        <v>98149.737548478937</v>
      </c>
      <c r="H1417" s="1">
        <v>23.5550675</v>
      </c>
      <c r="I1417" s="1">
        <f t="shared" si="135"/>
        <v>1.0320063948437501</v>
      </c>
      <c r="J1417" s="1">
        <f t="shared" si="136"/>
        <v>3715.2230214375004</v>
      </c>
      <c r="K1417" s="1">
        <f t="shared" si="137"/>
        <v>85427.85377207477</v>
      </c>
    </row>
    <row r="1418" spans="1:11">
      <c r="A1418" s="1" t="s">
        <v>43</v>
      </c>
      <c r="B1418" s="2">
        <v>41034</v>
      </c>
      <c r="C1418" s="3">
        <v>0</v>
      </c>
      <c r="D1418" s="1">
        <v>29.745925057405799</v>
      </c>
      <c r="E1418" s="1">
        <f t="shared" si="132"/>
        <v>1.3032433415775915</v>
      </c>
      <c r="F1418" s="1">
        <f t="shared" si="133"/>
        <v>4691.6760296793291</v>
      </c>
      <c r="G1418" s="1" t="str">
        <f t="shared" si="134"/>
        <v>0</v>
      </c>
      <c r="H1418" s="1">
        <v>23.511793040000001</v>
      </c>
      <c r="I1418" s="1">
        <f t="shared" si="135"/>
        <v>1.0301104325649999</v>
      </c>
      <c r="J1418" s="1">
        <f t="shared" si="136"/>
        <v>3708.3975572339996</v>
      </c>
      <c r="K1418" s="1" t="str">
        <f t="shared" si="137"/>
        <v>0</v>
      </c>
    </row>
    <row r="1419" spans="1:11">
      <c r="A1419" s="1" t="s">
        <v>43</v>
      </c>
      <c r="B1419" s="2">
        <v>41034</v>
      </c>
      <c r="C1419" s="3">
        <v>4.1666666666666664E-2</v>
      </c>
      <c r="D1419" s="1">
        <v>32.0404647408592</v>
      </c>
      <c r="E1419" s="1">
        <f t="shared" si="132"/>
        <v>1.4037728614588938</v>
      </c>
      <c r="F1419" s="1">
        <f t="shared" si="133"/>
        <v>5053.5823012520177</v>
      </c>
      <c r="G1419" s="1" t="str">
        <f t="shared" si="134"/>
        <v>0</v>
      </c>
      <c r="H1419" s="1">
        <v>23.821367800000001</v>
      </c>
      <c r="I1419" s="1">
        <f t="shared" si="135"/>
        <v>1.0436736767375001</v>
      </c>
      <c r="J1419" s="1">
        <f t="shared" si="136"/>
        <v>3757.2252362550003</v>
      </c>
      <c r="K1419" s="1" t="str">
        <f t="shared" si="137"/>
        <v>0</v>
      </c>
    </row>
    <row r="1420" spans="1:11">
      <c r="A1420" s="1" t="s">
        <v>43</v>
      </c>
      <c r="B1420" s="2">
        <v>41034</v>
      </c>
      <c r="C1420" s="3">
        <v>8.3333333333333329E-2</v>
      </c>
      <c r="D1420" s="1">
        <v>39.613985797034402</v>
      </c>
      <c r="E1420" s="1">
        <f t="shared" si="132"/>
        <v>1.73558775273257</v>
      </c>
      <c r="F1420" s="1">
        <f t="shared" si="133"/>
        <v>6248.1159098372518</v>
      </c>
      <c r="G1420" s="1" t="str">
        <f t="shared" si="134"/>
        <v>0</v>
      </c>
      <c r="H1420" s="1">
        <v>24.48458196</v>
      </c>
      <c r="I1420" s="1">
        <f t="shared" si="135"/>
        <v>1.0727307471225001</v>
      </c>
      <c r="J1420" s="1">
        <f t="shared" si="136"/>
        <v>3861.8306896410004</v>
      </c>
      <c r="K1420" s="1" t="str">
        <f t="shared" si="137"/>
        <v>0</v>
      </c>
    </row>
    <row r="1421" spans="1:11">
      <c r="A1421" s="1" t="s">
        <v>43</v>
      </c>
      <c r="B1421" s="2">
        <v>41034</v>
      </c>
      <c r="C1421" s="3">
        <v>0.125</v>
      </c>
      <c r="D1421" s="1">
        <v>34.871055191887699</v>
      </c>
      <c r="E1421" s="1">
        <f t="shared" si="132"/>
        <v>1.5277881055945797</v>
      </c>
      <c r="F1421" s="1">
        <f t="shared" si="133"/>
        <v>5500.0371801404872</v>
      </c>
      <c r="G1421" s="1" t="str">
        <f t="shared" si="134"/>
        <v>0</v>
      </c>
      <c r="H1421" s="1">
        <v>25.12402075</v>
      </c>
      <c r="I1421" s="1">
        <f t="shared" si="135"/>
        <v>1.100746159109375</v>
      </c>
      <c r="J1421" s="1">
        <f t="shared" si="136"/>
        <v>3962.6861727937498</v>
      </c>
      <c r="K1421" s="1" t="str">
        <f t="shared" si="137"/>
        <v>0</v>
      </c>
    </row>
    <row r="1422" spans="1:11">
      <c r="A1422" s="1" t="s">
        <v>43</v>
      </c>
      <c r="B1422" s="2">
        <v>41034</v>
      </c>
      <c r="C1422" s="3">
        <v>0.16666666666666666</v>
      </c>
      <c r="D1422" s="1">
        <v>32.154132019148904</v>
      </c>
      <c r="E1422" s="1">
        <f t="shared" si="132"/>
        <v>1.4087529090889614</v>
      </c>
      <c r="F1422" s="1">
        <f t="shared" si="133"/>
        <v>5071.5104727202615</v>
      </c>
      <c r="G1422" s="1" t="str">
        <f t="shared" si="134"/>
        <v>0</v>
      </c>
      <c r="H1422" s="1">
        <v>25.52023578</v>
      </c>
      <c r="I1422" s="1">
        <f t="shared" si="135"/>
        <v>1.11810533011125</v>
      </c>
      <c r="J1422" s="1">
        <f t="shared" si="136"/>
        <v>4025.1791884005002</v>
      </c>
      <c r="K1422" s="1" t="str">
        <f t="shared" si="137"/>
        <v>0</v>
      </c>
    </row>
    <row r="1423" spans="1:11">
      <c r="A1423" s="1" t="s">
        <v>43</v>
      </c>
      <c r="B1423" s="2">
        <v>41034</v>
      </c>
      <c r="C1423" s="3">
        <v>0.20833333333333334</v>
      </c>
      <c r="D1423" s="1">
        <v>31.640326534907</v>
      </c>
      <c r="E1423" s="1">
        <f t="shared" si="132"/>
        <v>1.386241806310613</v>
      </c>
      <c r="F1423" s="1">
        <f t="shared" si="133"/>
        <v>4990.4705027182072</v>
      </c>
      <c r="G1423" s="1" t="str">
        <f t="shared" si="134"/>
        <v>0</v>
      </c>
      <c r="H1423" s="1">
        <v>25.522237000000001</v>
      </c>
      <c r="I1423" s="1">
        <f t="shared" si="135"/>
        <v>1.1181930085625</v>
      </c>
      <c r="J1423" s="1">
        <f t="shared" si="136"/>
        <v>4025.494830825</v>
      </c>
      <c r="K1423" s="1" t="str">
        <f t="shared" si="137"/>
        <v>0</v>
      </c>
    </row>
    <row r="1424" spans="1:11">
      <c r="A1424" s="1" t="s">
        <v>43</v>
      </c>
      <c r="B1424" s="2">
        <v>41034</v>
      </c>
      <c r="C1424" s="3">
        <v>0.25</v>
      </c>
      <c r="D1424" s="1">
        <v>33.910168743133497</v>
      </c>
      <c r="E1424" s="1">
        <f t="shared" si="132"/>
        <v>1.4856892680585365</v>
      </c>
      <c r="F1424" s="1">
        <f t="shared" si="133"/>
        <v>5348.4813650107317</v>
      </c>
      <c r="G1424" s="1" t="str">
        <f t="shared" si="134"/>
        <v>0</v>
      </c>
      <c r="H1424" s="1">
        <v>25.639554879999999</v>
      </c>
      <c r="I1424" s="1">
        <f t="shared" si="135"/>
        <v>1.12333299818</v>
      </c>
      <c r="J1424" s="1">
        <f t="shared" si="136"/>
        <v>4043.998793448</v>
      </c>
      <c r="K1424" s="1" t="str">
        <f t="shared" si="137"/>
        <v>0</v>
      </c>
    </row>
    <row r="1425" spans="1:11">
      <c r="A1425" s="1" t="s">
        <v>43</v>
      </c>
      <c r="B1425" s="2">
        <v>41034</v>
      </c>
      <c r="C1425" s="3">
        <v>0.29166666666666669</v>
      </c>
      <c r="D1425" s="1">
        <v>27.676639011700999</v>
      </c>
      <c r="E1425" s="1">
        <f t="shared" si="132"/>
        <v>1.21258274670015</v>
      </c>
      <c r="F1425" s="1">
        <f t="shared" si="133"/>
        <v>4365.2978881205399</v>
      </c>
      <c r="G1425" s="1" t="str">
        <f t="shared" si="134"/>
        <v>0</v>
      </c>
      <c r="H1425" s="1">
        <v>25.726483259999998</v>
      </c>
      <c r="I1425" s="1">
        <f t="shared" si="135"/>
        <v>1.1271415478287501</v>
      </c>
      <c r="J1425" s="1">
        <f t="shared" si="136"/>
        <v>4057.7095721835003</v>
      </c>
      <c r="K1425" s="1" t="str">
        <f t="shared" si="137"/>
        <v>0</v>
      </c>
    </row>
    <row r="1426" spans="1:11">
      <c r="A1426" s="1" t="s">
        <v>43</v>
      </c>
      <c r="B1426" s="2">
        <v>41034</v>
      </c>
      <c r="C1426" s="3">
        <v>0.33333333333333331</v>
      </c>
      <c r="D1426" s="1">
        <v>28.498535871505698</v>
      </c>
      <c r="E1426" s="1">
        <f t="shared" si="132"/>
        <v>1.2485921028703435</v>
      </c>
      <c r="F1426" s="1">
        <f t="shared" si="133"/>
        <v>4494.9315703332368</v>
      </c>
      <c r="G1426" s="1" t="str">
        <f t="shared" si="134"/>
        <v>0</v>
      </c>
      <c r="H1426" s="1">
        <v>25.918886019999999</v>
      </c>
      <c r="I1426" s="1">
        <f t="shared" si="135"/>
        <v>1.13557119375125</v>
      </c>
      <c r="J1426" s="1">
        <f t="shared" si="136"/>
        <v>4088.0562975045</v>
      </c>
      <c r="K1426" s="1" t="str">
        <f t="shared" si="137"/>
        <v>0</v>
      </c>
    </row>
    <row r="1427" spans="1:11">
      <c r="A1427" s="1" t="s">
        <v>43</v>
      </c>
      <c r="B1427" s="2">
        <v>41034</v>
      </c>
      <c r="C1427" s="3">
        <v>0.375</v>
      </c>
      <c r="D1427" s="1">
        <v>26.592796107398101</v>
      </c>
      <c r="E1427" s="1">
        <f t="shared" si="132"/>
        <v>1.1650968794553793</v>
      </c>
      <c r="F1427" s="1">
        <f t="shared" si="133"/>
        <v>4194.3487660393657</v>
      </c>
      <c r="G1427" s="1" t="str">
        <f t="shared" si="134"/>
        <v>0</v>
      </c>
      <c r="H1427" s="1">
        <v>25.34848843</v>
      </c>
      <c r="I1427" s="1">
        <f t="shared" si="135"/>
        <v>1.1105806493393751</v>
      </c>
      <c r="J1427" s="1">
        <f t="shared" si="136"/>
        <v>3998.0903376217502</v>
      </c>
      <c r="K1427" s="1" t="str">
        <f t="shared" si="137"/>
        <v>0</v>
      </c>
    </row>
    <row r="1428" spans="1:11">
      <c r="A1428" s="1" t="s">
        <v>43</v>
      </c>
      <c r="B1428" s="2">
        <v>41034</v>
      </c>
      <c r="C1428" s="3">
        <v>0.41666666666666669</v>
      </c>
      <c r="D1428" s="1">
        <v>27.594197154179799</v>
      </c>
      <c r="E1428" s="1">
        <f t="shared" si="132"/>
        <v>1.2089707628175026</v>
      </c>
      <c r="F1428" s="1">
        <f t="shared" si="133"/>
        <v>4352.2947461430094</v>
      </c>
      <c r="G1428" s="1" t="str">
        <f t="shared" si="134"/>
        <v>0</v>
      </c>
      <c r="H1428" s="1">
        <v>25.443279789999998</v>
      </c>
      <c r="I1428" s="1">
        <f t="shared" si="135"/>
        <v>1.114733695799375</v>
      </c>
      <c r="J1428" s="1">
        <f t="shared" si="136"/>
        <v>4013.04130487775</v>
      </c>
      <c r="K1428" s="1" t="str">
        <f t="shared" si="137"/>
        <v>0</v>
      </c>
    </row>
    <row r="1429" spans="1:11">
      <c r="A1429" s="1" t="s">
        <v>43</v>
      </c>
      <c r="B1429" s="2">
        <v>41034</v>
      </c>
      <c r="C1429" s="3">
        <v>0.45833333333333331</v>
      </c>
      <c r="D1429" s="1">
        <v>24.920578107833901</v>
      </c>
      <c r="E1429" s="1">
        <f t="shared" si="132"/>
        <v>1.0918328283494727</v>
      </c>
      <c r="F1429" s="1">
        <f t="shared" si="133"/>
        <v>3930.5981820581019</v>
      </c>
      <c r="G1429" s="1" t="str">
        <f t="shared" si="134"/>
        <v>0</v>
      </c>
      <c r="H1429" s="1">
        <v>25.035077449999999</v>
      </c>
      <c r="I1429" s="1">
        <f t="shared" si="135"/>
        <v>1.0968493307781249</v>
      </c>
      <c r="J1429" s="1">
        <f t="shared" si="136"/>
        <v>3948.6575908012496</v>
      </c>
      <c r="K1429" s="1" t="str">
        <f t="shared" si="137"/>
        <v>0</v>
      </c>
    </row>
    <row r="1430" spans="1:11">
      <c r="A1430" s="1" t="s">
        <v>43</v>
      </c>
      <c r="B1430" s="2">
        <v>41034</v>
      </c>
      <c r="C1430" s="3">
        <v>0.5</v>
      </c>
      <c r="D1430" s="1">
        <v>24.757069937388099</v>
      </c>
      <c r="E1430" s="1">
        <f t="shared" si="132"/>
        <v>1.084669126631816</v>
      </c>
      <c r="F1430" s="1">
        <f t="shared" si="133"/>
        <v>3904.8088558745376</v>
      </c>
      <c r="G1430" s="1" t="str">
        <f t="shared" si="134"/>
        <v>0</v>
      </c>
      <c r="H1430" s="1">
        <v>24.883191579999998</v>
      </c>
      <c r="I1430" s="1">
        <f t="shared" si="135"/>
        <v>1.0901948310987499</v>
      </c>
      <c r="J1430" s="1">
        <f t="shared" si="136"/>
        <v>3924.7013919554997</v>
      </c>
      <c r="K1430" s="1" t="str">
        <f t="shared" si="137"/>
        <v>0</v>
      </c>
    </row>
    <row r="1431" spans="1:11">
      <c r="A1431" s="1" t="s">
        <v>43</v>
      </c>
      <c r="B1431" s="2">
        <v>41034</v>
      </c>
      <c r="C1431" s="3">
        <v>0.54166666666666663</v>
      </c>
      <c r="D1431" s="1">
        <v>25.5558650461833</v>
      </c>
      <c r="E1431" s="1">
        <f t="shared" si="132"/>
        <v>1.1196663373359057</v>
      </c>
      <c r="F1431" s="1">
        <f t="shared" si="133"/>
        <v>4030.7988144092606</v>
      </c>
      <c r="G1431" s="1" t="str">
        <f t="shared" si="134"/>
        <v>0</v>
      </c>
      <c r="H1431" s="1">
        <v>24.72149027</v>
      </c>
      <c r="I1431" s="1">
        <f t="shared" si="135"/>
        <v>1.083110292454375</v>
      </c>
      <c r="J1431" s="1">
        <f t="shared" si="136"/>
        <v>3899.1970528357497</v>
      </c>
      <c r="K1431" s="1" t="str">
        <f t="shared" si="137"/>
        <v>0</v>
      </c>
    </row>
    <row r="1432" spans="1:11">
      <c r="A1432" s="1" t="s">
        <v>43</v>
      </c>
      <c r="B1432" s="2">
        <v>41034</v>
      </c>
      <c r="C1432" s="3">
        <v>0.58333333333333337</v>
      </c>
      <c r="D1432" s="1">
        <v>24.639861824777402</v>
      </c>
      <c r="E1432" s="1">
        <f t="shared" si="132"/>
        <v>1.07953394619806</v>
      </c>
      <c r="F1432" s="1">
        <f t="shared" si="133"/>
        <v>3886.3222063130161</v>
      </c>
      <c r="G1432" s="1" t="str">
        <f t="shared" si="134"/>
        <v>0</v>
      </c>
      <c r="H1432" s="1">
        <v>24.43218083</v>
      </c>
      <c r="I1432" s="1">
        <f t="shared" si="135"/>
        <v>1.070434922614375</v>
      </c>
      <c r="J1432" s="1">
        <f t="shared" si="136"/>
        <v>3853.56572141175</v>
      </c>
      <c r="K1432" s="1" t="str">
        <f t="shared" si="137"/>
        <v>0</v>
      </c>
    </row>
    <row r="1433" spans="1:11">
      <c r="A1433" s="1" t="s">
        <v>43</v>
      </c>
      <c r="B1433" s="2">
        <v>41034</v>
      </c>
      <c r="C1433" s="3">
        <v>0.625</v>
      </c>
      <c r="D1433" s="1">
        <v>27.014025250010999</v>
      </c>
      <c r="E1433" s="1">
        <f t="shared" si="132"/>
        <v>1.1835519812661068</v>
      </c>
      <c r="F1433" s="1">
        <f t="shared" si="133"/>
        <v>4260.7871325579845</v>
      </c>
      <c r="G1433" s="1" t="str">
        <f t="shared" si="134"/>
        <v>0</v>
      </c>
      <c r="H1433" s="1">
        <v>24.040829240000001</v>
      </c>
      <c r="I1433" s="1">
        <f t="shared" si="135"/>
        <v>1.0532888310775002</v>
      </c>
      <c r="J1433" s="1">
        <f t="shared" si="136"/>
        <v>3791.8397918790006</v>
      </c>
      <c r="K1433" s="1" t="str">
        <f t="shared" si="137"/>
        <v>0</v>
      </c>
    </row>
    <row r="1434" spans="1:11">
      <c r="A1434" s="1" t="s">
        <v>43</v>
      </c>
      <c r="B1434" s="2">
        <v>41034</v>
      </c>
      <c r="C1434" s="3">
        <v>0.66666666666666663</v>
      </c>
      <c r="D1434" s="1">
        <v>23.6929346868727</v>
      </c>
      <c r="E1434" s="1">
        <f t="shared" si="132"/>
        <v>1.0380467009686103</v>
      </c>
      <c r="F1434" s="1">
        <f t="shared" si="133"/>
        <v>3736.9681234869972</v>
      </c>
      <c r="G1434" s="1" t="str">
        <f t="shared" si="134"/>
        <v>0</v>
      </c>
      <c r="H1434" s="1">
        <v>24.020364050000001</v>
      </c>
      <c r="I1434" s="1">
        <f t="shared" si="135"/>
        <v>1.0523921999406252</v>
      </c>
      <c r="J1434" s="1">
        <f t="shared" si="136"/>
        <v>3788.6119197862504</v>
      </c>
      <c r="K1434" s="1" t="str">
        <f t="shared" si="137"/>
        <v>0</v>
      </c>
    </row>
    <row r="1435" spans="1:11">
      <c r="A1435" s="1" t="s">
        <v>43</v>
      </c>
      <c r="B1435" s="2">
        <v>41034</v>
      </c>
      <c r="C1435" s="3">
        <v>0.70833333333333337</v>
      </c>
      <c r="D1435" s="1">
        <v>26.9719658968184</v>
      </c>
      <c r="E1435" s="1">
        <f t="shared" si="132"/>
        <v>1.1817092558543563</v>
      </c>
      <c r="F1435" s="1">
        <f t="shared" si="133"/>
        <v>4254.1533210756825</v>
      </c>
      <c r="G1435" s="1" t="str">
        <f t="shared" si="134"/>
        <v>0</v>
      </c>
      <c r="H1435" s="1">
        <v>23.81932596</v>
      </c>
      <c r="I1435" s="1">
        <f t="shared" si="135"/>
        <v>1.0435842186224999</v>
      </c>
      <c r="J1435" s="1">
        <f t="shared" si="136"/>
        <v>3756.9031870409999</v>
      </c>
      <c r="K1435" s="1" t="str">
        <f t="shared" si="137"/>
        <v>0</v>
      </c>
    </row>
    <row r="1436" spans="1:11">
      <c r="A1436" s="1" t="s">
        <v>43</v>
      </c>
      <c r="B1436" s="2">
        <v>41034</v>
      </c>
      <c r="C1436" s="3">
        <v>0.75</v>
      </c>
      <c r="D1436" s="1">
        <v>26.964436265627501</v>
      </c>
      <c r="E1436" s="1">
        <f t="shared" si="132"/>
        <v>1.181379363887805</v>
      </c>
      <c r="F1436" s="1">
        <f t="shared" si="133"/>
        <v>4252.9657099960978</v>
      </c>
      <c r="G1436" s="1" t="str">
        <f t="shared" si="134"/>
        <v>0</v>
      </c>
      <c r="H1436" s="1">
        <v>23.77766956</v>
      </c>
      <c r="I1436" s="1">
        <f t="shared" si="135"/>
        <v>1.0417591475975001</v>
      </c>
      <c r="J1436" s="1">
        <f t="shared" si="136"/>
        <v>3750.3329313510003</v>
      </c>
      <c r="K1436" s="1" t="str">
        <f t="shared" si="137"/>
        <v>0</v>
      </c>
    </row>
    <row r="1437" spans="1:11">
      <c r="A1437" s="1" t="s">
        <v>43</v>
      </c>
      <c r="B1437" s="2">
        <v>41034</v>
      </c>
      <c r="C1437" s="3">
        <v>0.79166666666666663</v>
      </c>
      <c r="D1437" s="1">
        <v>31.9281168852912</v>
      </c>
      <c r="E1437" s="1">
        <f t="shared" si="132"/>
        <v>1.3988506210368208</v>
      </c>
      <c r="F1437" s="1">
        <f t="shared" si="133"/>
        <v>5035.8622357325548</v>
      </c>
      <c r="G1437" s="1" t="str">
        <f t="shared" si="134"/>
        <v>0</v>
      </c>
      <c r="H1437" s="1">
        <v>23.761681100000001</v>
      </c>
      <c r="I1437" s="1">
        <f t="shared" si="135"/>
        <v>1.04105865319375</v>
      </c>
      <c r="J1437" s="1">
        <f t="shared" si="136"/>
        <v>3747.8111514974998</v>
      </c>
      <c r="K1437" s="1" t="str">
        <f t="shared" si="137"/>
        <v>0</v>
      </c>
    </row>
    <row r="1438" spans="1:11">
      <c r="A1438" s="1" t="s">
        <v>43</v>
      </c>
      <c r="B1438" s="2">
        <v>41034</v>
      </c>
      <c r="C1438" s="3">
        <v>0.83333333333333337</v>
      </c>
      <c r="D1438" s="1">
        <v>18.7643876204226</v>
      </c>
      <c r="E1438" s="1">
        <f t="shared" si="132"/>
        <v>0.8221147326197652</v>
      </c>
      <c r="F1438" s="1">
        <f t="shared" si="133"/>
        <v>2959.6130374311547</v>
      </c>
      <c r="G1438" s="1" t="str">
        <f t="shared" si="134"/>
        <v>0</v>
      </c>
      <c r="H1438" s="1">
        <v>23.517514859999999</v>
      </c>
      <c r="I1438" s="1">
        <f t="shared" si="135"/>
        <v>1.0303611198037501</v>
      </c>
      <c r="J1438" s="1">
        <f t="shared" si="136"/>
        <v>3709.3000312935005</v>
      </c>
      <c r="K1438" s="1" t="str">
        <f t="shared" si="137"/>
        <v>0</v>
      </c>
    </row>
    <row r="1439" spans="1:11">
      <c r="A1439" s="1" t="s">
        <v>43</v>
      </c>
      <c r="B1439" s="2">
        <v>41034</v>
      </c>
      <c r="C1439" s="3">
        <v>0.875</v>
      </c>
      <c r="D1439" s="1">
        <v>24.844110823207401</v>
      </c>
      <c r="E1439" s="1">
        <f t="shared" si="132"/>
        <v>1.0884826054417744</v>
      </c>
      <c r="F1439" s="1">
        <f t="shared" si="133"/>
        <v>3918.5373795903879</v>
      </c>
      <c r="G1439" s="1" t="str">
        <f t="shared" si="134"/>
        <v>0</v>
      </c>
      <c r="H1439" s="1">
        <v>23.629114359999999</v>
      </c>
      <c r="I1439" s="1">
        <f t="shared" si="135"/>
        <v>1.0352505728974999</v>
      </c>
      <c r="J1439" s="1">
        <f t="shared" si="136"/>
        <v>3726.9020624309996</v>
      </c>
      <c r="K1439" s="1" t="str">
        <f t="shared" si="137"/>
        <v>0</v>
      </c>
    </row>
    <row r="1440" spans="1:11">
      <c r="A1440" s="1" t="s">
        <v>43</v>
      </c>
      <c r="B1440" s="2">
        <v>41034</v>
      </c>
      <c r="C1440" s="3">
        <v>0.91666666666666663</v>
      </c>
      <c r="D1440" s="1">
        <v>28.730655957328</v>
      </c>
      <c r="E1440" s="1">
        <f t="shared" si="132"/>
        <v>1.258761864130433</v>
      </c>
      <c r="F1440" s="1">
        <f t="shared" si="133"/>
        <v>4531.5427108695585</v>
      </c>
      <c r="G1440" s="1" t="str">
        <f t="shared" si="134"/>
        <v>0</v>
      </c>
      <c r="H1440" s="1">
        <v>23.296255840000001</v>
      </c>
      <c r="I1440" s="1">
        <f t="shared" si="135"/>
        <v>1.02066720899</v>
      </c>
      <c r="J1440" s="1">
        <f t="shared" si="136"/>
        <v>3674.401952364</v>
      </c>
      <c r="K1440" s="1" t="str">
        <f t="shared" si="137"/>
        <v>0</v>
      </c>
    </row>
    <row r="1441" spans="1:11">
      <c r="A1441" s="1" t="s">
        <v>43</v>
      </c>
      <c r="B1441" s="2">
        <v>41034</v>
      </c>
      <c r="C1441" s="3">
        <v>0.95833333333333337</v>
      </c>
      <c r="D1441" s="1">
        <v>26.200252991252501</v>
      </c>
      <c r="E1441" s="1">
        <f t="shared" si="132"/>
        <v>1.1478985841792502</v>
      </c>
      <c r="F1441" s="1">
        <f t="shared" si="133"/>
        <v>4132.4349030453004</v>
      </c>
      <c r="G1441" s="1">
        <f t="shared" si="134"/>
        <v>104690.52383515822</v>
      </c>
      <c r="H1441" s="1">
        <v>23.54599808</v>
      </c>
      <c r="I1441" s="1">
        <f t="shared" si="135"/>
        <v>1.03160904088</v>
      </c>
      <c r="J1441" s="1">
        <f t="shared" si="136"/>
        <v>3713.7925471680001</v>
      </c>
      <c r="K1441" s="1">
        <f t="shared" si="137"/>
        <v>86530.80616438725</v>
      </c>
    </row>
    <row r="1442" spans="1:11">
      <c r="A1442" s="1" t="s">
        <v>43</v>
      </c>
      <c r="B1442" s="2">
        <v>41035</v>
      </c>
      <c r="C1442" s="3">
        <v>0</v>
      </c>
      <c r="D1442" s="1">
        <v>35.089492810567201</v>
      </c>
      <c r="E1442" s="1">
        <f t="shared" si="132"/>
        <v>1.5373584037629755</v>
      </c>
      <c r="F1442" s="1">
        <f t="shared" si="133"/>
        <v>5534.4902535467118</v>
      </c>
      <c r="G1442" s="1" t="str">
        <f t="shared" si="134"/>
        <v>0</v>
      </c>
      <c r="H1442" s="1">
        <v>23.92936547</v>
      </c>
      <c r="I1442" s="1">
        <f t="shared" si="135"/>
        <v>1.048405324654375</v>
      </c>
      <c r="J1442" s="1">
        <f t="shared" si="136"/>
        <v>3774.2591687557497</v>
      </c>
      <c r="K1442" s="1" t="str">
        <f t="shared" si="137"/>
        <v>0</v>
      </c>
    </row>
    <row r="1443" spans="1:11">
      <c r="A1443" s="1" t="s">
        <v>43</v>
      </c>
      <c r="B1443" s="2">
        <v>41035</v>
      </c>
      <c r="C1443" s="3">
        <v>4.1666666666666664E-2</v>
      </c>
      <c r="D1443" s="1">
        <v>37.185528350936004</v>
      </c>
      <c r="E1443" s="1">
        <f t="shared" si="132"/>
        <v>1.6291909608753836</v>
      </c>
      <c r="F1443" s="1">
        <f t="shared" si="133"/>
        <v>5865.0874591513812</v>
      </c>
      <c r="G1443" s="1" t="str">
        <f t="shared" si="134"/>
        <v>0</v>
      </c>
      <c r="H1443" s="1">
        <v>24.14523835</v>
      </c>
      <c r="I1443" s="1">
        <f t="shared" si="135"/>
        <v>1.057863255209375</v>
      </c>
      <c r="J1443" s="1">
        <f t="shared" si="136"/>
        <v>3808.3077187537497</v>
      </c>
      <c r="K1443" s="1" t="str">
        <f t="shared" si="137"/>
        <v>0</v>
      </c>
    </row>
    <row r="1444" spans="1:11">
      <c r="A1444" s="1" t="s">
        <v>43</v>
      </c>
      <c r="B1444" s="2">
        <v>41035</v>
      </c>
      <c r="C1444" s="3">
        <v>8.3333333333333329E-2</v>
      </c>
      <c r="D1444" s="1">
        <v>42.475768296983503</v>
      </c>
      <c r="E1444" s="1">
        <f t="shared" si="132"/>
        <v>1.8609695985115899</v>
      </c>
      <c r="F1444" s="1">
        <f t="shared" si="133"/>
        <v>6699.490554641724</v>
      </c>
      <c r="G1444" s="1" t="str">
        <f t="shared" si="134"/>
        <v>0</v>
      </c>
      <c r="H1444" s="1">
        <v>24.855786999999999</v>
      </c>
      <c r="I1444" s="1">
        <f t="shared" si="135"/>
        <v>1.0889941679374999</v>
      </c>
      <c r="J1444" s="1">
        <f t="shared" si="136"/>
        <v>3920.3790045749997</v>
      </c>
      <c r="K1444" s="1" t="str">
        <f t="shared" si="137"/>
        <v>0</v>
      </c>
    </row>
    <row r="1445" spans="1:11">
      <c r="A1445" s="1" t="s">
        <v>43</v>
      </c>
      <c r="B1445" s="2">
        <v>41035</v>
      </c>
      <c r="C1445" s="3">
        <v>0.125</v>
      </c>
      <c r="D1445" s="1">
        <v>27.548906193309399</v>
      </c>
      <c r="E1445" s="1">
        <f t="shared" si="132"/>
        <v>1.2069864525943681</v>
      </c>
      <c r="F1445" s="1">
        <f t="shared" si="133"/>
        <v>4345.1512293397254</v>
      </c>
      <c r="G1445" s="1" t="str">
        <f t="shared" si="134"/>
        <v>0</v>
      </c>
      <c r="H1445" s="1">
        <v>25.452626179999999</v>
      </c>
      <c r="I1445" s="1">
        <f t="shared" si="135"/>
        <v>1.1151431845112501</v>
      </c>
      <c r="J1445" s="1">
        <f t="shared" si="136"/>
        <v>4014.5154642405</v>
      </c>
      <c r="K1445" s="1" t="str">
        <f t="shared" si="137"/>
        <v>0</v>
      </c>
    </row>
    <row r="1446" spans="1:11">
      <c r="A1446" s="1" t="s">
        <v>43</v>
      </c>
      <c r="B1446" s="2">
        <v>41035</v>
      </c>
      <c r="C1446" s="3">
        <v>0.16666666666666666</v>
      </c>
      <c r="D1446" s="1">
        <v>31.592430808809102</v>
      </c>
      <c r="E1446" s="1">
        <f t="shared" si="132"/>
        <v>1.3841433748109488</v>
      </c>
      <c r="F1446" s="1">
        <f t="shared" si="133"/>
        <v>4982.916149319416</v>
      </c>
      <c r="G1446" s="1" t="str">
        <f t="shared" si="134"/>
        <v>0</v>
      </c>
      <c r="H1446" s="1">
        <v>25.802728040000002</v>
      </c>
      <c r="I1446" s="1">
        <f t="shared" si="135"/>
        <v>1.1304820222525001</v>
      </c>
      <c r="J1446" s="1">
        <f t="shared" si="136"/>
        <v>4069.7352801090001</v>
      </c>
      <c r="K1446" s="1" t="str">
        <f t="shared" si="137"/>
        <v>0</v>
      </c>
    </row>
    <row r="1447" spans="1:11">
      <c r="A1447" s="1" t="s">
        <v>43</v>
      </c>
      <c r="B1447" s="2">
        <v>41035</v>
      </c>
      <c r="C1447" s="3">
        <v>0.20833333333333334</v>
      </c>
      <c r="D1447" s="1">
        <v>32.149207470152099</v>
      </c>
      <c r="E1447" s="1">
        <f t="shared" si="132"/>
        <v>1.4085371522860388</v>
      </c>
      <c r="F1447" s="1">
        <f t="shared" si="133"/>
        <v>5070.7337482297398</v>
      </c>
      <c r="G1447" s="1" t="str">
        <f t="shared" si="134"/>
        <v>0</v>
      </c>
      <c r="H1447" s="1">
        <v>25.923573359999999</v>
      </c>
      <c r="I1447" s="1">
        <f t="shared" si="135"/>
        <v>1.1357765578349999</v>
      </c>
      <c r="J1447" s="1">
        <f t="shared" si="136"/>
        <v>4088.7956082059995</v>
      </c>
      <c r="K1447" s="1" t="str">
        <f t="shared" si="137"/>
        <v>0</v>
      </c>
    </row>
    <row r="1448" spans="1:11">
      <c r="A1448" s="1" t="s">
        <v>43</v>
      </c>
      <c r="B1448" s="2">
        <v>41035</v>
      </c>
      <c r="C1448" s="3">
        <v>0.25</v>
      </c>
      <c r="D1448" s="1">
        <v>30.571731170548301</v>
      </c>
      <c r="E1448" s="1">
        <f t="shared" si="132"/>
        <v>1.3394239719096475</v>
      </c>
      <c r="F1448" s="1">
        <f t="shared" si="133"/>
        <v>4821.9262988747305</v>
      </c>
      <c r="G1448" s="1" t="str">
        <f t="shared" si="134"/>
        <v>0</v>
      </c>
      <c r="H1448" s="1">
        <v>25.815128049999998</v>
      </c>
      <c r="I1448" s="1">
        <f t="shared" si="135"/>
        <v>1.131025297690625</v>
      </c>
      <c r="J1448" s="1">
        <f t="shared" si="136"/>
        <v>4071.6910716862499</v>
      </c>
      <c r="K1448" s="1" t="str">
        <f t="shared" si="137"/>
        <v>0</v>
      </c>
    </row>
    <row r="1449" spans="1:11">
      <c r="A1449" s="1" t="s">
        <v>43</v>
      </c>
      <c r="B1449" s="2">
        <v>41035</v>
      </c>
      <c r="C1449" s="3">
        <v>0.29166666666666669</v>
      </c>
      <c r="D1449" s="1">
        <v>34.995548894140398</v>
      </c>
      <c r="E1449" s="1">
        <f t="shared" si="132"/>
        <v>1.5332424859245264</v>
      </c>
      <c r="F1449" s="1">
        <f t="shared" si="133"/>
        <v>5519.6729493282946</v>
      </c>
      <c r="G1449" s="1" t="str">
        <f t="shared" si="134"/>
        <v>0</v>
      </c>
      <c r="H1449" s="1">
        <v>25.79501574</v>
      </c>
      <c r="I1449" s="1">
        <f t="shared" si="135"/>
        <v>1.13014412710875</v>
      </c>
      <c r="J1449" s="1">
        <f t="shared" si="136"/>
        <v>4068.5188575914999</v>
      </c>
      <c r="K1449" s="1" t="str">
        <f t="shared" si="137"/>
        <v>0</v>
      </c>
    </row>
    <row r="1450" spans="1:11">
      <c r="A1450" s="1" t="s">
        <v>43</v>
      </c>
      <c r="B1450" s="2">
        <v>41035</v>
      </c>
      <c r="C1450" s="3">
        <v>0.33333333333333331</v>
      </c>
      <c r="D1450" s="1">
        <v>30.751632950570901</v>
      </c>
      <c r="E1450" s="1">
        <f t="shared" si="132"/>
        <v>1.3473059186468876</v>
      </c>
      <c r="F1450" s="1">
        <f t="shared" si="133"/>
        <v>4850.3013071287951</v>
      </c>
      <c r="G1450" s="1" t="str">
        <f t="shared" si="134"/>
        <v>0</v>
      </c>
      <c r="H1450" s="1">
        <v>25.796290750000001</v>
      </c>
      <c r="I1450" s="1">
        <f t="shared" si="135"/>
        <v>1.130199988484375</v>
      </c>
      <c r="J1450" s="1">
        <f t="shared" si="136"/>
        <v>4068.7199585437497</v>
      </c>
      <c r="K1450" s="1" t="str">
        <f t="shared" si="137"/>
        <v>0</v>
      </c>
    </row>
    <row r="1451" spans="1:11">
      <c r="A1451" s="1" t="s">
        <v>43</v>
      </c>
      <c r="B1451" s="2">
        <v>41035</v>
      </c>
      <c r="C1451" s="3">
        <v>0.375</v>
      </c>
      <c r="D1451" s="1">
        <v>28.104901022381299</v>
      </c>
      <c r="E1451" s="1">
        <f t="shared" si="132"/>
        <v>1.2313459760430807</v>
      </c>
      <c r="F1451" s="1">
        <f t="shared" si="133"/>
        <v>4432.8455137550909</v>
      </c>
      <c r="G1451" s="1" t="str">
        <f t="shared" si="134"/>
        <v>0</v>
      </c>
      <c r="H1451" s="1">
        <v>26.076849899999999</v>
      </c>
      <c r="I1451" s="1">
        <f t="shared" si="135"/>
        <v>1.1424919862437499</v>
      </c>
      <c r="J1451" s="1">
        <f t="shared" si="136"/>
        <v>4112.9711504774996</v>
      </c>
      <c r="K1451" s="1" t="str">
        <f t="shared" si="137"/>
        <v>0</v>
      </c>
    </row>
    <row r="1452" spans="1:11">
      <c r="A1452" s="1" t="s">
        <v>43</v>
      </c>
      <c r="B1452" s="2">
        <v>41035</v>
      </c>
      <c r="C1452" s="3">
        <v>0.41666666666666669</v>
      </c>
      <c r="D1452" s="1">
        <v>26.859349362585299</v>
      </c>
      <c r="E1452" s="1">
        <f t="shared" si="132"/>
        <v>1.1767752439482686</v>
      </c>
      <c r="F1452" s="1">
        <f t="shared" si="133"/>
        <v>4236.3908782137669</v>
      </c>
      <c r="G1452" s="1" t="str">
        <f t="shared" si="134"/>
        <v>0</v>
      </c>
      <c r="H1452" s="1">
        <v>25.65375229</v>
      </c>
      <c r="I1452" s="1">
        <f t="shared" si="135"/>
        <v>1.1239550222056252</v>
      </c>
      <c r="J1452" s="1">
        <f t="shared" si="136"/>
        <v>4046.2380799402504</v>
      </c>
      <c r="K1452" s="1" t="str">
        <f t="shared" si="137"/>
        <v>0</v>
      </c>
    </row>
    <row r="1453" spans="1:11">
      <c r="A1453" s="1" t="s">
        <v>43</v>
      </c>
      <c r="B1453" s="2">
        <v>41035</v>
      </c>
      <c r="C1453" s="3">
        <v>0.45833333333333331</v>
      </c>
      <c r="D1453" s="1">
        <v>27.7202279376984</v>
      </c>
      <c r="E1453" s="1">
        <f t="shared" si="132"/>
        <v>1.2144924865204112</v>
      </c>
      <c r="F1453" s="1">
        <f t="shared" si="133"/>
        <v>4372.1729514734807</v>
      </c>
      <c r="G1453" s="1" t="str">
        <f t="shared" si="134"/>
        <v>0</v>
      </c>
      <c r="H1453" s="1">
        <v>25.251160949999999</v>
      </c>
      <c r="I1453" s="1">
        <f t="shared" si="135"/>
        <v>1.1063164891218751</v>
      </c>
      <c r="J1453" s="1">
        <f t="shared" si="136"/>
        <v>3982.7393608387501</v>
      </c>
      <c r="K1453" s="1" t="str">
        <f t="shared" si="137"/>
        <v>0</v>
      </c>
    </row>
    <row r="1454" spans="1:11">
      <c r="A1454" s="1" t="s">
        <v>43</v>
      </c>
      <c r="B1454" s="2">
        <v>41035</v>
      </c>
      <c r="C1454" s="3">
        <v>0.5</v>
      </c>
      <c r="D1454" s="1">
        <v>28.423296857410001</v>
      </c>
      <c r="E1454" s="1">
        <f t="shared" si="132"/>
        <v>1.2452956935652757</v>
      </c>
      <c r="F1454" s="1">
        <f t="shared" si="133"/>
        <v>4483.0644968349925</v>
      </c>
      <c r="G1454" s="1" t="str">
        <f t="shared" si="134"/>
        <v>0</v>
      </c>
      <c r="H1454" s="1">
        <v>25.32155169</v>
      </c>
      <c r="I1454" s="1">
        <f t="shared" si="135"/>
        <v>1.109400483418125</v>
      </c>
      <c r="J1454" s="1">
        <f t="shared" si="136"/>
        <v>3993.8417403052499</v>
      </c>
      <c r="K1454" s="1" t="str">
        <f t="shared" si="137"/>
        <v>0</v>
      </c>
    </row>
    <row r="1455" spans="1:11">
      <c r="A1455" s="1" t="s">
        <v>43</v>
      </c>
      <c r="B1455" s="2">
        <v>41035</v>
      </c>
      <c r="C1455" s="3">
        <v>0.54166666666666663</v>
      </c>
      <c r="D1455" s="1">
        <v>26.967977174652901</v>
      </c>
      <c r="E1455" s="1">
        <f t="shared" si="132"/>
        <v>1.1815344999644803</v>
      </c>
      <c r="F1455" s="1">
        <f t="shared" si="133"/>
        <v>4253.5241998721294</v>
      </c>
      <c r="G1455" s="1" t="str">
        <f t="shared" si="134"/>
        <v>0</v>
      </c>
      <c r="H1455" s="1">
        <v>24.986095030000001</v>
      </c>
      <c r="I1455" s="1">
        <f t="shared" si="135"/>
        <v>1.094703288501875</v>
      </c>
      <c r="J1455" s="1">
        <f t="shared" si="136"/>
        <v>3940.9318386067503</v>
      </c>
      <c r="K1455" s="1" t="str">
        <f t="shared" si="137"/>
        <v>0</v>
      </c>
    </row>
    <row r="1456" spans="1:11">
      <c r="A1456" s="1" t="s">
        <v>43</v>
      </c>
      <c r="B1456" s="2">
        <v>41035</v>
      </c>
      <c r="C1456" s="3">
        <v>0.58333333333333337</v>
      </c>
      <c r="D1456" s="1">
        <v>25.502792020903701</v>
      </c>
      <c r="E1456" s="1">
        <f t="shared" si="132"/>
        <v>1.1173410754158435</v>
      </c>
      <c r="F1456" s="1">
        <f t="shared" si="133"/>
        <v>4022.4278714970364</v>
      </c>
      <c r="G1456" s="1" t="str">
        <f t="shared" si="134"/>
        <v>0</v>
      </c>
      <c r="H1456" s="1">
        <v>24.81109159</v>
      </c>
      <c r="I1456" s="1">
        <f t="shared" si="135"/>
        <v>1.0870359502868749</v>
      </c>
      <c r="J1456" s="1">
        <f t="shared" si="136"/>
        <v>3913.3294210327499</v>
      </c>
      <c r="K1456" s="1" t="str">
        <f t="shared" si="137"/>
        <v>0</v>
      </c>
    </row>
    <row r="1457" spans="1:11">
      <c r="A1457" s="1" t="s">
        <v>43</v>
      </c>
      <c r="B1457" s="2">
        <v>41035</v>
      </c>
      <c r="C1457" s="3">
        <v>0.625</v>
      </c>
      <c r="D1457" s="1">
        <v>28.414008803367601</v>
      </c>
      <c r="E1457" s="1">
        <f t="shared" si="132"/>
        <v>1.2448887606975432</v>
      </c>
      <c r="F1457" s="1">
        <f t="shared" si="133"/>
        <v>4481.5995385111555</v>
      </c>
      <c r="G1457" s="1" t="str">
        <f t="shared" si="134"/>
        <v>0</v>
      </c>
      <c r="H1457" s="1">
        <v>24.446330540000002</v>
      </c>
      <c r="I1457" s="1">
        <f t="shared" si="135"/>
        <v>1.0710548567837501</v>
      </c>
      <c r="J1457" s="1">
        <f t="shared" si="136"/>
        <v>3855.7974844215005</v>
      </c>
      <c r="K1457" s="1" t="str">
        <f t="shared" si="137"/>
        <v>0</v>
      </c>
    </row>
    <row r="1458" spans="1:11">
      <c r="A1458" s="1" t="s">
        <v>43</v>
      </c>
      <c r="B1458" s="2">
        <v>41035</v>
      </c>
      <c r="C1458" s="3">
        <v>0.66666666666666663</v>
      </c>
      <c r="D1458" s="1">
        <v>26.7647945520613</v>
      </c>
      <c r="E1458" s="1">
        <f t="shared" si="132"/>
        <v>1.1726325613121857</v>
      </c>
      <c r="F1458" s="1">
        <f t="shared" si="133"/>
        <v>4221.4772207238684</v>
      </c>
      <c r="G1458" s="1" t="str">
        <f t="shared" si="134"/>
        <v>0</v>
      </c>
      <c r="H1458" s="1">
        <v>24.396866630000002</v>
      </c>
      <c r="I1458" s="1">
        <f t="shared" si="135"/>
        <v>1.0688877192268751</v>
      </c>
      <c r="J1458" s="1">
        <f t="shared" si="136"/>
        <v>3847.9957892167504</v>
      </c>
      <c r="K1458" s="1" t="str">
        <f t="shared" si="137"/>
        <v>0</v>
      </c>
    </row>
    <row r="1459" spans="1:11">
      <c r="A1459" s="1" t="s">
        <v>43</v>
      </c>
      <c r="B1459" s="2">
        <v>41035</v>
      </c>
      <c r="C1459" s="3">
        <v>0.70833333333333337</v>
      </c>
      <c r="D1459" s="1">
        <v>29.5906313965056</v>
      </c>
      <c r="E1459" s="1">
        <f t="shared" si="132"/>
        <v>1.2964395380594016</v>
      </c>
      <c r="F1459" s="1">
        <f t="shared" si="133"/>
        <v>4667.1823370138454</v>
      </c>
      <c r="G1459" s="1" t="str">
        <f t="shared" si="134"/>
        <v>0</v>
      </c>
      <c r="H1459" s="1">
        <v>23.971523739999999</v>
      </c>
      <c r="I1459" s="1">
        <f t="shared" si="135"/>
        <v>1.0502523838587499</v>
      </c>
      <c r="J1459" s="1">
        <f t="shared" si="136"/>
        <v>3780.9085818914996</v>
      </c>
      <c r="K1459" s="1" t="str">
        <f t="shared" si="137"/>
        <v>0</v>
      </c>
    </row>
    <row r="1460" spans="1:11">
      <c r="A1460" s="1" t="s">
        <v>43</v>
      </c>
      <c r="B1460" s="2">
        <v>41035</v>
      </c>
      <c r="C1460" s="3">
        <v>0.75</v>
      </c>
      <c r="D1460" s="1">
        <v>27.9619210693571</v>
      </c>
      <c r="E1460" s="1">
        <f t="shared" si="132"/>
        <v>1.2250816668512079</v>
      </c>
      <c r="F1460" s="1">
        <f t="shared" si="133"/>
        <v>4410.2940006643485</v>
      </c>
      <c r="G1460" s="1" t="str">
        <f t="shared" si="134"/>
        <v>0</v>
      </c>
      <c r="H1460" s="1">
        <v>24.282370480000001</v>
      </c>
      <c r="I1460" s="1">
        <f t="shared" si="135"/>
        <v>1.063871356655</v>
      </c>
      <c r="J1460" s="1">
        <f t="shared" si="136"/>
        <v>3829.9368839580002</v>
      </c>
      <c r="K1460" s="1" t="str">
        <f t="shared" si="137"/>
        <v>0</v>
      </c>
    </row>
    <row r="1461" spans="1:11">
      <c r="A1461" s="1" t="s">
        <v>43</v>
      </c>
      <c r="B1461" s="2">
        <v>41035</v>
      </c>
      <c r="C1461" s="3">
        <v>0.79166666666666663</v>
      </c>
      <c r="D1461" s="1">
        <v>29.116793629858201</v>
      </c>
      <c r="E1461" s="1">
        <f t="shared" si="132"/>
        <v>1.2756795209081624</v>
      </c>
      <c r="F1461" s="1">
        <f t="shared" si="133"/>
        <v>4592.4462752693844</v>
      </c>
      <c r="G1461" s="1" t="str">
        <f t="shared" si="134"/>
        <v>0</v>
      </c>
      <c r="H1461" s="1">
        <v>24.24255243</v>
      </c>
      <c r="I1461" s="1">
        <f t="shared" si="135"/>
        <v>1.062126828339375</v>
      </c>
      <c r="J1461" s="1">
        <f t="shared" si="136"/>
        <v>3823.6565820217502</v>
      </c>
      <c r="K1461" s="1" t="str">
        <f t="shared" si="137"/>
        <v>0</v>
      </c>
    </row>
    <row r="1462" spans="1:11">
      <c r="A1462" s="1" t="s">
        <v>43</v>
      </c>
      <c r="B1462" s="2">
        <v>41035</v>
      </c>
      <c r="C1462" s="3">
        <v>0.83333333333333337</v>
      </c>
      <c r="D1462" s="1">
        <v>29.766325558556399</v>
      </c>
      <c r="E1462" s="1">
        <f t="shared" si="132"/>
        <v>1.3041371385342524</v>
      </c>
      <c r="F1462" s="1">
        <f t="shared" si="133"/>
        <v>4694.8936987233083</v>
      </c>
      <c r="G1462" s="1" t="str">
        <f t="shared" si="134"/>
        <v>0</v>
      </c>
      <c r="H1462" s="1">
        <v>24.116307320000001</v>
      </c>
      <c r="I1462" s="1">
        <f t="shared" si="135"/>
        <v>1.0565957144575002</v>
      </c>
      <c r="J1462" s="1">
        <f t="shared" si="136"/>
        <v>3803.7445720470009</v>
      </c>
      <c r="K1462" s="1" t="str">
        <f t="shared" si="137"/>
        <v>0</v>
      </c>
    </row>
    <row r="1463" spans="1:11">
      <c r="A1463" s="1" t="s">
        <v>43</v>
      </c>
      <c r="B1463" s="2">
        <v>41035</v>
      </c>
      <c r="C1463" s="3">
        <v>0.875</v>
      </c>
      <c r="D1463" s="1">
        <v>27.0355801243252</v>
      </c>
      <c r="E1463" s="1">
        <f t="shared" si="132"/>
        <v>1.1844963541969977</v>
      </c>
      <c r="F1463" s="1">
        <f t="shared" si="133"/>
        <v>4264.1868751091915</v>
      </c>
      <c r="G1463" s="1" t="str">
        <f t="shared" si="134"/>
        <v>0</v>
      </c>
      <c r="H1463" s="1">
        <v>24.364204619999999</v>
      </c>
      <c r="I1463" s="1">
        <f t="shared" si="135"/>
        <v>1.0674567149137499</v>
      </c>
      <c r="J1463" s="1">
        <f t="shared" si="136"/>
        <v>3842.8441736894997</v>
      </c>
      <c r="K1463" s="1" t="str">
        <f t="shared" si="137"/>
        <v>0</v>
      </c>
    </row>
    <row r="1464" spans="1:11">
      <c r="A1464" s="1" t="s">
        <v>43</v>
      </c>
      <c r="B1464" s="2">
        <v>41035</v>
      </c>
      <c r="C1464" s="3">
        <v>0.91666666666666663</v>
      </c>
      <c r="D1464" s="1">
        <v>32.363240672747303</v>
      </c>
      <c r="E1464" s="1">
        <f t="shared" si="132"/>
        <v>1.4179144819747411</v>
      </c>
      <c r="F1464" s="1">
        <f t="shared" si="133"/>
        <v>5104.4921351090679</v>
      </c>
      <c r="G1464" s="1" t="str">
        <f t="shared" si="134"/>
        <v>0</v>
      </c>
      <c r="H1464" s="1">
        <v>24.12908719</v>
      </c>
      <c r="I1464" s="1">
        <f t="shared" si="135"/>
        <v>1.0571556325118749</v>
      </c>
      <c r="J1464" s="1">
        <f t="shared" si="136"/>
        <v>3805.7602770427497</v>
      </c>
      <c r="K1464" s="1" t="str">
        <f t="shared" si="137"/>
        <v>0</v>
      </c>
    </row>
    <row r="1465" spans="1:11">
      <c r="A1465" s="1" t="s">
        <v>43</v>
      </c>
      <c r="B1465" s="2">
        <v>41035</v>
      </c>
      <c r="C1465" s="3">
        <v>0.95833333333333337</v>
      </c>
      <c r="D1465" s="1">
        <v>30.354726277987201</v>
      </c>
      <c r="E1465" s="1">
        <f t="shared" si="132"/>
        <v>1.3299164450543144</v>
      </c>
      <c r="F1465" s="1">
        <f t="shared" si="133"/>
        <v>4787.6992021955321</v>
      </c>
      <c r="G1465" s="1">
        <f t="shared" si="134"/>
        <v>120489.12262464408</v>
      </c>
      <c r="H1465" s="1">
        <v>24.238950429999999</v>
      </c>
      <c r="I1465" s="1">
        <f t="shared" si="135"/>
        <v>1.0619690157143749</v>
      </c>
      <c r="J1465" s="1">
        <f t="shared" si="136"/>
        <v>3823.0884565717492</v>
      </c>
      <c r="K1465" s="1">
        <f t="shared" si="137"/>
        <v>95023.081589647481</v>
      </c>
    </row>
    <row r="1466" spans="1:11">
      <c r="A1466" s="1" t="s">
        <v>43</v>
      </c>
      <c r="B1466" s="2">
        <v>41036</v>
      </c>
      <c r="C1466" s="3">
        <v>0</v>
      </c>
      <c r="D1466" s="1">
        <v>51.966122591230601</v>
      </c>
      <c r="E1466" s="1">
        <f t="shared" ref="E1466:E1529" si="138">(D1466*3785.4)/86400</f>
        <v>2.2767657460282904</v>
      </c>
      <c r="F1466" s="1">
        <f t="shared" ref="F1466:F1529" si="139">E1466*3600</f>
        <v>8196.356685701845</v>
      </c>
      <c r="G1466" s="1" t="str">
        <f t="shared" ref="G1466:G1529" si="140">IF(C1466=$C$25,SUM(F1466:F1487),"0")</f>
        <v>0</v>
      </c>
      <c r="H1466" s="1">
        <v>25.366803229999999</v>
      </c>
      <c r="I1466" s="1">
        <f t="shared" ref="I1466:I1529" si="141">(H1466*3785.4)/86400</f>
        <v>1.1113830665143751</v>
      </c>
      <c r="J1466" s="1">
        <f t="shared" ref="J1466:J1529" si="142">I1466*3600</f>
        <v>4000.9790394517504</v>
      </c>
      <c r="K1466" s="1" t="str">
        <f t="shared" ref="K1466:K1529" si="143">IF(C1466=$C$25,SUM(J1466:J1487),"0")</f>
        <v>0</v>
      </c>
    </row>
    <row r="1467" spans="1:11">
      <c r="A1467" s="1" t="s">
        <v>43</v>
      </c>
      <c r="B1467" s="2">
        <v>41036</v>
      </c>
      <c r="C1467" s="3">
        <v>4.1666666666666664E-2</v>
      </c>
      <c r="D1467" s="1">
        <v>49.1750518216027</v>
      </c>
      <c r="E1467" s="1">
        <f t="shared" si="138"/>
        <v>2.1544819579339682</v>
      </c>
      <c r="F1467" s="1">
        <f t="shared" si="139"/>
        <v>7756.1350485622861</v>
      </c>
      <c r="G1467" s="1" t="str">
        <f t="shared" si="140"/>
        <v>0</v>
      </c>
      <c r="H1467" s="1">
        <v>26.402219469999999</v>
      </c>
      <c r="I1467" s="1">
        <f t="shared" si="141"/>
        <v>1.1567472405293751</v>
      </c>
      <c r="J1467" s="1">
        <f t="shared" si="142"/>
        <v>4164.2900659057505</v>
      </c>
      <c r="K1467" s="1" t="str">
        <f t="shared" si="143"/>
        <v>0</v>
      </c>
    </row>
    <row r="1468" spans="1:11">
      <c r="A1468" s="1" t="s">
        <v>43</v>
      </c>
      <c r="B1468" s="2">
        <v>41036</v>
      </c>
      <c r="C1468" s="3">
        <v>8.3333333333333329E-2</v>
      </c>
      <c r="D1468" s="1">
        <v>49.088897855546797</v>
      </c>
      <c r="E1468" s="1">
        <f t="shared" si="138"/>
        <v>2.1507073372961441</v>
      </c>
      <c r="F1468" s="1">
        <f t="shared" si="139"/>
        <v>7742.5464142661185</v>
      </c>
      <c r="G1468" s="1" t="str">
        <f t="shared" si="140"/>
        <v>0</v>
      </c>
      <c r="H1468" s="1">
        <v>27.290782700000001</v>
      </c>
      <c r="I1468" s="1">
        <f t="shared" si="141"/>
        <v>1.1956774170437501</v>
      </c>
      <c r="J1468" s="1">
        <f t="shared" si="142"/>
        <v>4304.4387013575006</v>
      </c>
      <c r="K1468" s="1" t="str">
        <f t="shared" si="143"/>
        <v>0</v>
      </c>
    </row>
    <row r="1469" spans="1:11">
      <c r="A1469" s="1" t="s">
        <v>43</v>
      </c>
      <c r="B1469" s="2">
        <v>41036</v>
      </c>
      <c r="C1469" s="3">
        <v>0.125</v>
      </c>
      <c r="D1469" s="1">
        <v>41.571966928905901</v>
      </c>
      <c r="E1469" s="1">
        <f t="shared" si="138"/>
        <v>1.8213718010726898</v>
      </c>
      <c r="F1469" s="1">
        <f t="shared" si="139"/>
        <v>6556.9384838616834</v>
      </c>
      <c r="G1469" s="1" t="str">
        <f t="shared" si="140"/>
        <v>0</v>
      </c>
      <c r="H1469" s="1">
        <v>28.245083470000001</v>
      </c>
      <c r="I1469" s="1">
        <f t="shared" si="141"/>
        <v>1.237487719529375</v>
      </c>
      <c r="J1469" s="1">
        <f t="shared" si="142"/>
        <v>4454.9557903057503</v>
      </c>
      <c r="K1469" s="1" t="str">
        <f t="shared" si="143"/>
        <v>0</v>
      </c>
    </row>
    <row r="1470" spans="1:11">
      <c r="A1470" s="1" t="s">
        <v>43</v>
      </c>
      <c r="B1470" s="2">
        <v>41036</v>
      </c>
      <c r="C1470" s="3">
        <v>0.16666666666666666</v>
      </c>
      <c r="D1470" s="1">
        <v>41.803599013222602</v>
      </c>
      <c r="E1470" s="1">
        <f t="shared" si="138"/>
        <v>1.8315201817668152</v>
      </c>
      <c r="F1470" s="1">
        <f t="shared" si="139"/>
        <v>6593.4726543605348</v>
      </c>
      <c r="G1470" s="1" t="str">
        <f t="shared" si="140"/>
        <v>0</v>
      </c>
      <c r="H1470" s="1">
        <v>28.6057807</v>
      </c>
      <c r="I1470" s="1">
        <f t="shared" si="141"/>
        <v>1.2532907669187501</v>
      </c>
      <c r="J1470" s="1">
        <f t="shared" si="142"/>
        <v>4511.8467609075005</v>
      </c>
      <c r="K1470" s="1" t="str">
        <f t="shared" si="143"/>
        <v>0</v>
      </c>
    </row>
    <row r="1471" spans="1:11">
      <c r="A1471" s="1" t="s">
        <v>43</v>
      </c>
      <c r="B1471" s="2">
        <v>41036</v>
      </c>
      <c r="C1471" s="3">
        <v>0.20833333333333334</v>
      </c>
      <c r="D1471" s="1">
        <v>35.767775220871002</v>
      </c>
      <c r="E1471" s="1">
        <f t="shared" si="138"/>
        <v>1.5670756518644107</v>
      </c>
      <c r="F1471" s="1">
        <f t="shared" si="139"/>
        <v>5641.4723467118783</v>
      </c>
      <c r="G1471" s="1" t="str">
        <f t="shared" si="140"/>
        <v>0</v>
      </c>
      <c r="H1471" s="1">
        <v>29.301798890000001</v>
      </c>
      <c r="I1471" s="1">
        <f t="shared" si="141"/>
        <v>1.2837850638681252</v>
      </c>
      <c r="J1471" s="1">
        <f t="shared" si="142"/>
        <v>4621.6262299252503</v>
      </c>
      <c r="K1471" s="1" t="str">
        <f t="shared" si="143"/>
        <v>0</v>
      </c>
    </row>
    <row r="1472" spans="1:11">
      <c r="A1472" s="1" t="s">
        <v>43</v>
      </c>
      <c r="B1472" s="2">
        <v>41036</v>
      </c>
      <c r="C1472" s="3">
        <v>0.25</v>
      </c>
      <c r="D1472" s="1">
        <v>35.470892258750098</v>
      </c>
      <c r="E1472" s="1">
        <f t="shared" si="138"/>
        <v>1.5540684670864886</v>
      </c>
      <c r="F1472" s="1">
        <f t="shared" si="139"/>
        <v>5594.6464815113586</v>
      </c>
      <c r="G1472" s="1" t="str">
        <f t="shared" si="140"/>
        <v>0</v>
      </c>
      <c r="H1472" s="1">
        <v>29.029936320000001</v>
      </c>
      <c r="I1472" s="1">
        <f t="shared" si="141"/>
        <v>1.2718740850200001</v>
      </c>
      <c r="J1472" s="1">
        <f t="shared" si="142"/>
        <v>4578.7467060720001</v>
      </c>
      <c r="K1472" s="1" t="str">
        <f t="shared" si="143"/>
        <v>0</v>
      </c>
    </row>
    <row r="1473" spans="1:11">
      <c r="A1473" s="1" t="s">
        <v>43</v>
      </c>
      <c r="B1473" s="2">
        <v>41036</v>
      </c>
      <c r="C1473" s="3">
        <v>0.29166666666666669</v>
      </c>
      <c r="D1473" s="1">
        <v>32.955988240771802</v>
      </c>
      <c r="E1473" s="1">
        <f t="shared" si="138"/>
        <v>1.4438842347988146</v>
      </c>
      <c r="F1473" s="1">
        <f t="shared" si="139"/>
        <v>5197.9832452757328</v>
      </c>
      <c r="G1473" s="1" t="str">
        <f t="shared" si="140"/>
        <v>0</v>
      </c>
      <c r="H1473" s="1">
        <v>29.002795979999998</v>
      </c>
      <c r="I1473" s="1">
        <f t="shared" si="141"/>
        <v>1.2706849988737499</v>
      </c>
      <c r="J1473" s="1">
        <f t="shared" si="142"/>
        <v>4574.4659959454993</v>
      </c>
      <c r="K1473" s="1" t="str">
        <f t="shared" si="143"/>
        <v>0</v>
      </c>
    </row>
    <row r="1474" spans="1:11">
      <c r="A1474" s="1" t="s">
        <v>43</v>
      </c>
      <c r="B1474" s="2">
        <v>41036</v>
      </c>
      <c r="C1474" s="3">
        <v>0.33333333333333331</v>
      </c>
      <c r="D1474" s="1">
        <v>32.962492149670901</v>
      </c>
      <c r="E1474" s="1">
        <f t="shared" si="138"/>
        <v>1.4441691873074565</v>
      </c>
      <c r="F1474" s="1">
        <f t="shared" si="139"/>
        <v>5199.0090743068431</v>
      </c>
      <c r="G1474" s="1" t="str">
        <f t="shared" si="140"/>
        <v>0</v>
      </c>
      <c r="H1474" s="1">
        <v>28.98815089</v>
      </c>
      <c r="I1474" s="1">
        <f t="shared" si="141"/>
        <v>1.270043360868125</v>
      </c>
      <c r="J1474" s="1">
        <f t="shared" si="142"/>
        <v>4572.15609912525</v>
      </c>
      <c r="K1474" s="1" t="str">
        <f t="shared" si="143"/>
        <v>0</v>
      </c>
    </row>
    <row r="1475" spans="1:11">
      <c r="A1475" s="1" t="s">
        <v>43</v>
      </c>
      <c r="B1475" s="2">
        <v>41036</v>
      </c>
      <c r="C1475" s="3">
        <v>0.375</v>
      </c>
      <c r="D1475" s="1">
        <v>23.902279683748901</v>
      </c>
      <c r="E1475" s="1">
        <f t="shared" si="138"/>
        <v>1.0472186286442486</v>
      </c>
      <c r="F1475" s="1">
        <f t="shared" si="139"/>
        <v>3769.9870631192953</v>
      </c>
      <c r="G1475" s="1" t="str">
        <f t="shared" si="140"/>
        <v>0</v>
      </c>
      <c r="H1475" s="1">
        <v>28.009321610000001</v>
      </c>
      <c r="I1475" s="1">
        <f t="shared" si="141"/>
        <v>1.2271584030381251</v>
      </c>
      <c r="J1475" s="1">
        <f t="shared" si="142"/>
        <v>4417.7702509372502</v>
      </c>
      <c r="K1475" s="1" t="str">
        <f t="shared" si="143"/>
        <v>0</v>
      </c>
    </row>
    <row r="1476" spans="1:11">
      <c r="A1476" s="1" t="s">
        <v>43</v>
      </c>
      <c r="B1476" s="2">
        <v>41036</v>
      </c>
      <c r="C1476" s="3">
        <v>0.41666666666666669</v>
      </c>
      <c r="D1476" s="1">
        <v>32.732170966996101</v>
      </c>
      <c r="E1476" s="1">
        <f t="shared" si="138"/>
        <v>1.4340782404915167</v>
      </c>
      <c r="F1476" s="1">
        <f t="shared" si="139"/>
        <v>5162.6816657694599</v>
      </c>
      <c r="G1476" s="1" t="str">
        <f t="shared" si="140"/>
        <v>0</v>
      </c>
      <c r="H1476" s="1">
        <v>27.877989400000001</v>
      </c>
      <c r="I1476" s="1">
        <f t="shared" si="141"/>
        <v>1.2214044105874999</v>
      </c>
      <c r="J1476" s="1">
        <f t="shared" si="142"/>
        <v>4397.0558781149994</v>
      </c>
      <c r="K1476" s="1" t="str">
        <f t="shared" si="143"/>
        <v>0</v>
      </c>
    </row>
    <row r="1477" spans="1:11">
      <c r="A1477" s="1" t="s">
        <v>43</v>
      </c>
      <c r="B1477" s="2">
        <v>41036</v>
      </c>
      <c r="C1477" s="3">
        <v>0.45833333333333331</v>
      </c>
      <c r="D1477" s="1">
        <v>28.639129414028599</v>
      </c>
      <c r="E1477" s="1">
        <f t="shared" si="138"/>
        <v>1.2547518574521279</v>
      </c>
      <c r="F1477" s="1">
        <f t="shared" si="139"/>
        <v>4517.1066868276603</v>
      </c>
      <c r="G1477" s="1" t="str">
        <f t="shared" si="140"/>
        <v>0</v>
      </c>
      <c r="H1477" s="1">
        <v>27.729461529999998</v>
      </c>
      <c r="I1477" s="1">
        <f t="shared" si="141"/>
        <v>1.214897033283125</v>
      </c>
      <c r="J1477" s="1">
        <f t="shared" si="142"/>
        <v>4373.6293198192498</v>
      </c>
      <c r="K1477" s="1" t="str">
        <f t="shared" si="143"/>
        <v>0</v>
      </c>
    </row>
    <row r="1478" spans="1:11">
      <c r="A1478" s="1" t="s">
        <v>43</v>
      </c>
      <c r="B1478" s="2">
        <v>41036</v>
      </c>
      <c r="C1478" s="3">
        <v>0.5</v>
      </c>
      <c r="D1478" s="1">
        <v>29.2185028039085</v>
      </c>
      <c r="E1478" s="1">
        <f t="shared" si="138"/>
        <v>1.2801356540962412</v>
      </c>
      <c r="F1478" s="1">
        <f t="shared" si="139"/>
        <v>4608.4883547464678</v>
      </c>
      <c r="G1478" s="1" t="str">
        <f t="shared" si="140"/>
        <v>0</v>
      </c>
      <c r="H1478" s="1">
        <v>27.54746432</v>
      </c>
      <c r="I1478" s="1">
        <f t="shared" si="141"/>
        <v>1.2069232805199999</v>
      </c>
      <c r="J1478" s="1">
        <f t="shared" si="142"/>
        <v>4344.9238098719998</v>
      </c>
      <c r="K1478" s="1" t="str">
        <f t="shared" si="143"/>
        <v>0</v>
      </c>
    </row>
    <row r="1479" spans="1:11">
      <c r="A1479" s="1" t="s">
        <v>43</v>
      </c>
      <c r="B1479" s="2">
        <v>41036</v>
      </c>
      <c r="C1479" s="3">
        <v>0.54166666666666663</v>
      </c>
      <c r="D1479" s="1">
        <v>29.998486605750202</v>
      </c>
      <c r="E1479" s="1">
        <f t="shared" si="138"/>
        <v>1.3143086944144309</v>
      </c>
      <c r="F1479" s="1">
        <f t="shared" si="139"/>
        <v>4731.5112998919512</v>
      </c>
      <c r="G1479" s="1" t="str">
        <f t="shared" si="140"/>
        <v>0</v>
      </c>
      <c r="H1479" s="1">
        <v>27.668038209999999</v>
      </c>
      <c r="I1479" s="1">
        <f t="shared" si="141"/>
        <v>1.2122059240756251</v>
      </c>
      <c r="J1479" s="1">
        <f t="shared" si="142"/>
        <v>4363.9413266722504</v>
      </c>
      <c r="K1479" s="1" t="str">
        <f t="shared" si="143"/>
        <v>0</v>
      </c>
    </row>
    <row r="1480" spans="1:11">
      <c r="A1480" s="1" t="s">
        <v>43</v>
      </c>
      <c r="B1480" s="2">
        <v>41036</v>
      </c>
      <c r="C1480" s="3">
        <v>0.58333333333333337</v>
      </c>
      <c r="D1480" s="1">
        <v>30.6408315801621</v>
      </c>
      <c r="E1480" s="1">
        <f t="shared" si="138"/>
        <v>1.342451433605852</v>
      </c>
      <c r="F1480" s="1">
        <f t="shared" si="139"/>
        <v>4832.8251609810668</v>
      </c>
      <c r="G1480" s="1" t="str">
        <f t="shared" si="140"/>
        <v>0</v>
      </c>
      <c r="H1480" s="1">
        <v>27.218431809999998</v>
      </c>
      <c r="I1480" s="1">
        <f t="shared" si="141"/>
        <v>1.1925075436756249</v>
      </c>
      <c r="J1480" s="1">
        <f t="shared" si="142"/>
        <v>4293.0271572322499</v>
      </c>
      <c r="K1480" s="1" t="str">
        <f t="shared" si="143"/>
        <v>0</v>
      </c>
    </row>
    <row r="1481" spans="1:11">
      <c r="A1481" s="1" t="s">
        <v>43</v>
      </c>
      <c r="B1481" s="2">
        <v>41036</v>
      </c>
      <c r="C1481" s="3">
        <v>0.625</v>
      </c>
      <c r="D1481" s="1">
        <v>30.509199242062</v>
      </c>
      <c r="E1481" s="1">
        <f t="shared" si="138"/>
        <v>1.3366842917928414</v>
      </c>
      <c r="F1481" s="1">
        <f t="shared" si="139"/>
        <v>4812.0634504542295</v>
      </c>
      <c r="G1481" s="1" t="str">
        <f t="shared" si="140"/>
        <v>0</v>
      </c>
      <c r="H1481" s="1">
        <v>26.92338346</v>
      </c>
      <c r="I1481" s="1">
        <f t="shared" si="141"/>
        <v>1.1795807378412499</v>
      </c>
      <c r="J1481" s="1">
        <f t="shared" si="142"/>
        <v>4246.4906562284996</v>
      </c>
      <c r="K1481" s="1" t="str">
        <f t="shared" si="143"/>
        <v>0</v>
      </c>
    </row>
    <row r="1482" spans="1:11">
      <c r="A1482" s="1" t="s">
        <v>43</v>
      </c>
      <c r="B1482" s="2">
        <v>41036</v>
      </c>
      <c r="C1482" s="3">
        <v>0.66666666666666663</v>
      </c>
      <c r="D1482" s="1">
        <v>30.361555659506099</v>
      </c>
      <c r="E1482" s="1">
        <f t="shared" si="138"/>
        <v>1.3302156573321109</v>
      </c>
      <c r="F1482" s="1">
        <f t="shared" si="139"/>
        <v>4788.7763663955993</v>
      </c>
      <c r="G1482" s="1" t="str">
        <f t="shared" si="140"/>
        <v>0</v>
      </c>
      <c r="H1482" s="1">
        <v>26.615270670000001</v>
      </c>
      <c r="I1482" s="1">
        <f t="shared" si="141"/>
        <v>1.166081546229375</v>
      </c>
      <c r="J1482" s="1">
        <f t="shared" si="142"/>
        <v>4197.8935664257497</v>
      </c>
      <c r="K1482" s="1" t="str">
        <f t="shared" si="143"/>
        <v>0</v>
      </c>
    </row>
    <row r="1483" spans="1:11">
      <c r="A1483" s="1" t="s">
        <v>43</v>
      </c>
      <c r="B1483" s="2">
        <v>41036</v>
      </c>
      <c r="C1483" s="3">
        <v>0.70833333333333337</v>
      </c>
      <c r="D1483" s="1">
        <v>31.379154380692398</v>
      </c>
      <c r="E1483" s="1">
        <f t="shared" si="138"/>
        <v>1.3747992013040857</v>
      </c>
      <c r="F1483" s="1">
        <f t="shared" si="139"/>
        <v>4949.2771246947086</v>
      </c>
      <c r="G1483" s="1" t="str">
        <f t="shared" si="140"/>
        <v>0</v>
      </c>
      <c r="H1483" s="1">
        <v>26.622522100000001</v>
      </c>
      <c r="I1483" s="1">
        <f t="shared" si="141"/>
        <v>1.1663992495062501</v>
      </c>
      <c r="J1483" s="1">
        <f t="shared" si="142"/>
        <v>4199.0372982224999</v>
      </c>
      <c r="K1483" s="1" t="str">
        <f t="shared" si="143"/>
        <v>0</v>
      </c>
    </row>
    <row r="1484" spans="1:11">
      <c r="A1484" s="1" t="s">
        <v>43</v>
      </c>
      <c r="B1484" s="2">
        <v>41036</v>
      </c>
      <c r="C1484" s="3">
        <v>0.75</v>
      </c>
      <c r="D1484" s="1">
        <v>33.408108848465801</v>
      </c>
      <c r="E1484" s="1">
        <f t="shared" si="138"/>
        <v>1.4636927689234078</v>
      </c>
      <c r="F1484" s="1">
        <f t="shared" si="139"/>
        <v>5269.2939681242678</v>
      </c>
      <c r="G1484" s="1" t="str">
        <f t="shared" si="140"/>
        <v>0</v>
      </c>
      <c r="H1484" s="1">
        <v>26.591393289999999</v>
      </c>
      <c r="I1484" s="1">
        <f t="shared" si="141"/>
        <v>1.1650354185181251</v>
      </c>
      <c r="J1484" s="1">
        <f t="shared" si="142"/>
        <v>4194.1275066652506</v>
      </c>
      <c r="K1484" s="1" t="str">
        <f t="shared" si="143"/>
        <v>0</v>
      </c>
    </row>
    <row r="1485" spans="1:11">
      <c r="A1485" s="1" t="s">
        <v>43</v>
      </c>
      <c r="B1485" s="2">
        <v>41036</v>
      </c>
      <c r="C1485" s="3">
        <v>0.79166666666666663</v>
      </c>
      <c r="D1485" s="1">
        <v>30.657249839570799</v>
      </c>
      <c r="E1485" s="1">
        <f t="shared" si="138"/>
        <v>1.3431707585961956</v>
      </c>
      <c r="F1485" s="1">
        <f t="shared" si="139"/>
        <v>4835.4147309463042</v>
      </c>
      <c r="G1485" s="1" t="str">
        <f t="shared" si="140"/>
        <v>0</v>
      </c>
      <c r="H1485" s="1">
        <v>26.400245689999998</v>
      </c>
      <c r="I1485" s="1">
        <f t="shared" si="141"/>
        <v>1.156660764293125</v>
      </c>
      <c r="J1485" s="1">
        <f t="shared" si="142"/>
        <v>4163.9787514552499</v>
      </c>
      <c r="K1485" s="1" t="str">
        <f t="shared" si="143"/>
        <v>0</v>
      </c>
    </row>
    <row r="1486" spans="1:11">
      <c r="A1486" s="1" t="s">
        <v>43</v>
      </c>
      <c r="B1486" s="2">
        <v>41036</v>
      </c>
      <c r="C1486" s="3">
        <v>0.83333333333333337</v>
      </c>
      <c r="D1486" s="1">
        <v>31.354808153046498</v>
      </c>
      <c r="E1486" s="1">
        <f t="shared" si="138"/>
        <v>1.3737325322053497</v>
      </c>
      <c r="F1486" s="1">
        <f t="shared" si="139"/>
        <v>4945.4371159392595</v>
      </c>
      <c r="G1486" s="1" t="str">
        <f t="shared" si="140"/>
        <v>0</v>
      </c>
      <c r="H1486" s="1">
        <v>26.784670930000001</v>
      </c>
      <c r="I1486" s="1">
        <f t="shared" si="141"/>
        <v>1.1735033951206251</v>
      </c>
      <c r="J1486" s="1">
        <f t="shared" si="142"/>
        <v>4224.6122224342498</v>
      </c>
      <c r="K1486" s="1" t="str">
        <f t="shared" si="143"/>
        <v>0</v>
      </c>
    </row>
    <row r="1487" spans="1:11">
      <c r="A1487" s="1" t="s">
        <v>43</v>
      </c>
      <c r="B1487" s="2">
        <v>41036</v>
      </c>
      <c r="C1487" s="3">
        <v>0.875</v>
      </c>
      <c r="D1487" s="1">
        <v>28.873130027453101</v>
      </c>
      <c r="E1487" s="1">
        <f t="shared" si="138"/>
        <v>1.265004009327789</v>
      </c>
      <c r="F1487" s="1">
        <f t="shared" si="139"/>
        <v>4554.0144335800405</v>
      </c>
      <c r="G1487" s="1" t="str">
        <f t="shared" si="140"/>
        <v>0</v>
      </c>
      <c r="H1487" s="1">
        <v>26.58100121</v>
      </c>
      <c r="I1487" s="1">
        <f t="shared" si="141"/>
        <v>1.164580115513125</v>
      </c>
      <c r="J1487" s="1">
        <f t="shared" si="142"/>
        <v>4192.4884158472496</v>
      </c>
      <c r="K1487" s="1" t="str">
        <f t="shared" si="143"/>
        <v>0</v>
      </c>
    </row>
    <row r="1488" spans="1:11">
      <c r="A1488" s="1" t="s">
        <v>43</v>
      </c>
      <c r="B1488" s="2">
        <v>41036</v>
      </c>
      <c r="C1488" s="3">
        <v>0.91666666666666663</v>
      </c>
      <c r="D1488" s="1">
        <v>32.873863938119698</v>
      </c>
      <c r="E1488" s="1">
        <f t="shared" si="138"/>
        <v>1.4402861637888693</v>
      </c>
      <c r="F1488" s="1">
        <f t="shared" si="139"/>
        <v>5185.0301896399296</v>
      </c>
      <c r="G1488" s="1" t="str">
        <f t="shared" si="140"/>
        <v>0</v>
      </c>
      <c r="H1488" s="1">
        <v>26.28473181</v>
      </c>
      <c r="I1488" s="1">
        <f t="shared" si="141"/>
        <v>1.151599812425625</v>
      </c>
      <c r="J1488" s="1">
        <f t="shared" si="142"/>
        <v>4145.7593247322502</v>
      </c>
      <c r="K1488" s="1" t="str">
        <f t="shared" si="143"/>
        <v>0</v>
      </c>
    </row>
    <row r="1489" spans="1:11">
      <c r="A1489" s="1" t="s">
        <v>43</v>
      </c>
      <c r="B1489" s="2">
        <v>41036</v>
      </c>
      <c r="C1489" s="3">
        <v>0.95833333333333337</v>
      </c>
      <c r="D1489" s="1">
        <v>34.458218726052202</v>
      </c>
      <c r="E1489" s="1">
        <f t="shared" si="138"/>
        <v>1.5097007079351621</v>
      </c>
      <c r="F1489" s="1">
        <f t="shared" si="139"/>
        <v>5434.9225485665838</v>
      </c>
      <c r="G1489" s="1">
        <f t="shared" si="140"/>
        <v>103034.19686375845</v>
      </c>
      <c r="H1489" s="1">
        <v>26.27153831</v>
      </c>
      <c r="I1489" s="1">
        <f t="shared" si="141"/>
        <v>1.151021772206875</v>
      </c>
      <c r="J1489" s="1">
        <f t="shared" si="142"/>
        <v>4143.6783799447503</v>
      </c>
      <c r="K1489" s="1">
        <f t="shared" si="143"/>
        <v>87495.543774854988</v>
      </c>
    </row>
    <row r="1490" spans="1:11">
      <c r="A1490" s="1" t="s">
        <v>43</v>
      </c>
      <c r="B1490" s="2">
        <v>41037</v>
      </c>
      <c r="C1490" s="3">
        <v>0</v>
      </c>
      <c r="D1490" s="1">
        <v>32.375247705777497</v>
      </c>
      <c r="E1490" s="1">
        <f t="shared" si="138"/>
        <v>1.4184405401093765</v>
      </c>
      <c r="F1490" s="1">
        <f t="shared" si="139"/>
        <v>5106.3859443937554</v>
      </c>
      <c r="G1490" s="1" t="str">
        <f t="shared" si="140"/>
        <v>0</v>
      </c>
      <c r="H1490" s="1">
        <v>26.10546209</v>
      </c>
      <c r="I1490" s="1">
        <f t="shared" si="141"/>
        <v>1.143745557818125</v>
      </c>
      <c r="J1490" s="1">
        <f t="shared" si="142"/>
        <v>4117.4840081452503</v>
      </c>
      <c r="K1490" s="1" t="str">
        <f t="shared" si="143"/>
        <v>0</v>
      </c>
    </row>
    <row r="1491" spans="1:11">
      <c r="A1491" s="1" t="s">
        <v>43</v>
      </c>
      <c r="B1491" s="2">
        <v>41037</v>
      </c>
      <c r="C1491" s="3">
        <v>4.1666666666666664E-2</v>
      </c>
      <c r="D1491" s="1">
        <v>29.1405133395725</v>
      </c>
      <c r="E1491" s="1">
        <f t="shared" si="138"/>
        <v>1.2767187406900202</v>
      </c>
      <c r="F1491" s="1">
        <f t="shared" si="139"/>
        <v>4596.1874664840725</v>
      </c>
      <c r="G1491" s="1" t="str">
        <f t="shared" si="140"/>
        <v>0</v>
      </c>
      <c r="H1491" s="1">
        <v>25.670683480000001</v>
      </c>
      <c r="I1491" s="1">
        <f t="shared" si="141"/>
        <v>1.1246968199675</v>
      </c>
      <c r="J1491" s="1">
        <f t="shared" si="142"/>
        <v>4048.9085518830002</v>
      </c>
      <c r="K1491" s="1" t="str">
        <f t="shared" si="143"/>
        <v>0</v>
      </c>
    </row>
    <row r="1492" spans="1:11">
      <c r="A1492" s="1" t="s">
        <v>43</v>
      </c>
      <c r="B1492" s="2">
        <v>41037</v>
      </c>
      <c r="C1492" s="3">
        <v>8.3333333333333329E-2</v>
      </c>
      <c r="D1492" s="1">
        <v>29.741872999933001</v>
      </c>
      <c r="E1492" s="1">
        <f t="shared" si="138"/>
        <v>1.3030658108095645</v>
      </c>
      <c r="F1492" s="1">
        <f t="shared" si="139"/>
        <v>4691.0369189144321</v>
      </c>
      <c r="G1492" s="1" t="str">
        <f t="shared" si="140"/>
        <v>0</v>
      </c>
      <c r="H1492" s="1">
        <v>25.938971479999999</v>
      </c>
      <c r="I1492" s="1">
        <f t="shared" si="141"/>
        <v>1.1364511879674999</v>
      </c>
      <c r="J1492" s="1">
        <f t="shared" si="142"/>
        <v>4091.2242766829995</v>
      </c>
      <c r="K1492" s="1" t="str">
        <f t="shared" si="143"/>
        <v>0</v>
      </c>
    </row>
    <row r="1493" spans="1:11">
      <c r="A1493" s="1" t="s">
        <v>43</v>
      </c>
      <c r="B1493" s="2">
        <v>41037</v>
      </c>
      <c r="C1493" s="3">
        <v>0.125</v>
      </c>
      <c r="D1493" s="1">
        <v>27.2928451199002</v>
      </c>
      <c r="E1493" s="1">
        <f t="shared" si="138"/>
        <v>1.1957677768156274</v>
      </c>
      <c r="F1493" s="1">
        <f t="shared" si="139"/>
        <v>4304.7639965362587</v>
      </c>
      <c r="G1493" s="1" t="str">
        <f t="shared" si="140"/>
        <v>0</v>
      </c>
      <c r="H1493" s="1">
        <v>25.668852170000001</v>
      </c>
      <c r="I1493" s="1">
        <f t="shared" si="141"/>
        <v>1.1246165856981252</v>
      </c>
      <c r="J1493" s="1">
        <f t="shared" si="142"/>
        <v>4048.6197085132508</v>
      </c>
      <c r="K1493" s="1" t="str">
        <f t="shared" si="143"/>
        <v>0</v>
      </c>
    </row>
    <row r="1494" spans="1:11">
      <c r="A1494" s="1" t="s">
        <v>43</v>
      </c>
      <c r="B1494" s="2">
        <v>41037</v>
      </c>
      <c r="C1494" s="3">
        <v>0.16666666666666666</v>
      </c>
      <c r="D1494" s="1">
        <v>27.9173793771532</v>
      </c>
      <c r="E1494" s="1">
        <f t="shared" si="138"/>
        <v>1.2231301839615245</v>
      </c>
      <c r="F1494" s="1">
        <f t="shared" si="139"/>
        <v>4403.2686622614883</v>
      </c>
      <c r="G1494" s="1" t="str">
        <f t="shared" si="140"/>
        <v>0</v>
      </c>
      <c r="H1494" s="1">
        <v>25.811844690000001</v>
      </c>
      <c r="I1494" s="1">
        <f t="shared" si="141"/>
        <v>1.1308814454806251</v>
      </c>
      <c r="J1494" s="1">
        <f t="shared" si="142"/>
        <v>4071.1732037302504</v>
      </c>
      <c r="K1494" s="1" t="str">
        <f t="shared" si="143"/>
        <v>0</v>
      </c>
    </row>
    <row r="1495" spans="1:11">
      <c r="A1495" s="1" t="s">
        <v>43</v>
      </c>
      <c r="B1495" s="2">
        <v>41037</v>
      </c>
      <c r="C1495" s="3">
        <v>0.20833333333333334</v>
      </c>
      <c r="D1495" s="1">
        <v>28.790012719366299</v>
      </c>
      <c r="E1495" s="1">
        <f t="shared" si="138"/>
        <v>1.2613624322672359</v>
      </c>
      <c r="F1495" s="1">
        <f t="shared" si="139"/>
        <v>4540.9047561620491</v>
      </c>
      <c r="G1495" s="1" t="str">
        <f t="shared" si="140"/>
        <v>0</v>
      </c>
      <c r="H1495" s="1">
        <v>25.54534087</v>
      </c>
      <c r="I1495" s="1">
        <f t="shared" si="141"/>
        <v>1.1192052468668752</v>
      </c>
      <c r="J1495" s="1">
        <f t="shared" si="142"/>
        <v>4029.1388887207504</v>
      </c>
      <c r="K1495" s="1" t="str">
        <f t="shared" si="143"/>
        <v>0</v>
      </c>
    </row>
    <row r="1496" spans="1:11">
      <c r="A1496" s="1" t="s">
        <v>43</v>
      </c>
      <c r="B1496" s="2">
        <v>41037</v>
      </c>
      <c r="C1496" s="3">
        <v>0.25</v>
      </c>
      <c r="D1496" s="1">
        <v>28.118274617195102</v>
      </c>
      <c r="E1496" s="1">
        <f t="shared" si="138"/>
        <v>1.2319319066658605</v>
      </c>
      <c r="F1496" s="1">
        <f t="shared" si="139"/>
        <v>4434.9548639970981</v>
      </c>
      <c r="G1496" s="1" t="str">
        <f t="shared" si="140"/>
        <v>0</v>
      </c>
      <c r="H1496" s="1">
        <v>25.472155440000002</v>
      </c>
      <c r="I1496" s="1">
        <f t="shared" si="141"/>
        <v>1.115998810215</v>
      </c>
      <c r="J1496" s="1">
        <f t="shared" si="142"/>
        <v>4017.5957167740003</v>
      </c>
      <c r="K1496" s="1" t="str">
        <f t="shared" si="143"/>
        <v>0</v>
      </c>
    </row>
    <row r="1497" spans="1:11">
      <c r="A1497" s="1" t="s">
        <v>43</v>
      </c>
      <c r="B1497" s="2">
        <v>41037</v>
      </c>
      <c r="C1497" s="3">
        <v>0.29166666666666669</v>
      </c>
      <c r="D1497" s="1">
        <v>29.555531451437201</v>
      </c>
      <c r="E1497" s="1">
        <f t="shared" si="138"/>
        <v>1.2949017217160925</v>
      </c>
      <c r="F1497" s="1">
        <f t="shared" si="139"/>
        <v>4661.646198177933</v>
      </c>
      <c r="G1497" s="1" t="str">
        <f t="shared" si="140"/>
        <v>0</v>
      </c>
      <c r="H1497" s="1">
        <v>25.100462069999999</v>
      </c>
      <c r="I1497" s="1">
        <f t="shared" si="141"/>
        <v>1.099713994441875</v>
      </c>
      <c r="J1497" s="1">
        <f t="shared" si="142"/>
        <v>3958.9703799907502</v>
      </c>
      <c r="K1497" s="1" t="str">
        <f t="shared" si="143"/>
        <v>0</v>
      </c>
    </row>
    <row r="1498" spans="1:11">
      <c r="A1498" s="1" t="s">
        <v>43</v>
      </c>
      <c r="B1498" s="2">
        <v>41037</v>
      </c>
      <c r="C1498" s="3">
        <v>0.33333333333333331</v>
      </c>
      <c r="D1498" s="1">
        <v>33.101270424524898</v>
      </c>
      <c r="E1498" s="1">
        <f t="shared" si="138"/>
        <v>1.4502494104744972</v>
      </c>
      <c r="F1498" s="1">
        <f t="shared" si="139"/>
        <v>5220.8978777081902</v>
      </c>
      <c r="G1498" s="1" t="str">
        <f t="shared" si="140"/>
        <v>0</v>
      </c>
      <c r="H1498" s="1">
        <v>25.094519819999999</v>
      </c>
      <c r="I1498" s="1">
        <f t="shared" si="141"/>
        <v>1.0994536496137499</v>
      </c>
      <c r="J1498" s="1">
        <f t="shared" si="142"/>
        <v>3958.0331386094995</v>
      </c>
      <c r="K1498" s="1" t="str">
        <f t="shared" si="143"/>
        <v>0</v>
      </c>
    </row>
    <row r="1499" spans="1:11">
      <c r="A1499" s="1" t="s">
        <v>43</v>
      </c>
      <c r="B1499" s="2">
        <v>41037</v>
      </c>
      <c r="C1499" s="3">
        <v>0.375</v>
      </c>
      <c r="D1499" s="1">
        <v>26.949239190419501</v>
      </c>
      <c r="E1499" s="1">
        <f t="shared" si="138"/>
        <v>1.1807135420302544</v>
      </c>
      <c r="F1499" s="1">
        <f t="shared" si="139"/>
        <v>4250.568751308916</v>
      </c>
      <c r="G1499" s="1" t="str">
        <f t="shared" si="140"/>
        <v>0</v>
      </c>
      <c r="H1499" s="1">
        <v>25.27239277</v>
      </c>
      <c r="I1499" s="1">
        <f t="shared" si="141"/>
        <v>1.107246708235625</v>
      </c>
      <c r="J1499" s="1">
        <f t="shared" si="142"/>
        <v>3986.0881496482498</v>
      </c>
      <c r="K1499" s="1" t="str">
        <f t="shared" si="143"/>
        <v>0</v>
      </c>
    </row>
    <row r="1500" spans="1:11">
      <c r="A1500" s="1" t="s">
        <v>43</v>
      </c>
      <c r="B1500" s="2">
        <v>41037</v>
      </c>
      <c r="C1500" s="3">
        <v>0.41666666666666669</v>
      </c>
      <c r="D1500" s="1">
        <v>29.225877499580399</v>
      </c>
      <c r="E1500" s="1">
        <f t="shared" si="138"/>
        <v>1.2804587579503663</v>
      </c>
      <c r="F1500" s="1">
        <f t="shared" si="139"/>
        <v>4609.6515286213189</v>
      </c>
      <c r="G1500" s="1" t="str">
        <f t="shared" si="140"/>
        <v>0</v>
      </c>
      <c r="H1500" s="1">
        <v>24.965256539999999</v>
      </c>
      <c r="I1500" s="1">
        <f t="shared" si="141"/>
        <v>1.0937903021587498</v>
      </c>
      <c r="J1500" s="1">
        <f t="shared" si="142"/>
        <v>3937.6450877714992</v>
      </c>
      <c r="K1500" s="1" t="str">
        <f t="shared" si="143"/>
        <v>0</v>
      </c>
    </row>
    <row r="1501" spans="1:11">
      <c r="A1501" s="1" t="s">
        <v>43</v>
      </c>
      <c r="B1501" s="2">
        <v>41037</v>
      </c>
      <c r="C1501" s="3">
        <v>0.45833333333333331</v>
      </c>
      <c r="D1501" s="1">
        <v>29.848246686193701</v>
      </c>
      <c r="E1501" s="1">
        <f t="shared" si="138"/>
        <v>1.3077263079388615</v>
      </c>
      <c r="F1501" s="1">
        <f t="shared" si="139"/>
        <v>4707.814708579901</v>
      </c>
      <c r="G1501" s="1" t="str">
        <f t="shared" si="140"/>
        <v>0</v>
      </c>
      <c r="H1501" s="1">
        <v>25.006037899999999</v>
      </c>
      <c r="I1501" s="1">
        <f t="shared" si="141"/>
        <v>1.09557703549375</v>
      </c>
      <c r="J1501" s="1">
        <f t="shared" si="142"/>
        <v>3944.0773277774997</v>
      </c>
      <c r="K1501" s="1" t="str">
        <f t="shared" si="143"/>
        <v>0</v>
      </c>
    </row>
    <row r="1502" spans="1:11">
      <c r="A1502" s="1" t="s">
        <v>43</v>
      </c>
      <c r="B1502" s="2">
        <v>41037</v>
      </c>
      <c r="C1502" s="3">
        <v>0.5</v>
      </c>
      <c r="D1502" s="1">
        <v>28.670809969901999</v>
      </c>
      <c r="E1502" s="1">
        <f t="shared" si="138"/>
        <v>1.2561398618063313</v>
      </c>
      <c r="F1502" s="1">
        <f t="shared" si="139"/>
        <v>4522.1035025027923</v>
      </c>
      <c r="G1502" s="1" t="str">
        <f t="shared" si="140"/>
        <v>0</v>
      </c>
      <c r="H1502" s="1">
        <v>24.937682150000001</v>
      </c>
      <c r="I1502" s="1">
        <f t="shared" si="141"/>
        <v>1.0925821991968749</v>
      </c>
      <c r="J1502" s="1">
        <f t="shared" si="142"/>
        <v>3933.2959171087496</v>
      </c>
      <c r="K1502" s="1" t="str">
        <f t="shared" si="143"/>
        <v>0</v>
      </c>
    </row>
    <row r="1503" spans="1:11">
      <c r="A1503" s="1" t="s">
        <v>43</v>
      </c>
      <c r="B1503" s="2">
        <v>41037</v>
      </c>
      <c r="C1503" s="3">
        <v>0.54166666666666663</v>
      </c>
      <c r="D1503" s="1">
        <v>27.7325358110004</v>
      </c>
      <c r="E1503" s="1">
        <f t="shared" si="138"/>
        <v>1.2150317252194551</v>
      </c>
      <c r="F1503" s="1">
        <f t="shared" si="139"/>
        <v>4374.1142107900387</v>
      </c>
      <c r="G1503" s="1" t="str">
        <f t="shared" si="140"/>
        <v>0</v>
      </c>
      <c r="H1503" s="1">
        <v>24.781746850000001</v>
      </c>
      <c r="I1503" s="1">
        <f t="shared" si="141"/>
        <v>1.085750283865625</v>
      </c>
      <c r="J1503" s="1">
        <f t="shared" si="142"/>
        <v>3908.7010219162498</v>
      </c>
      <c r="K1503" s="1" t="str">
        <f t="shared" si="143"/>
        <v>0</v>
      </c>
    </row>
    <row r="1504" spans="1:11">
      <c r="A1504" s="1" t="s">
        <v>43</v>
      </c>
      <c r="B1504" s="2">
        <v>41037</v>
      </c>
      <c r="C1504" s="3">
        <v>0.58333333333333337</v>
      </c>
      <c r="D1504" s="1">
        <v>27.553618347909701</v>
      </c>
      <c r="E1504" s="1">
        <f t="shared" si="138"/>
        <v>1.2071929038677938</v>
      </c>
      <c r="F1504" s="1">
        <f t="shared" si="139"/>
        <v>4345.8944539240574</v>
      </c>
      <c r="G1504" s="1" t="str">
        <f t="shared" si="140"/>
        <v>0</v>
      </c>
      <c r="H1504" s="1">
        <v>24.981163469999998</v>
      </c>
      <c r="I1504" s="1">
        <f t="shared" si="141"/>
        <v>1.0944872245293749</v>
      </c>
      <c r="J1504" s="1">
        <f t="shared" si="142"/>
        <v>3940.1540083057494</v>
      </c>
      <c r="K1504" s="1" t="str">
        <f t="shared" si="143"/>
        <v>0</v>
      </c>
    </row>
    <row r="1505" spans="1:11">
      <c r="A1505" s="1" t="s">
        <v>43</v>
      </c>
      <c r="B1505" s="2">
        <v>41037</v>
      </c>
      <c r="C1505" s="3">
        <v>0.625</v>
      </c>
      <c r="D1505" s="1">
        <v>30.268043648931702</v>
      </c>
      <c r="E1505" s="1">
        <f t="shared" si="138"/>
        <v>1.3261186623688204</v>
      </c>
      <c r="F1505" s="1">
        <f t="shared" si="139"/>
        <v>4774.027184527753</v>
      </c>
      <c r="G1505" s="1" t="str">
        <f t="shared" si="140"/>
        <v>0</v>
      </c>
      <c r="H1505" s="1">
        <v>24.669177080000001</v>
      </c>
      <c r="I1505" s="1">
        <f t="shared" si="141"/>
        <v>1.0808183208175</v>
      </c>
      <c r="J1505" s="1">
        <f t="shared" si="142"/>
        <v>3890.9459549429998</v>
      </c>
      <c r="K1505" s="1" t="str">
        <f t="shared" si="143"/>
        <v>0</v>
      </c>
    </row>
    <row r="1506" spans="1:11">
      <c r="A1506" s="1" t="s">
        <v>43</v>
      </c>
      <c r="B1506" s="2">
        <v>41037</v>
      </c>
      <c r="C1506" s="3">
        <v>0.66666666666666663</v>
      </c>
      <c r="D1506" s="1">
        <v>31.503721223937099</v>
      </c>
      <c r="E1506" s="1">
        <f t="shared" si="138"/>
        <v>1.3802567861237443</v>
      </c>
      <c r="F1506" s="1">
        <f t="shared" si="139"/>
        <v>4968.9244300454793</v>
      </c>
      <c r="G1506" s="1" t="str">
        <f t="shared" si="140"/>
        <v>0</v>
      </c>
      <c r="H1506" s="1">
        <v>24.675526170000001</v>
      </c>
      <c r="I1506" s="1">
        <f t="shared" si="141"/>
        <v>1.081096490323125</v>
      </c>
      <c r="J1506" s="1">
        <f t="shared" si="142"/>
        <v>3891.9473651632502</v>
      </c>
      <c r="K1506" s="1" t="str">
        <f t="shared" si="143"/>
        <v>0</v>
      </c>
    </row>
    <row r="1507" spans="1:11">
      <c r="A1507" s="1" t="s">
        <v>43</v>
      </c>
      <c r="B1507" s="2">
        <v>41037</v>
      </c>
      <c r="C1507" s="3">
        <v>0.70833333333333337</v>
      </c>
      <c r="D1507" s="1">
        <v>28.865446369912899</v>
      </c>
      <c r="E1507" s="1">
        <f t="shared" si="138"/>
        <v>1.2646673690818089</v>
      </c>
      <c r="F1507" s="1">
        <f t="shared" si="139"/>
        <v>4552.8025286945121</v>
      </c>
      <c r="G1507" s="1" t="str">
        <f t="shared" si="140"/>
        <v>0</v>
      </c>
      <c r="H1507" s="1">
        <v>24.45859501</v>
      </c>
      <c r="I1507" s="1">
        <f t="shared" si="141"/>
        <v>1.071592193875625</v>
      </c>
      <c r="J1507" s="1">
        <f t="shared" si="142"/>
        <v>3857.7318979522502</v>
      </c>
      <c r="K1507" s="1" t="str">
        <f t="shared" si="143"/>
        <v>0</v>
      </c>
    </row>
    <row r="1508" spans="1:11">
      <c r="A1508" s="1" t="s">
        <v>43</v>
      </c>
      <c r="B1508" s="2">
        <v>41037</v>
      </c>
      <c r="C1508" s="3">
        <v>0.75</v>
      </c>
      <c r="D1508" s="1">
        <v>34.645162251790403</v>
      </c>
      <c r="E1508" s="1">
        <f t="shared" si="138"/>
        <v>1.517891171156567</v>
      </c>
      <c r="F1508" s="1">
        <f t="shared" si="139"/>
        <v>5464.4082161636416</v>
      </c>
      <c r="G1508" s="1" t="str">
        <f t="shared" si="140"/>
        <v>0</v>
      </c>
      <c r="H1508" s="1">
        <v>24.42692327</v>
      </c>
      <c r="I1508" s="1">
        <f t="shared" si="141"/>
        <v>1.070204575766875</v>
      </c>
      <c r="J1508" s="1">
        <f t="shared" si="142"/>
        <v>3852.7364727607501</v>
      </c>
      <c r="K1508" s="1" t="str">
        <f t="shared" si="143"/>
        <v>0</v>
      </c>
    </row>
    <row r="1509" spans="1:11">
      <c r="A1509" s="1" t="s">
        <v>43</v>
      </c>
      <c r="B1509" s="2">
        <v>41037</v>
      </c>
      <c r="C1509" s="3">
        <v>0.79166666666666663</v>
      </c>
      <c r="D1509" s="1">
        <v>27.964835803243801</v>
      </c>
      <c r="E1509" s="1">
        <f t="shared" si="138"/>
        <v>1.225209368629619</v>
      </c>
      <c r="F1509" s="1">
        <f t="shared" si="139"/>
        <v>4410.7537270666289</v>
      </c>
      <c r="G1509" s="1" t="str">
        <f t="shared" si="140"/>
        <v>0</v>
      </c>
      <c r="H1509" s="1">
        <v>24.967901999999999</v>
      </c>
      <c r="I1509" s="1">
        <f t="shared" si="141"/>
        <v>1.093906206375</v>
      </c>
      <c r="J1509" s="1">
        <f t="shared" si="142"/>
        <v>3938.0623429500001</v>
      </c>
      <c r="K1509" s="1" t="str">
        <f t="shared" si="143"/>
        <v>0</v>
      </c>
    </row>
    <row r="1510" spans="1:11">
      <c r="A1510" s="1" t="s">
        <v>43</v>
      </c>
      <c r="B1510" s="2">
        <v>41037</v>
      </c>
      <c r="C1510" s="3">
        <v>0.83333333333333337</v>
      </c>
      <c r="D1510" s="1">
        <v>29.533456258244001</v>
      </c>
      <c r="E1510" s="1">
        <f t="shared" si="138"/>
        <v>1.2939345523143153</v>
      </c>
      <c r="F1510" s="1">
        <f t="shared" si="139"/>
        <v>4658.1643883315355</v>
      </c>
      <c r="G1510" s="1" t="str">
        <f t="shared" si="140"/>
        <v>0</v>
      </c>
      <c r="H1510" s="1">
        <v>24.912550169999999</v>
      </c>
      <c r="I1510" s="1">
        <f t="shared" si="141"/>
        <v>1.091481104323125</v>
      </c>
      <c r="J1510" s="1">
        <f t="shared" si="142"/>
        <v>3929.3319755632497</v>
      </c>
      <c r="K1510" s="1" t="str">
        <f t="shared" si="143"/>
        <v>0</v>
      </c>
    </row>
    <row r="1511" spans="1:11">
      <c r="A1511" s="1" t="s">
        <v>43</v>
      </c>
      <c r="B1511" s="2">
        <v>41037</v>
      </c>
      <c r="C1511" s="3">
        <v>0.875</v>
      </c>
      <c r="D1511" s="1">
        <v>27.759723656972199</v>
      </c>
      <c r="E1511" s="1">
        <f t="shared" si="138"/>
        <v>1.2162228927210943</v>
      </c>
      <c r="F1511" s="1">
        <f t="shared" si="139"/>
        <v>4378.4024137959395</v>
      </c>
      <c r="G1511" s="1" t="str">
        <f t="shared" si="140"/>
        <v>0</v>
      </c>
      <c r="H1511" s="1">
        <v>24.75168296</v>
      </c>
      <c r="I1511" s="1">
        <f t="shared" si="141"/>
        <v>1.084433109685</v>
      </c>
      <c r="J1511" s="1">
        <f t="shared" si="142"/>
        <v>3903.959194866</v>
      </c>
      <c r="K1511" s="1" t="str">
        <f t="shared" si="143"/>
        <v>0</v>
      </c>
    </row>
    <row r="1512" spans="1:11">
      <c r="A1512" s="1" t="s">
        <v>43</v>
      </c>
      <c r="B1512" s="2">
        <v>41037</v>
      </c>
      <c r="C1512" s="3">
        <v>0.91666666666666663</v>
      </c>
      <c r="D1512" s="1">
        <v>25.635856937302499</v>
      </c>
      <c r="E1512" s="1">
        <f t="shared" si="138"/>
        <v>1.1231709820655658</v>
      </c>
      <c r="F1512" s="1">
        <f t="shared" si="139"/>
        <v>4043.4155354360369</v>
      </c>
      <c r="G1512" s="1" t="str">
        <f t="shared" si="140"/>
        <v>0</v>
      </c>
      <c r="H1512" s="1">
        <v>24.739940969999999</v>
      </c>
      <c r="I1512" s="1">
        <f t="shared" si="141"/>
        <v>1.0839186637481251</v>
      </c>
      <c r="J1512" s="1">
        <f t="shared" si="142"/>
        <v>3902.1071894932502</v>
      </c>
      <c r="K1512" s="1" t="str">
        <f t="shared" si="143"/>
        <v>0</v>
      </c>
    </row>
    <row r="1513" spans="1:11">
      <c r="A1513" s="1" t="s">
        <v>43</v>
      </c>
      <c r="B1513" s="2">
        <v>41037</v>
      </c>
      <c r="C1513" s="3">
        <v>0.95833333333333337</v>
      </c>
      <c r="D1513" s="1">
        <v>27.926553389231401</v>
      </c>
      <c r="E1513" s="1">
        <f t="shared" si="138"/>
        <v>1.2235321203657008</v>
      </c>
      <c r="F1513" s="1">
        <f t="shared" si="139"/>
        <v>4404.7156333165231</v>
      </c>
      <c r="G1513" s="1">
        <f t="shared" si="140"/>
        <v>105360.27493822515</v>
      </c>
      <c r="H1513" s="1">
        <v>24.88119064</v>
      </c>
      <c r="I1513" s="1">
        <f t="shared" si="141"/>
        <v>1.090107164915</v>
      </c>
      <c r="J1513" s="1">
        <f t="shared" si="142"/>
        <v>3924.3857936940003</v>
      </c>
      <c r="K1513" s="1">
        <f t="shared" si="143"/>
        <v>76002.798926794276</v>
      </c>
    </row>
    <row r="1514" spans="1:11">
      <c r="A1514" s="1" t="s">
        <v>43</v>
      </c>
      <c r="B1514" s="2">
        <v>41038</v>
      </c>
      <c r="C1514" s="3">
        <v>0</v>
      </c>
      <c r="D1514" s="1">
        <v>29.3510876427756</v>
      </c>
      <c r="E1514" s="1">
        <f t="shared" si="138"/>
        <v>1.2859445273491059</v>
      </c>
      <c r="F1514" s="1">
        <f t="shared" si="139"/>
        <v>4629.4002984567815</v>
      </c>
      <c r="G1514" s="1" t="str">
        <f t="shared" si="140"/>
        <v>0</v>
      </c>
      <c r="H1514" s="1">
        <v>25.158290220000001</v>
      </c>
      <c r="I1514" s="1">
        <f t="shared" si="141"/>
        <v>1.1022475902637501</v>
      </c>
      <c r="J1514" s="1">
        <f t="shared" si="142"/>
        <v>3968.0913249495002</v>
      </c>
      <c r="K1514" s="1" t="str">
        <f t="shared" si="143"/>
        <v>0</v>
      </c>
    </row>
    <row r="1515" spans="1:11">
      <c r="A1515" s="1" t="s">
        <v>43</v>
      </c>
      <c r="B1515" s="2">
        <v>41038</v>
      </c>
      <c r="C1515" s="3">
        <v>4.1666666666666664E-2</v>
      </c>
      <c r="D1515" s="1">
        <v>43.459195200602203</v>
      </c>
      <c r="E1515" s="1">
        <f t="shared" si="138"/>
        <v>1.904055989726384</v>
      </c>
      <c r="F1515" s="1">
        <f t="shared" si="139"/>
        <v>6854.6015630149823</v>
      </c>
      <c r="G1515" s="1" t="str">
        <f t="shared" si="140"/>
        <v>0</v>
      </c>
      <c r="H1515" s="1">
        <v>25.428077330000001</v>
      </c>
      <c r="I1515" s="1">
        <f t="shared" si="141"/>
        <v>1.1140676380206249</v>
      </c>
      <c r="J1515" s="1">
        <f t="shared" si="142"/>
        <v>4010.6434968742496</v>
      </c>
      <c r="K1515" s="1" t="str">
        <f t="shared" si="143"/>
        <v>0</v>
      </c>
    </row>
    <row r="1516" spans="1:11">
      <c r="A1516" s="1" t="s">
        <v>43</v>
      </c>
      <c r="B1516" s="2">
        <v>41038</v>
      </c>
      <c r="C1516" s="3">
        <v>8.3333333333333329E-2</v>
      </c>
      <c r="D1516" s="1">
        <v>50.5491902912987</v>
      </c>
      <c r="E1516" s="1">
        <f t="shared" si="138"/>
        <v>2.2146863996375243</v>
      </c>
      <c r="F1516" s="1">
        <f t="shared" si="139"/>
        <v>7972.8710386950879</v>
      </c>
      <c r="G1516" s="1" t="str">
        <f t="shared" si="140"/>
        <v>0</v>
      </c>
      <c r="H1516" s="1">
        <v>26.120073340000001</v>
      </c>
      <c r="I1516" s="1">
        <f t="shared" si="141"/>
        <v>1.14438571320875</v>
      </c>
      <c r="J1516" s="1">
        <f t="shared" si="142"/>
        <v>4119.7885675514999</v>
      </c>
      <c r="K1516" s="1" t="str">
        <f t="shared" si="143"/>
        <v>0</v>
      </c>
    </row>
    <row r="1517" spans="1:11">
      <c r="A1517" s="1" t="s">
        <v>43</v>
      </c>
      <c r="B1517" s="2">
        <v>41038</v>
      </c>
      <c r="C1517" s="3">
        <v>0.125</v>
      </c>
      <c r="D1517" s="1">
        <v>45.608572539223601</v>
      </c>
      <c r="E1517" s="1">
        <f t="shared" si="138"/>
        <v>1.9982255843747341</v>
      </c>
      <c r="F1517" s="1">
        <f t="shared" si="139"/>
        <v>7193.6121037490429</v>
      </c>
      <c r="G1517" s="1" t="str">
        <f t="shared" si="140"/>
        <v>0</v>
      </c>
      <c r="H1517" s="1">
        <v>27.380757089999999</v>
      </c>
      <c r="I1517" s="1">
        <f t="shared" si="141"/>
        <v>1.1996194200056249</v>
      </c>
      <c r="J1517" s="1">
        <f t="shared" si="142"/>
        <v>4318.6299120202493</v>
      </c>
      <c r="K1517" s="1" t="str">
        <f t="shared" si="143"/>
        <v>0</v>
      </c>
    </row>
    <row r="1518" spans="1:11">
      <c r="A1518" s="1" t="s">
        <v>43</v>
      </c>
      <c r="B1518" s="2">
        <v>41038</v>
      </c>
      <c r="C1518" s="3">
        <v>0.16666666666666666</v>
      </c>
      <c r="D1518" s="1">
        <v>37.9812713114421</v>
      </c>
      <c r="E1518" s="1">
        <f t="shared" si="138"/>
        <v>1.6640544493325571</v>
      </c>
      <c r="F1518" s="1">
        <f t="shared" si="139"/>
        <v>5990.5960175972059</v>
      </c>
      <c r="G1518" s="1" t="str">
        <f t="shared" si="140"/>
        <v>0</v>
      </c>
      <c r="H1518" s="1">
        <v>27.91825536</v>
      </c>
      <c r="I1518" s="1">
        <f t="shared" si="141"/>
        <v>1.22316856296</v>
      </c>
      <c r="J1518" s="1">
        <f t="shared" si="142"/>
        <v>4403.4068266559998</v>
      </c>
      <c r="K1518" s="1" t="str">
        <f t="shared" si="143"/>
        <v>0</v>
      </c>
    </row>
    <row r="1519" spans="1:11">
      <c r="A1519" s="1" t="s">
        <v>43</v>
      </c>
      <c r="B1519" s="2">
        <v>41038</v>
      </c>
      <c r="C1519" s="3">
        <v>0.20833333333333334</v>
      </c>
      <c r="D1519" s="1">
        <v>37.114352226257303</v>
      </c>
      <c r="E1519" s="1">
        <f t="shared" si="138"/>
        <v>1.626072556912898</v>
      </c>
      <c r="F1519" s="1">
        <f t="shared" si="139"/>
        <v>5853.8612048864325</v>
      </c>
      <c r="G1519" s="1" t="str">
        <f t="shared" si="140"/>
        <v>0</v>
      </c>
      <c r="H1519" s="1">
        <v>27.88847634</v>
      </c>
      <c r="I1519" s="1">
        <f t="shared" si="141"/>
        <v>1.22186386964625</v>
      </c>
      <c r="J1519" s="1">
        <f t="shared" si="142"/>
        <v>4398.7099307264998</v>
      </c>
      <c r="K1519" s="1" t="str">
        <f t="shared" si="143"/>
        <v>0</v>
      </c>
    </row>
    <row r="1520" spans="1:11">
      <c r="A1520" s="1" t="s">
        <v>43</v>
      </c>
      <c r="B1520" s="2">
        <v>41038</v>
      </c>
      <c r="C1520" s="3">
        <v>0.25</v>
      </c>
      <c r="D1520" s="1">
        <v>34.565463825861599</v>
      </c>
      <c r="E1520" s="1">
        <f t="shared" si="138"/>
        <v>1.5143993838705614</v>
      </c>
      <c r="F1520" s="1">
        <f t="shared" si="139"/>
        <v>5451.8377819340212</v>
      </c>
      <c r="G1520" s="1" t="str">
        <f t="shared" si="140"/>
        <v>0</v>
      </c>
      <c r="H1520" s="1">
        <v>28.238462899999998</v>
      </c>
      <c r="I1520" s="1">
        <f t="shared" si="141"/>
        <v>1.2371976558062501</v>
      </c>
      <c r="J1520" s="1">
        <f t="shared" si="142"/>
        <v>4453.9115609025002</v>
      </c>
      <c r="K1520" s="1" t="str">
        <f t="shared" si="143"/>
        <v>0</v>
      </c>
    </row>
    <row r="1521" spans="1:11">
      <c r="A1521" s="1" t="s">
        <v>43</v>
      </c>
      <c r="B1521" s="2">
        <v>41038</v>
      </c>
      <c r="C1521" s="3">
        <v>0.29166666666666669</v>
      </c>
      <c r="D1521" s="1">
        <v>30.169223399162298</v>
      </c>
      <c r="E1521" s="1">
        <f t="shared" si="138"/>
        <v>1.3217891001757982</v>
      </c>
      <c r="F1521" s="1">
        <f t="shared" si="139"/>
        <v>4758.4407606328732</v>
      </c>
      <c r="G1521" s="1" t="str">
        <f t="shared" si="140"/>
        <v>0</v>
      </c>
      <c r="H1521" s="1">
        <v>27.956709979999999</v>
      </c>
      <c r="I1521" s="1">
        <f t="shared" si="141"/>
        <v>1.22485335599875</v>
      </c>
      <c r="J1521" s="1">
        <f t="shared" si="142"/>
        <v>4409.4720815954997</v>
      </c>
      <c r="K1521" s="1" t="str">
        <f t="shared" si="143"/>
        <v>0</v>
      </c>
    </row>
    <row r="1522" spans="1:11">
      <c r="A1522" s="1" t="s">
        <v>43</v>
      </c>
      <c r="B1522" s="2">
        <v>41038</v>
      </c>
      <c r="C1522" s="3">
        <v>0.33333333333333331</v>
      </c>
      <c r="D1522" s="1">
        <v>19.1177698988385</v>
      </c>
      <c r="E1522" s="1">
        <f t="shared" si="138"/>
        <v>0.83759729369286173</v>
      </c>
      <c r="F1522" s="1">
        <f t="shared" si="139"/>
        <v>3015.3502572943021</v>
      </c>
      <c r="G1522" s="1" t="str">
        <f t="shared" si="140"/>
        <v>0</v>
      </c>
      <c r="H1522" s="1">
        <v>27.344601829999998</v>
      </c>
      <c r="I1522" s="1">
        <f t="shared" si="141"/>
        <v>1.1980353676768749</v>
      </c>
      <c r="J1522" s="1">
        <f t="shared" si="142"/>
        <v>4312.9273236367499</v>
      </c>
      <c r="K1522" s="1" t="str">
        <f t="shared" si="143"/>
        <v>0</v>
      </c>
    </row>
    <row r="1523" spans="1:11">
      <c r="A1523" s="1" t="s">
        <v>43</v>
      </c>
      <c r="B1523" s="2">
        <v>41038</v>
      </c>
      <c r="C1523" s="3">
        <v>0.375</v>
      </c>
      <c r="D1523" s="1">
        <v>22.926170425414998</v>
      </c>
      <c r="E1523" s="1">
        <f t="shared" si="138"/>
        <v>1.0044528417634946</v>
      </c>
      <c r="F1523" s="1">
        <f t="shared" si="139"/>
        <v>3616.0302303485805</v>
      </c>
      <c r="G1523" s="1" t="str">
        <f t="shared" si="140"/>
        <v>0</v>
      </c>
      <c r="H1523" s="1">
        <v>26.863391709999998</v>
      </c>
      <c r="I1523" s="1">
        <f t="shared" si="141"/>
        <v>1.176952349294375</v>
      </c>
      <c r="J1523" s="1">
        <f t="shared" si="142"/>
        <v>4237.0284574597499</v>
      </c>
      <c r="K1523" s="1" t="str">
        <f t="shared" si="143"/>
        <v>0</v>
      </c>
    </row>
    <row r="1524" spans="1:11">
      <c r="A1524" s="1" t="s">
        <v>43</v>
      </c>
      <c r="B1524" s="2">
        <v>41038</v>
      </c>
      <c r="C1524" s="3">
        <v>0.41666666666666669</v>
      </c>
      <c r="D1524" s="1">
        <v>26.1412455172009</v>
      </c>
      <c r="E1524" s="1">
        <f t="shared" si="138"/>
        <v>1.1453133192223646</v>
      </c>
      <c r="F1524" s="1">
        <f t="shared" si="139"/>
        <v>4123.1279492005124</v>
      </c>
      <c r="G1524" s="1" t="str">
        <f t="shared" si="140"/>
        <v>0</v>
      </c>
      <c r="H1524" s="1">
        <v>26.185023730000001</v>
      </c>
      <c r="I1524" s="1">
        <f t="shared" si="141"/>
        <v>1.1472313521706252</v>
      </c>
      <c r="J1524" s="1">
        <f t="shared" si="142"/>
        <v>4130.0328678142505</v>
      </c>
      <c r="K1524" s="1" t="str">
        <f t="shared" si="143"/>
        <v>0</v>
      </c>
    </row>
    <row r="1525" spans="1:11">
      <c r="A1525" s="1" t="s">
        <v>43</v>
      </c>
      <c r="B1525" s="2">
        <v>41038</v>
      </c>
      <c r="C1525" s="3">
        <v>0.45833333333333331</v>
      </c>
      <c r="D1525" s="1">
        <v>27.064289938079</v>
      </c>
      <c r="E1525" s="1">
        <f t="shared" si="138"/>
        <v>1.1857542029120862</v>
      </c>
      <c r="F1525" s="1">
        <f t="shared" si="139"/>
        <v>4268.7151304835106</v>
      </c>
      <c r="G1525" s="1" t="str">
        <f t="shared" si="140"/>
        <v>0</v>
      </c>
      <c r="H1525" s="1">
        <v>25.898583380000002</v>
      </c>
      <c r="I1525" s="1">
        <f t="shared" si="141"/>
        <v>1.1346816843362502</v>
      </c>
      <c r="J1525" s="1">
        <f t="shared" si="142"/>
        <v>4084.8540636105004</v>
      </c>
      <c r="K1525" s="1" t="str">
        <f t="shared" si="143"/>
        <v>0</v>
      </c>
    </row>
    <row r="1526" spans="1:11">
      <c r="A1526" s="1" t="s">
        <v>43</v>
      </c>
      <c r="B1526" s="2">
        <v>41038</v>
      </c>
      <c r="C1526" s="3">
        <v>0.5</v>
      </c>
      <c r="D1526" s="1">
        <v>24.500407205687601</v>
      </c>
      <c r="E1526" s="1">
        <f t="shared" si="138"/>
        <v>1.0734240906991881</v>
      </c>
      <c r="F1526" s="1">
        <f t="shared" si="139"/>
        <v>3864.3267265170771</v>
      </c>
      <c r="G1526" s="1" t="str">
        <f t="shared" si="140"/>
        <v>0</v>
      </c>
      <c r="H1526" s="1">
        <v>25.87067686</v>
      </c>
      <c r="I1526" s="1">
        <f t="shared" si="141"/>
        <v>1.1334590299287499</v>
      </c>
      <c r="J1526" s="1">
        <f t="shared" si="142"/>
        <v>4080.4525077434996</v>
      </c>
      <c r="K1526" s="1" t="str">
        <f t="shared" si="143"/>
        <v>0</v>
      </c>
    </row>
    <row r="1527" spans="1:11">
      <c r="A1527" s="1" t="s">
        <v>43</v>
      </c>
      <c r="B1527" s="2">
        <v>41038</v>
      </c>
      <c r="C1527" s="3">
        <v>0.54166666666666663</v>
      </c>
      <c r="D1527" s="1">
        <v>27.998583836025698</v>
      </c>
      <c r="E1527" s="1">
        <f t="shared" si="138"/>
        <v>1.226687954315876</v>
      </c>
      <c r="F1527" s="1">
        <f t="shared" si="139"/>
        <v>4416.0766355371534</v>
      </c>
      <c r="G1527" s="1" t="str">
        <f t="shared" si="140"/>
        <v>0</v>
      </c>
      <c r="H1527" s="1">
        <v>25.560094849999999</v>
      </c>
      <c r="I1527" s="1">
        <f t="shared" si="141"/>
        <v>1.1198516556156251</v>
      </c>
      <c r="J1527" s="1">
        <f t="shared" si="142"/>
        <v>4031.4659602162501</v>
      </c>
      <c r="K1527" s="1" t="str">
        <f t="shared" si="143"/>
        <v>0</v>
      </c>
    </row>
    <row r="1528" spans="1:11">
      <c r="A1528" s="1" t="s">
        <v>43</v>
      </c>
      <c r="B1528" s="2">
        <v>41038</v>
      </c>
      <c r="C1528" s="3">
        <v>0.58333333333333337</v>
      </c>
      <c r="D1528" s="1">
        <v>26.6210989348094</v>
      </c>
      <c r="E1528" s="1">
        <f t="shared" si="138"/>
        <v>1.1663368970813368</v>
      </c>
      <c r="F1528" s="1">
        <f t="shared" si="139"/>
        <v>4198.8128294928129</v>
      </c>
      <c r="G1528" s="1" t="str">
        <f t="shared" si="140"/>
        <v>0</v>
      </c>
      <c r="H1528" s="1">
        <v>25.21852621</v>
      </c>
      <c r="I1528" s="1">
        <f t="shared" si="141"/>
        <v>1.1048866795756249</v>
      </c>
      <c r="J1528" s="1">
        <f t="shared" si="142"/>
        <v>3977.5920464722499</v>
      </c>
      <c r="K1528" s="1" t="str">
        <f t="shared" si="143"/>
        <v>0</v>
      </c>
    </row>
    <row r="1529" spans="1:11">
      <c r="A1529" s="1" t="s">
        <v>43</v>
      </c>
      <c r="B1529" s="2">
        <v>41038</v>
      </c>
      <c r="C1529" s="3">
        <v>0.625</v>
      </c>
      <c r="D1529" s="1">
        <v>27.5197396622764</v>
      </c>
      <c r="E1529" s="1">
        <f t="shared" si="138"/>
        <v>1.2057085939534848</v>
      </c>
      <c r="F1529" s="1">
        <f t="shared" si="139"/>
        <v>4340.5509382325454</v>
      </c>
      <c r="G1529" s="1" t="str">
        <f t="shared" si="140"/>
        <v>0</v>
      </c>
      <c r="H1529" s="1">
        <v>25.05112008</v>
      </c>
      <c r="I1529" s="1">
        <f t="shared" si="141"/>
        <v>1.0975521985050001</v>
      </c>
      <c r="J1529" s="1">
        <f t="shared" si="142"/>
        <v>3951.1879146180004</v>
      </c>
      <c r="K1529" s="1" t="str">
        <f t="shared" si="143"/>
        <v>0</v>
      </c>
    </row>
    <row r="1530" spans="1:11">
      <c r="A1530" s="1" t="s">
        <v>43</v>
      </c>
      <c r="B1530" s="2">
        <v>41038</v>
      </c>
      <c r="C1530" s="3">
        <v>0.66666666666666663</v>
      </c>
      <c r="D1530" s="1">
        <v>27.338770944807301</v>
      </c>
      <c r="E1530" s="1">
        <f t="shared" ref="E1530:E1593" si="144">(D1530*3785.4)/86400</f>
        <v>1.1977799020193698</v>
      </c>
      <c r="F1530" s="1">
        <f t="shared" ref="F1530:F1593" si="145">E1530*3600</f>
        <v>4312.007647269731</v>
      </c>
      <c r="G1530" s="1" t="str">
        <f t="shared" ref="G1530:G1593" si="146">IF(C1530=$C$25,SUM(F1530:F1551),"0")</f>
        <v>0</v>
      </c>
      <c r="H1530" s="1">
        <v>25.13861838</v>
      </c>
      <c r="I1530" s="1">
        <f t="shared" ref="I1530:I1593" si="147">(H1530*3785.4)/86400</f>
        <v>1.1013857177737501</v>
      </c>
      <c r="J1530" s="1">
        <f t="shared" ref="J1530:J1593" si="148">I1530*3600</f>
        <v>3964.9885839855001</v>
      </c>
      <c r="K1530" s="1" t="str">
        <f t="shared" ref="K1530:K1593" si="149">IF(C1530=$C$25,SUM(J1530:J1551),"0")</f>
        <v>0</v>
      </c>
    </row>
    <row r="1531" spans="1:11">
      <c r="A1531" s="1" t="s">
        <v>43</v>
      </c>
      <c r="B1531" s="2">
        <v>41038</v>
      </c>
      <c r="C1531" s="3">
        <v>0.70833333333333337</v>
      </c>
      <c r="D1531" s="1">
        <v>26.612779852549199</v>
      </c>
      <c r="E1531" s="1">
        <f t="shared" si="144"/>
        <v>1.1659724172898118</v>
      </c>
      <c r="F1531" s="1">
        <f t="shared" si="145"/>
        <v>4197.5007022433228</v>
      </c>
      <c r="G1531" s="1" t="str">
        <f t="shared" si="146"/>
        <v>0</v>
      </c>
      <c r="H1531" s="1">
        <v>7.7681388890000003</v>
      </c>
      <c r="I1531" s="1">
        <f t="shared" si="147"/>
        <v>0.3403415850743125</v>
      </c>
      <c r="J1531" s="1">
        <f t="shared" si="148"/>
        <v>1225.229706267525</v>
      </c>
      <c r="K1531" s="1" t="str">
        <f t="shared" si="149"/>
        <v>0</v>
      </c>
    </row>
    <row r="1532" spans="1:11">
      <c r="A1532" s="1" t="s">
        <v>43</v>
      </c>
      <c r="B1532" s="2">
        <v>41038</v>
      </c>
      <c r="C1532" s="3">
        <v>0.75</v>
      </c>
      <c r="D1532" s="1">
        <v>25.7593896489673</v>
      </c>
      <c r="E1532" s="1">
        <f t="shared" si="144"/>
        <v>1.1285832589953799</v>
      </c>
      <c r="F1532" s="1">
        <f t="shared" si="145"/>
        <v>4062.8997323833678</v>
      </c>
      <c r="G1532" s="1" t="str">
        <f t="shared" si="146"/>
        <v>0</v>
      </c>
      <c r="H1532" s="1">
        <v>0</v>
      </c>
      <c r="I1532" s="1">
        <f t="shared" si="147"/>
        <v>0</v>
      </c>
      <c r="J1532" s="1">
        <f t="shared" si="148"/>
        <v>0</v>
      </c>
      <c r="K1532" s="1" t="str">
        <f t="shared" si="149"/>
        <v>0</v>
      </c>
    </row>
    <row r="1533" spans="1:11">
      <c r="A1533" s="1" t="s">
        <v>43</v>
      </c>
      <c r="B1533" s="2">
        <v>41038</v>
      </c>
      <c r="C1533" s="3">
        <v>0.79166666666666663</v>
      </c>
      <c r="D1533" s="1">
        <v>23.3221167373657</v>
      </c>
      <c r="E1533" s="1">
        <f t="shared" si="144"/>
        <v>1.0218002395558348</v>
      </c>
      <c r="F1533" s="1">
        <f t="shared" si="145"/>
        <v>3678.4808624010052</v>
      </c>
      <c r="G1533" s="1" t="str">
        <f t="shared" si="146"/>
        <v>0</v>
      </c>
      <c r="H1533" s="1">
        <v>0</v>
      </c>
      <c r="I1533" s="1">
        <f t="shared" si="147"/>
        <v>0</v>
      </c>
      <c r="J1533" s="1">
        <f t="shared" si="148"/>
        <v>0</v>
      </c>
      <c r="K1533" s="1" t="str">
        <f t="shared" si="149"/>
        <v>0</v>
      </c>
    </row>
    <row r="1534" spans="1:11">
      <c r="A1534" s="1" t="s">
        <v>43</v>
      </c>
      <c r="B1534" s="2">
        <v>41038</v>
      </c>
      <c r="C1534" s="3">
        <v>0.83333333333333337</v>
      </c>
      <c r="D1534" s="1">
        <v>26.352568676736599</v>
      </c>
      <c r="E1534" s="1">
        <f t="shared" si="144"/>
        <v>1.1545719151495222</v>
      </c>
      <c r="F1534" s="1">
        <f t="shared" si="145"/>
        <v>4156.4588945382802</v>
      </c>
      <c r="G1534" s="1" t="str">
        <f t="shared" si="146"/>
        <v>0</v>
      </c>
      <c r="H1534" s="1">
        <v>0</v>
      </c>
      <c r="I1534" s="1">
        <f t="shared" si="147"/>
        <v>0</v>
      </c>
      <c r="J1534" s="1">
        <f t="shared" si="148"/>
        <v>0</v>
      </c>
      <c r="K1534" s="1" t="str">
        <f t="shared" si="149"/>
        <v>0</v>
      </c>
    </row>
    <row r="1535" spans="1:11">
      <c r="A1535" s="1" t="s">
        <v>43</v>
      </c>
      <c r="B1535" s="2">
        <v>41038</v>
      </c>
      <c r="C1535" s="3">
        <v>0.875</v>
      </c>
      <c r="D1535" s="1">
        <v>26.498062920040599</v>
      </c>
      <c r="E1535" s="1">
        <f t="shared" si="144"/>
        <v>1.1609463816842787</v>
      </c>
      <c r="F1535" s="1">
        <f t="shared" si="145"/>
        <v>4179.4069740634031</v>
      </c>
      <c r="G1535" s="1" t="str">
        <f t="shared" si="146"/>
        <v>0</v>
      </c>
      <c r="H1535" s="1">
        <v>0</v>
      </c>
      <c r="I1535" s="1">
        <f t="shared" si="147"/>
        <v>0</v>
      </c>
      <c r="J1535" s="1">
        <f t="shared" si="148"/>
        <v>0</v>
      </c>
      <c r="K1535" s="1" t="str">
        <f t="shared" si="149"/>
        <v>0</v>
      </c>
    </row>
    <row r="1536" spans="1:11">
      <c r="A1536" s="1" t="s">
        <v>43</v>
      </c>
      <c r="B1536" s="2">
        <v>41038</v>
      </c>
      <c r="C1536" s="3">
        <v>0.91666666666666663</v>
      </c>
      <c r="D1536" s="1">
        <v>24.400179310904601</v>
      </c>
      <c r="E1536" s="1">
        <f t="shared" si="144"/>
        <v>1.0690328560590079</v>
      </c>
      <c r="F1536" s="1">
        <f t="shared" si="145"/>
        <v>3848.5182818124285</v>
      </c>
      <c r="G1536" s="1" t="str">
        <f t="shared" si="146"/>
        <v>0</v>
      </c>
      <c r="H1536" s="1">
        <v>0</v>
      </c>
      <c r="I1536" s="1">
        <f t="shared" si="147"/>
        <v>0</v>
      </c>
      <c r="J1536" s="1">
        <f t="shared" si="148"/>
        <v>0</v>
      </c>
      <c r="K1536" s="1" t="str">
        <f t="shared" si="149"/>
        <v>0</v>
      </c>
    </row>
    <row r="1537" spans="1:11">
      <c r="A1537" s="1" t="s">
        <v>43</v>
      </c>
      <c r="B1537" s="2">
        <v>41038</v>
      </c>
      <c r="C1537" s="3">
        <v>0.95833333333333337</v>
      </c>
      <c r="D1537" s="1">
        <v>28.3059751738442</v>
      </c>
      <c r="E1537" s="1">
        <f t="shared" si="144"/>
        <v>1.2401555373040489</v>
      </c>
      <c r="F1537" s="1">
        <f t="shared" si="145"/>
        <v>4464.5599342945761</v>
      </c>
      <c r="G1537" s="1">
        <f t="shared" si="146"/>
        <v>114569.10028867229</v>
      </c>
      <c r="H1537" s="1">
        <v>0</v>
      </c>
      <c r="I1537" s="1">
        <f t="shared" si="147"/>
        <v>0</v>
      </c>
      <c r="J1537" s="1">
        <f t="shared" si="148"/>
        <v>0</v>
      </c>
      <c r="K1537" s="1">
        <f t="shared" si="149"/>
        <v>57278.782367296881</v>
      </c>
    </row>
    <row r="1538" spans="1:11">
      <c r="A1538" s="1" t="s">
        <v>43</v>
      </c>
      <c r="B1538" s="2">
        <v>41039</v>
      </c>
      <c r="C1538" s="3">
        <v>0</v>
      </c>
      <c r="D1538" s="1">
        <v>32.012601886855201</v>
      </c>
      <c r="E1538" s="1">
        <f t="shared" si="144"/>
        <v>1.4025521201678435</v>
      </c>
      <c r="F1538" s="1">
        <f t="shared" si="145"/>
        <v>5049.1876326042366</v>
      </c>
      <c r="G1538" s="1" t="str">
        <f t="shared" si="146"/>
        <v>0</v>
      </c>
      <c r="H1538" s="1">
        <v>0</v>
      </c>
      <c r="I1538" s="1">
        <f t="shared" si="147"/>
        <v>0</v>
      </c>
      <c r="J1538" s="1">
        <f t="shared" si="148"/>
        <v>0</v>
      </c>
      <c r="K1538" s="1" t="str">
        <f t="shared" si="149"/>
        <v>0</v>
      </c>
    </row>
    <row r="1539" spans="1:11">
      <c r="A1539" s="1" t="s">
        <v>43</v>
      </c>
      <c r="B1539" s="2">
        <v>41039</v>
      </c>
      <c r="C1539" s="3">
        <v>4.1666666666666664E-2</v>
      </c>
      <c r="D1539" s="1">
        <v>35.6473190286424</v>
      </c>
      <c r="E1539" s="1">
        <f t="shared" si="144"/>
        <v>1.5617981649423951</v>
      </c>
      <c r="F1539" s="1">
        <f t="shared" si="145"/>
        <v>5622.4733937926221</v>
      </c>
      <c r="G1539" s="1" t="str">
        <f t="shared" si="146"/>
        <v>0</v>
      </c>
      <c r="H1539" s="1">
        <v>0</v>
      </c>
      <c r="I1539" s="1">
        <f t="shared" si="147"/>
        <v>0</v>
      </c>
      <c r="J1539" s="1">
        <f t="shared" si="148"/>
        <v>0</v>
      </c>
      <c r="K1539" s="1" t="str">
        <f t="shared" si="149"/>
        <v>0</v>
      </c>
    </row>
    <row r="1540" spans="1:11">
      <c r="A1540" s="1" t="s">
        <v>43</v>
      </c>
      <c r="B1540" s="2">
        <v>41039</v>
      </c>
      <c r="C1540" s="3">
        <v>8.3333333333333329E-2</v>
      </c>
      <c r="D1540" s="1">
        <v>49.528042642805303</v>
      </c>
      <c r="E1540" s="1">
        <f t="shared" si="144"/>
        <v>2.1699473682879074</v>
      </c>
      <c r="F1540" s="1">
        <f t="shared" si="145"/>
        <v>7811.8105258364667</v>
      </c>
      <c r="G1540" s="1" t="str">
        <f t="shared" si="146"/>
        <v>0</v>
      </c>
      <c r="H1540" s="1">
        <v>0</v>
      </c>
      <c r="I1540" s="1">
        <f t="shared" si="147"/>
        <v>0</v>
      </c>
      <c r="J1540" s="1">
        <f t="shared" si="148"/>
        <v>0</v>
      </c>
      <c r="K1540" s="1" t="str">
        <f t="shared" si="149"/>
        <v>0</v>
      </c>
    </row>
    <row r="1541" spans="1:11">
      <c r="A1541" s="1" t="s">
        <v>43</v>
      </c>
      <c r="B1541" s="2">
        <v>41039</v>
      </c>
      <c r="C1541" s="3">
        <v>0.125</v>
      </c>
      <c r="D1541" s="1">
        <v>46.025210126240999</v>
      </c>
      <c r="E1541" s="1">
        <f t="shared" si="144"/>
        <v>2.0164795186559337</v>
      </c>
      <c r="F1541" s="1">
        <f t="shared" si="145"/>
        <v>7259.3262671613611</v>
      </c>
      <c r="G1541" s="1" t="str">
        <f t="shared" si="146"/>
        <v>0</v>
      </c>
      <c r="H1541" s="1">
        <v>0</v>
      </c>
      <c r="I1541" s="1">
        <f t="shared" si="147"/>
        <v>0</v>
      </c>
      <c r="J1541" s="1">
        <f t="shared" si="148"/>
        <v>0</v>
      </c>
      <c r="K1541" s="1" t="str">
        <f t="shared" si="149"/>
        <v>0</v>
      </c>
    </row>
    <row r="1542" spans="1:11">
      <c r="A1542" s="1" t="s">
        <v>43</v>
      </c>
      <c r="B1542" s="2">
        <v>41039</v>
      </c>
      <c r="C1542" s="3">
        <v>0.16666666666666666</v>
      </c>
      <c r="D1542" s="1">
        <v>43.058202027214897</v>
      </c>
      <c r="E1542" s="1">
        <f t="shared" si="144"/>
        <v>1.8864874763173527</v>
      </c>
      <c r="F1542" s="1">
        <f t="shared" si="145"/>
        <v>6791.3549147424701</v>
      </c>
      <c r="G1542" s="1" t="str">
        <f t="shared" si="146"/>
        <v>0</v>
      </c>
      <c r="H1542" s="1">
        <v>0</v>
      </c>
      <c r="I1542" s="1">
        <f t="shared" si="147"/>
        <v>0</v>
      </c>
      <c r="J1542" s="1">
        <f t="shared" si="148"/>
        <v>0</v>
      </c>
      <c r="K1542" s="1" t="str">
        <f t="shared" si="149"/>
        <v>0</v>
      </c>
    </row>
    <row r="1543" spans="1:11">
      <c r="A1543" s="1" t="s">
        <v>43</v>
      </c>
      <c r="B1543" s="2">
        <v>41039</v>
      </c>
      <c r="C1543" s="3">
        <v>0.20833333333333334</v>
      </c>
      <c r="D1543" s="1">
        <v>29.512178212801601</v>
      </c>
      <c r="E1543" s="1">
        <f t="shared" si="144"/>
        <v>1.2930023079483701</v>
      </c>
      <c r="F1543" s="1">
        <f t="shared" si="145"/>
        <v>4654.8083086141323</v>
      </c>
      <c r="G1543" s="1" t="str">
        <f t="shared" si="146"/>
        <v>0</v>
      </c>
      <c r="H1543" s="1">
        <v>0</v>
      </c>
      <c r="I1543" s="1">
        <f t="shared" si="147"/>
        <v>0</v>
      </c>
      <c r="J1543" s="1">
        <f t="shared" si="148"/>
        <v>0</v>
      </c>
      <c r="K1543" s="1" t="str">
        <f t="shared" si="149"/>
        <v>0</v>
      </c>
    </row>
    <row r="1544" spans="1:11">
      <c r="A1544" s="1" t="s">
        <v>43</v>
      </c>
      <c r="B1544" s="2">
        <v>41039</v>
      </c>
      <c r="C1544" s="3">
        <v>0.25</v>
      </c>
      <c r="D1544" s="1">
        <v>30.058250778516101</v>
      </c>
      <c r="E1544" s="1">
        <f t="shared" si="144"/>
        <v>1.3169271122337367</v>
      </c>
      <c r="F1544" s="1">
        <f t="shared" si="145"/>
        <v>4740.9376040414518</v>
      </c>
      <c r="G1544" s="1" t="str">
        <f t="shared" si="146"/>
        <v>0</v>
      </c>
      <c r="H1544" s="1">
        <v>0</v>
      </c>
      <c r="I1544" s="1">
        <f t="shared" si="147"/>
        <v>0</v>
      </c>
      <c r="J1544" s="1">
        <f t="shared" si="148"/>
        <v>0</v>
      </c>
      <c r="K1544" s="1" t="str">
        <f t="shared" si="149"/>
        <v>0</v>
      </c>
    </row>
    <row r="1545" spans="1:11">
      <c r="A1545" s="1" t="s">
        <v>43</v>
      </c>
      <c r="B1545" s="2">
        <v>41039</v>
      </c>
      <c r="C1545" s="3">
        <v>0.29166666666666669</v>
      </c>
      <c r="D1545" s="1">
        <v>32.922451323933103</v>
      </c>
      <c r="E1545" s="1">
        <f t="shared" si="144"/>
        <v>1.4424148986298191</v>
      </c>
      <c r="F1545" s="1">
        <f t="shared" si="145"/>
        <v>5192.6936350673486</v>
      </c>
      <c r="G1545" s="1" t="str">
        <f t="shared" si="146"/>
        <v>0</v>
      </c>
      <c r="H1545" s="1">
        <v>5.3468256350000001</v>
      </c>
      <c r="I1545" s="1">
        <f t="shared" si="147"/>
        <v>0.23425779813343753</v>
      </c>
      <c r="J1545" s="1">
        <f t="shared" si="148"/>
        <v>843.32807328037507</v>
      </c>
      <c r="K1545" s="1" t="str">
        <f t="shared" si="149"/>
        <v>0</v>
      </c>
    </row>
    <row r="1546" spans="1:11">
      <c r="A1546" s="1" t="s">
        <v>43</v>
      </c>
      <c r="B1546" s="2">
        <v>41039</v>
      </c>
      <c r="C1546" s="3">
        <v>0.33333333333333331</v>
      </c>
      <c r="D1546" s="1">
        <v>30.692780794567501</v>
      </c>
      <c r="E1546" s="1">
        <f t="shared" si="144"/>
        <v>1.3447274585619886</v>
      </c>
      <c r="F1546" s="1">
        <f t="shared" si="145"/>
        <v>4841.0188508231586</v>
      </c>
      <c r="G1546" s="1" t="str">
        <f t="shared" si="146"/>
        <v>0</v>
      </c>
      <c r="H1546" s="1">
        <v>27.796419709999999</v>
      </c>
      <c r="I1546" s="1">
        <f t="shared" si="147"/>
        <v>1.2178306385443751</v>
      </c>
      <c r="J1546" s="1">
        <f t="shared" si="148"/>
        <v>4384.1902987597505</v>
      </c>
      <c r="K1546" s="1" t="str">
        <f t="shared" si="149"/>
        <v>0</v>
      </c>
    </row>
    <row r="1547" spans="1:11">
      <c r="A1547" s="1" t="s">
        <v>43</v>
      </c>
      <c r="B1547" s="2">
        <v>41039</v>
      </c>
      <c r="C1547" s="3">
        <v>0.375</v>
      </c>
      <c r="D1547" s="1">
        <v>32.188971658282803</v>
      </c>
      <c r="E1547" s="1">
        <f t="shared" si="144"/>
        <v>1.4102793207785154</v>
      </c>
      <c r="F1547" s="1">
        <f t="shared" si="145"/>
        <v>5077.0055548026558</v>
      </c>
      <c r="G1547" s="1" t="str">
        <f t="shared" si="146"/>
        <v>0</v>
      </c>
      <c r="H1547" s="1">
        <v>28.28003124</v>
      </c>
      <c r="I1547" s="1">
        <f t="shared" si="147"/>
        <v>1.2390188687025001</v>
      </c>
      <c r="J1547" s="1">
        <f t="shared" si="148"/>
        <v>4460.4679273290003</v>
      </c>
      <c r="K1547" s="1" t="str">
        <f t="shared" si="149"/>
        <v>0</v>
      </c>
    </row>
    <row r="1548" spans="1:11">
      <c r="A1548" s="1" t="s">
        <v>43</v>
      </c>
      <c r="B1548" s="2">
        <v>41039</v>
      </c>
      <c r="C1548" s="3">
        <v>0.41666666666666669</v>
      </c>
      <c r="D1548" s="1">
        <v>32.351413804689997</v>
      </c>
      <c r="E1548" s="1">
        <f t="shared" si="144"/>
        <v>1.4173963173179804</v>
      </c>
      <c r="F1548" s="1">
        <f t="shared" si="145"/>
        <v>5102.6267423447298</v>
      </c>
      <c r="G1548" s="1" t="str">
        <f t="shared" si="146"/>
        <v>0</v>
      </c>
      <c r="H1548" s="1">
        <v>27.865521579999999</v>
      </c>
      <c r="I1548" s="1">
        <f t="shared" si="147"/>
        <v>1.2208581642237499</v>
      </c>
      <c r="J1548" s="1">
        <f t="shared" si="148"/>
        <v>4395.0893912054999</v>
      </c>
      <c r="K1548" s="1" t="str">
        <f t="shared" si="149"/>
        <v>0</v>
      </c>
    </row>
    <row r="1549" spans="1:11">
      <c r="A1549" s="1" t="s">
        <v>43</v>
      </c>
      <c r="B1549" s="2">
        <v>41039</v>
      </c>
      <c r="C1549" s="3">
        <v>0.45833333333333331</v>
      </c>
      <c r="D1549" s="1">
        <v>29.9787065341737</v>
      </c>
      <c r="E1549" s="1">
        <f t="shared" si="144"/>
        <v>1.3134420800284852</v>
      </c>
      <c r="F1549" s="1">
        <f t="shared" si="145"/>
        <v>4728.3914881025466</v>
      </c>
      <c r="G1549" s="1" t="str">
        <f t="shared" si="146"/>
        <v>0</v>
      </c>
      <c r="H1549" s="1">
        <v>27.831272559999999</v>
      </c>
      <c r="I1549" s="1">
        <f t="shared" si="147"/>
        <v>1.2193576290350001</v>
      </c>
      <c r="J1549" s="1">
        <f t="shared" si="148"/>
        <v>4389.6874645260004</v>
      </c>
      <c r="K1549" s="1" t="str">
        <f t="shared" si="149"/>
        <v>0</v>
      </c>
    </row>
    <row r="1550" spans="1:11">
      <c r="A1550" s="1" t="s">
        <v>43</v>
      </c>
      <c r="B1550" s="2">
        <v>41039</v>
      </c>
      <c r="C1550" s="3">
        <v>0.5</v>
      </c>
      <c r="D1550" s="1">
        <v>30.7604081990984</v>
      </c>
      <c r="E1550" s="1">
        <f t="shared" si="144"/>
        <v>1.3476903842229988</v>
      </c>
      <c r="F1550" s="1">
        <f t="shared" si="145"/>
        <v>4851.6853832027955</v>
      </c>
      <c r="G1550" s="1" t="str">
        <f t="shared" si="146"/>
        <v>0</v>
      </c>
      <c r="H1550" s="1">
        <v>27.789154660000001</v>
      </c>
      <c r="I1550" s="1">
        <f t="shared" si="147"/>
        <v>1.2175123385412501</v>
      </c>
      <c r="J1550" s="1">
        <f t="shared" si="148"/>
        <v>4383.0444187485</v>
      </c>
      <c r="K1550" s="1" t="str">
        <f t="shared" si="149"/>
        <v>0</v>
      </c>
    </row>
    <row r="1551" spans="1:11">
      <c r="A1551" s="1" t="s">
        <v>43</v>
      </c>
      <c r="B1551" s="2">
        <v>41039</v>
      </c>
      <c r="C1551" s="3">
        <v>0.54166666666666663</v>
      </c>
      <c r="D1551" s="1">
        <v>31.444518783357399</v>
      </c>
      <c r="E1551" s="1">
        <f t="shared" si="144"/>
        <v>1.3776629791958461</v>
      </c>
      <c r="F1551" s="1">
        <f t="shared" si="145"/>
        <v>4959.5867251050458</v>
      </c>
      <c r="G1551" s="1" t="str">
        <f t="shared" si="146"/>
        <v>0</v>
      </c>
      <c r="H1551" s="1">
        <v>27.52564916</v>
      </c>
      <c r="I1551" s="1">
        <f t="shared" si="147"/>
        <v>1.2059675038225</v>
      </c>
      <c r="J1551" s="1">
        <f t="shared" si="148"/>
        <v>4341.4830137609997</v>
      </c>
      <c r="K1551" s="1" t="str">
        <f t="shared" si="149"/>
        <v>0</v>
      </c>
    </row>
    <row r="1552" spans="1:11">
      <c r="A1552" s="1" t="s">
        <v>43</v>
      </c>
      <c r="B1552" s="2">
        <v>41039</v>
      </c>
      <c r="C1552" s="3">
        <v>0.58333333333333337</v>
      </c>
      <c r="D1552" s="1">
        <v>30.639292971293099</v>
      </c>
      <c r="E1552" s="1">
        <f t="shared" si="144"/>
        <v>1.3423840233047788</v>
      </c>
      <c r="F1552" s="1">
        <f t="shared" si="145"/>
        <v>4832.5824838972039</v>
      </c>
      <c r="G1552" s="1" t="str">
        <f t="shared" si="146"/>
        <v>0</v>
      </c>
      <c r="H1552" s="1">
        <v>27.358331360000001</v>
      </c>
      <c r="I1552" s="1">
        <f t="shared" si="147"/>
        <v>1.1986368927100002</v>
      </c>
      <c r="J1552" s="1">
        <f t="shared" si="148"/>
        <v>4315.0928137560004</v>
      </c>
      <c r="K1552" s="1" t="str">
        <f t="shared" si="149"/>
        <v>0</v>
      </c>
    </row>
    <row r="1553" spans="1:11">
      <c r="A1553" s="1" t="s">
        <v>43</v>
      </c>
      <c r="B1553" s="2">
        <v>41039</v>
      </c>
      <c r="C1553" s="3">
        <v>0.625</v>
      </c>
      <c r="D1553" s="1">
        <v>30.792032300631199</v>
      </c>
      <c r="E1553" s="1">
        <f t="shared" si="144"/>
        <v>1.3490759151714045</v>
      </c>
      <c r="F1553" s="1">
        <f t="shared" si="145"/>
        <v>4856.6732946170559</v>
      </c>
      <c r="G1553" s="1" t="str">
        <f t="shared" si="146"/>
        <v>0</v>
      </c>
      <c r="H1553" s="1">
        <v>27.415535269999999</v>
      </c>
      <c r="I1553" s="1">
        <f t="shared" si="147"/>
        <v>1.201143139016875</v>
      </c>
      <c r="J1553" s="1">
        <f t="shared" si="148"/>
        <v>4324.1153004607495</v>
      </c>
      <c r="K1553" s="1" t="str">
        <f t="shared" si="149"/>
        <v>0</v>
      </c>
    </row>
    <row r="1554" spans="1:11">
      <c r="A1554" s="1" t="s">
        <v>43</v>
      </c>
      <c r="B1554" s="2">
        <v>41039</v>
      </c>
      <c r="C1554" s="3">
        <v>0.66666666666666663</v>
      </c>
      <c r="D1554" s="1">
        <v>29.577493533028498</v>
      </c>
      <c r="E1554" s="1">
        <f t="shared" si="144"/>
        <v>1.2958639354158112</v>
      </c>
      <c r="F1554" s="1">
        <f t="shared" si="145"/>
        <v>4665.1101674969204</v>
      </c>
      <c r="G1554" s="1" t="str">
        <f t="shared" si="146"/>
        <v>0</v>
      </c>
      <c r="H1554" s="1">
        <v>27.084555819999999</v>
      </c>
      <c r="I1554" s="1">
        <f t="shared" si="147"/>
        <v>1.1866421018637501</v>
      </c>
      <c r="J1554" s="1">
        <f t="shared" si="148"/>
        <v>4271.9115667095002</v>
      </c>
      <c r="K1554" s="1" t="str">
        <f t="shared" si="149"/>
        <v>0</v>
      </c>
    </row>
    <row r="1555" spans="1:11">
      <c r="A1555" s="1" t="s">
        <v>43</v>
      </c>
      <c r="B1555" s="2">
        <v>41039</v>
      </c>
      <c r="C1555" s="3">
        <v>0.70833333333333337</v>
      </c>
      <c r="D1555" s="1">
        <v>30.9583162249459</v>
      </c>
      <c r="E1555" s="1">
        <f t="shared" si="144"/>
        <v>1.3563612296054421</v>
      </c>
      <c r="F1555" s="1">
        <f t="shared" si="145"/>
        <v>4882.900426579592</v>
      </c>
      <c r="G1555" s="1" t="str">
        <f t="shared" si="146"/>
        <v>0</v>
      </c>
      <c r="H1555" s="1">
        <v>27.2471523</v>
      </c>
      <c r="I1555" s="1">
        <f t="shared" si="147"/>
        <v>1.19376586014375</v>
      </c>
      <c r="J1555" s="1">
        <f t="shared" si="148"/>
        <v>4297.5570965175002</v>
      </c>
      <c r="K1555" s="1" t="str">
        <f t="shared" si="149"/>
        <v>0</v>
      </c>
    </row>
    <row r="1556" spans="1:11">
      <c r="A1556" s="1" t="s">
        <v>43</v>
      </c>
      <c r="B1556" s="2">
        <v>41039</v>
      </c>
      <c r="C1556" s="3">
        <v>0.75</v>
      </c>
      <c r="D1556" s="1">
        <v>32.864698513348898</v>
      </c>
      <c r="E1556" s="1">
        <f t="shared" si="144"/>
        <v>1.4398846036160986</v>
      </c>
      <c r="F1556" s="1">
        <f t="shared" si="145"/>
        <v>5183.5845730179553</v>
      </c>
      <c r="G1556" s="1" t="str">
        <f t="shared" si="146"/>
        <v>0</v>
      </c>
      <c r="H1556" s="1">
        <v>27.45348791</v>
      </c>
      <c r="I1556" s="1">
        <f t="shared" si="147"/>
        <v>1.2028059390568748</v>
      </c>
      <c r="J1556" s="1">
        <f t="shared" si="148"/>
        <v>4330.1013806047495</v>
      </c>
      <c r="K1556" s="1" t="str">
        <f t="shared" si="149"/>
        <v>0</v>
      </c>
    </row>
    <row r="1557" spans="1:11">
      <c r="A1557" s="1" t="s">
        <v>43</v>
      </c>
      <c r="B1557" s="2">
        <v>41039</v>
      </c>
      <c r="C1557" s="3">
        <v>0.79166666666666663</v>
      </c>
      <c r="D1557" s="1">
        <v>29.926301097869899</v>
      </c>
      <c r="E1557" s="1">
        <f t="shared" si="144"/>
        <v>1.3111460668504251</v>
      </c>
      <c r="F1557" s="1">
        <f t="shared" si="145"/>
        <v>4720.1258406615307</v>
      </c>
      <c r="G1557" s="1" t="str">
        <f t="shared" si="146"/>
        <v>0</v>
      </c>
      <c r="H1557" s="1">
        <v>27.282751350000002</v>
      </c>
      <c r="I1557" s="1">
        <f t="shared" si="147"/>
        <v>1.1953255435218753</v>
      </c>
      <c r="J1557" s="1">
        <f t="shared" si="148"/>
        <v>4303.1719566787506</v>
      </c>
      <c r="K1557" s="1" t="str">
        <f t="shared" si="149"/>
        <v>0</v>
      </c>
    </row>
    <row r="1558" spans="1:11">
      <c r="A1558" s="1" t="s">
        <v>43</v>
      </c>
      <c r="B1558" s="2">
        <v>41039</v>
      </c>
      <c r="C1558" s="3">
        <v>0.83333333333333337</v>
      </c>
      <c r="D1558" s="1">
        <v>27.140000265439401</v>
      </c>
      <c r="E1558" s="1">
        <f t="shared" si="144"/>
        <v>1.1890712616295638</v>
      </c>
      <c r="F1558" s="1">
        <f t="shared" si="145"/>
        <v>4280.6565418664295</v>
      </c>
      <c r="G1558" s="1" t="str">
        <f t="shared" si="146"/>
        <v>0</v>
      </c>
      <c r="H1558" s="1">
        <v>26.879325819999998</v>
      </c>
      <c r="I1558" s="1">
        <f t="shared" si="147"/>
        <v>1.1776504624887498</v>
      </c>
      <c r="J1558" s="1">
        <f t="shared" si="148"/>
        <v>4239.541664959499</v>
      </c>
      <c r="K1558" s="1" t="str">
        <f t="shared" si="149"/>
        <v>0</v>
      </c>
    </row>
    <row r="1559" spans="1:11">
      <c r="A1559" s="1" t="s">
        <v>43</v>
      </c>
      <c r="B1559" s="2">
        <v>41039</v>
      </c>
      <c r="C1559" s="3">
        <v>0.875</v>
      </c>
      <c r="D1559" s="1">
        <v>40.4495162391663</v>
      </c>
      <c r="E1559" s="1">
        <f t="shared" si="144"/>
        <v>1.7721944302284738</v>
      </c>
      <c r="F1559" s="1">
        <f t="shared" si="145"/>
        <v>6379.8999488225054</v>
      </c>
      <c r="G1559" s="1" t="str">
        <f t="shared" si="146"/>
        <v>0</v>
      </c>
      <c r="H1559" s="1">
        <v>27.049668860000001</v>
      </c>
      <c r="I1559" s="1">
        <f t="shared" si="147"/>
        <v>1.1851136169287502</v>
      </c>
      <c r="J1559" s="1">
        <f t="shared" si="148"/>
        <v>4266.4090209435008</v>
      </c>
      <c r="K1559" s="1" t="str">
        <f t="shared" si="149"/>
        <v>0</v>
      </c>
    </row>
    <row r="1560" spans="1:11">
      <c r="A1560" s="1" t="s">
        <v>43</v>
      </c>
      <c r="B1560" s="2">
        <v>41039</v>
      </c>
      <c r="C1560" s="3">
        <v>0.91666666666666663</v>
      </c>
      <c r="D1560" s="1">
        <v>26.8029635477066</v>
      </c>
      <c r="E1560" s="1">
        <f t="shared" si="144"/>
        <v>1.1743048404338954</v>
      </c>
      <c r="F1560" s="1">
        <f t="shared" si="145"/>
        <v>4227.4974255620236</v>
      </c>
      <c r="G1560" s="1" t="str">
        <f t="shared" si="146"/>
        <v>0</v>
      </c>
      <c r="H1560" s="1">
        <v>26.961315899999999</v>
      </c>
      <c r="I1560" s="1">
        <f t="shared" si="147"/>
        <v>1.1812426528687501</v>
      </c>
      <c r="J1560" s="1">
        <f t="shared" si="148"/>
        <v>4252.4735503275006</v>
      </c>
      <c r="K1560" s="1" t="str">
        <f t="shared" si="149"/>
        <v>0</v>
      </c>
    </row>
    <row r="1561" spans="1:11">
      <c r="A1561" s="1" t="s">
        <v>43</v>
      </c>
      <c r="B1561" s="2">
        <v>41039</v>
      </c>
      <c r="C1561" s="3">
        <v>0.95833333333333337</v>
      </c>
      <c r="D1561" s="1">
        <v>37.3176976452934</v>
      </c>
      <c r="E1561" s="1">
        <f t="shared" si="144"/>
        <v>1.6349816280844172</v>
      </c>
      <c r="F1561" s="1">
        <f t="shared" si="145"/>
        <v>5885.933861103902</v>
      </c>
      <c r="G1561" s="1">
        <f t="shared" si="146"/>
        <v>98516.225352954178</v>
      </c>
      <c r="H1561" s="1">
        <v>27.286936699999998</v>
      </c>
      <c r="I1561" s="1">
        <f t="shared" si="147"/>
        <v>1.19550891416875</v>
      </c>
      <c r="J1561" s="1">
        <f t="shared" si="148"/>
        <v>4303.8320910074999</v>
      </c>
      <c r="K1561" s="1">
        <f t="shared" si="149"/>
        <v>90772.15887195972</v>
      </c>
    </row>
    <row r="1562" spans="1:11">
      <c r="A1562" s="1" t="s">
        <v>43</v>
      </c>
      <c r="B1562" s="2">
        <v>41040</v>
      </c>
      <c r="C1562" s="3">
        <v>0</v>
      </c>
      <c r="D1562" s="1">
        <v>40.489647248586003</v>
      </c>
      <c r="E1562" s="1">
        <f t="shared" si="144"/>
        <v>1.7739526700786745</v>
      </c>
      <c r="F1562" s="1">
        <f t="shared" si="145"/>
        <v>6386.2296122832286</v>
      </c>
      <c r="G1562" s="1" t="str">
        <f t="shared" si="146"/>
        <v>0</v>
      </c>
      <c r="H1562" s="1">
        <v>27.751018869999999</v>
      </c>
      <c r="I1562" s="1">
        <f t="shared" si="147"/>
        <v>1.215841514241875</v>
      </c>
      <c r="J1562" s="1">
        <f t="shared" si="148"/>
        <v>4377.0294512707505</v>
      </c>
      <c r="K1562" s="1" t="str">
        <f t="shared" si="149"/>
        <v>0</v>
      </c>
    </row>
    <row r="1563" spans="1:11">
      <c r="A1563" s="1" t="s">
        <v>43</v>
      </c>
      <c r="B1563" s="2">
        <v>41040</v>
      </c>
      <c r="C1563" s="3">
        <v>4.1666666666666664E-2</v>
      </c>
      <c r="D1563" s="1">
        <v>32.375369766023397</v>
      </c>
      <c r="E1563" s="1">
        <f t="shared" si="144"/>
        <v>1.4184458878739001</v>
      </c>
      <c r="F1563" s="1">
        <f t="shared" si="145"/>
        <v>5106.4051963460406</v>
      </c>
      <c r="G1563" s="1" t="str">
        <f t="shared" si="146"/>
        <v>0</v>
      </c>
      <c r="H1563" s="1">
        <v>27.97878983</v>
      </c>
      <c r="I1563" s="1">
        <f t="shared" si="147"/>
        <v>1.225820729426875</v>
      </c>
      <c r="J1563" s="1">
        <f t="shared" si="148"/>
        <v>4412.9546259367498</v>
      </c>
      <c r="K1563" s="1" t="str">
        <f t="shared" si="149"/>
        <v>0</v>
      </c>
    </row>
    <row r="1564" spans="1:11">
      <c r="A1564" s="1" t="s">
        <v>43</v>
      </c>
      <c r="B1564" s="2">
        <v>41040</v>
      </c>
      <c r="C1564" s="3">
        <v>8.3333333333333329E-2</v>
      </c>
      <c r="D1564" s="1">
        <v>27.052893985112501</v>
      </c>
      <c r="E1564" s="1">
        <f t="shared" si="144"/>
        <v>1.1852549177227414</v>
      </c>
      <c r="F1564" s="1">
        <f t="shared" si="145"/>
        <v>4266.9177038018688</v>
      </c>
      <c r="G1564" s="1" t="str">
        <f t="shared" si="146"/>
        <v>0</v>
      </c>
      <c r="H1564" s="1">
        <v>27.8343995</v>
      </c>
      <c r="I1564" s="1">
        <f t="shared" si="147"/>
        <v>1.21949462809375</v>
      </c>
      <c r="J1564" s="1">
        <f t="shared" si="148"/>
        <v>4390.1806611374996</v>
      </c>
      <c r="K1564" s="1" t="str">
        <f t="shared" si="149"/>
        <v>0</v>
      </c>
    </row>
    <row r="1565" spans="1:11">
      <c r="A1565" s="1" t="s">
        <v>43</v>
      </c>
      <c r="B1565" s="2">
        <v>41040</v>
      </c>
      <c r="C1565" s="3">
        <v>0.125</v>
      </c>
      <c r="D1565" s="1">
        <v>26.456915275255799</v>
      </c>
      <c r="E1565" s="1">
        <f t="shared" si="144"/>
        <v>1.1591436004971447</v>
      </c>
      <c r="F1565" s="1">
        <f t="shared" si="145"/>
        <v>4172.9169617897205</v>
      </c>
      <c r="G1565" s="1" t="str">
        <f t="shared" si="146"/>
        <v>0</v>
      </c>
      <c r="H1565" s="1">
        <v>27.55755117</v>
      </c>
      <c r="I1565" s="1">
        <f t="shared" si="147"/>
        <v>1.2073652106356252</v>
      </c>
      <c r="J1565" s="1">
        <f t="shared" si="148"/>
        <v>4346.514758288251</v>
      </c>
      <c r="K1565" s="1" t="str">
        <f t="shared" si="149"/>
        <v>0</v>
      </c>
    </row>
    <row r="1566" spans="1:11">
      <c r="A1566" s="1" t="s">
        <v>43</v>
      </c>
      <c r="B1566" s="2">
        <v>41040</v>
      </c>
      <c r="C1566" s="3">
        <v>0.16666666666666666</v>
      </c>
      <c r="D1566" s="1">
        <v>25.892291511429701</v>
      </c>
      <c r="E1566" s="1">
        <f t="shared" si="144"/>
        <v>1.1344060218445138</v>
      </c>
      <c r="F1566" s="1">
        <f t="shared" si="145"/>
        <v>4083.8616786402495</v>
      </c>
      <c r="G1566" s="1" t="str">
        <f t="shared" si="146"/>
        <v>0</v>
      </c>
      <c r="H1566" s="1">
        <v>27.467522720000002</v>
      </c>
      <c r="I1566" s="1">
        <f t="shared" si="147"/>
        <v>1.2034208391700001</v>
      </c>
      <c r="J1566" s="1">
        <f t="shared" si="148"/>
        <v>4332.3150210120002</v>
      </c>
      <c r="K1566" s="1" t="str">
        <f t="shared" si="149"/>
        <v>0</v>
      </c>
    </row>
    <row r="1567" spans="1:11">
      <c r="A1567" s="1" t="s">
        <v>43</v>
      </c>
      <c r="B1567" s="2">
        <v>41040</v>
      </c>
      <c r="C1567" s="3">
        <v>0.20833333333333334</v>
      </c>
      <c r="D1567" s="1">
        <v>25.639536164071799</v>
      </c>
      <c r="E1567" s="1">
        <f t="shared" si="144"/>
        <v>1.1233321781883956</v>
      </c>
      <c r="F1567" s="1">
        <f t="shared" si="145"/>
        <v>4043.9958414782241</v>
      </c>
      <c r="G1567" s="1" t="str">
        <f t="shared" si="146"/>
        <v>0</v>
      </c>
      <c r="H1567" s="1">
        <v>27.269001530000001</v>
      </c>
      <c r="I1567" s="1">
        <f t="shared" si="147"/>
        <v>1.1947231295331249</v>
      </c>
      <c r="J1567" s="1">
        <f t="shared" si="148"/>
        <v>4301.0032663192496</v>
      </c>
      <c r="K1567" s="1" t="str">
        <f t="shared" si="149"/>
        <v>0</v>
      </c>
    </row>
    <row r="1568" spans="1:11">
      <c r="A1568" s="1" t="s">
        <v>43</v>
      </c>
      <c r="B1568" s="2">
        <v>41040</v>
      </c>
      <c r="C1568" s="3">
        <v>0.25</v>
      </c>
      <c r="D1568" s="1">
        <v>26.584843394491401</v>
      </c>
      <c r="E1568" s="1">
        <f t="shared" si="144"/>
        <v>1.1647484512211546</v>
      </c>
      <c r="F1568" s="1">
        <f t="shared" si="145"/>
        <v>4193.0944243961567</v>
      </c>
      <c r="G1568" s="1" t="str">
        <f t="shared" si="146"/>
        <v>0</v>
      </c>
      <c r="H1568" s="1">
        <v>26.78197793</v>
      </c>
      <c r="I1568" s="1">
        <f t="shared" si="147"/>
        <v>1.173385408058125</v>
      </c>
      <c r="J1568" s="1">
        <f t="shared" si="148"/>
        <v>4224.18746900925</v>
      </c>
      <c r="K1568" s="1" t="str">
        <f t="shared" si="149"/>
        <v>0</v>
      </c>
    </row>
    <row r="1569" spans="1:11">
      <c r="A1569" s="1" t="s">
        <v>43</v>
      </c>
      <c r="B1569" s="2">
        <v>41040</v>
      </c>
      <c r="C1569" s="3">
        <v>0.29166666666666669</v>
      </c>
      <c r="D1569" s="1">
        <v>27.494498349825498</v>
      </c>
      <c r="E1569" s="1">
        <f t="shared" si="144"/>
        <v>1.2046027089517297</v>
      </c>
      <c r="F1569" s="1">
        <f t="shared" si="145"/>
        <v>4336.5697522262271</v>
      </c>
      <c r="G1569" s="1" t="str">
        <f t="shared" si="146"/>
        <v>0</v>
      </c>
      <c r="H1569" s="1">
        <v>26.544242350000001</v>
      </c>
      <c r="I1569" s="1">
        <f t="shared" si="147"/>
        <v>1.1629696179593751</v>
      </c>
      <c r="J1569" s="1">
        <f t="shared" si="148"/>
        <v>4186.6906246537501</v>
      </c>
      <c r="K1569" s="1" t="str">
        <f t="shared" si="149"/>
        <v>0</v>
      </c>
    </row>
    <row r="1570" spans="1:11">
      <c r="A1570" s="1" t="s">
        <v>43</v>
      </c>
      <c r="B1570" s="2">
        <v>41040</v>
      </c>
      <c r="C1570" s="3">
        <v>0.33333333333333331</v>
      </c>
      <c r="D1570" s="1">
        <v>25.439137157334201</v>
      </c>
      <c r="E1570" s="1">
        <f t="shared" si="144"/>
        <v>1.1145521967057046</v>
      </c>
      <c r="F1570" s="1">
        <f t="shared" si="145"/>
        <v>4012.3879081405366</v>
      </c>
      <c r="G1570" s="1" t="str">
        <f t="shared" si="146"/>
        <v>0</v>
      </c>
      <c r="H1570" s="1">
        <v>26.35046917</v>
      </c>
      <c r="I1570" s="1">
        <f t="shared" si="147"/>
        <v>1.154479930510625</v>
      </c>
      <c r="J1570" s="1">
        <f t="shared" si="148"/>
        <v>4156.1277498382497</v>
      </c>
      <c r="K1570" s="1" t="str">
        <f t="shared" si="149"/>
        <v>0</v>
      </c>
    </row>
    <row r="1571" spans="1:11">
      <c r="A1571" s="1" t="s">
        <v>43</v>
      </c>
      <c r="B1571" s="2">
        <v>41040</v>
      </c>
      <c r="C1571" s="3">
        <v>0.375</v>
      </c>
      <c r="D1571" s="1">
        <v>26.5041677353117</v>
      </c>
      <c r="E1571" s="1">
        <f t="shared" si="144"/>
        <v>1.1612138489033439</v>
      </c>
      <c r="F1571" s="1">
        <f t="shared" si="145"/>
        <v>4180.3698560520379</v>
      </c>
      <c r="G1571" s="1" t="str">
        <f t="shared" si="146"/>
        <v>0</v>
      </c>
      <c r="H1571" s="1">
        <v>26.076056049999998</v>
      </c>
      <c r="I1571" s="1">
        <f t="shared" si="147"/>
        <v>1.1424572056906248</v>
      </c>
      <c r="J1571" s="1">
        <f t="shared" si="148"/>
        <v>4112.8459404862497</v>
      </c>
      <c r="K1571" s="1" t="str">
        <f t="shared" si="149"/>
        <v>0</v>
      </c>
    </row>
    <row r="1572" spans="1:11">
      <c r="A1572" s="1" t="s">
        <v>43</v>
      </c>
      <c r="B1572" s="2">
        <v>41040</v>
      </c>
      <c r="C1572" s="3">
        <v>0.41666666666666669</v>
      </c>
      <c r="D1572" s="1">
        <v>25.425747005674602</v>
      </c>
      <c r="E1572" s="1">
        <f t="shared" si="144"/>
        <v>1.1139655406861184</v>
      </c>
      <c r="F1572" s="1">
        <f t="shared" si="145"/>
        <v>4010.2759464700262</v>
      </c>
      <c r="G1572" s="1" t="str">
        <f t="shared" si="146"/>
        <v>0</v>
      </c>
      <c r="H1572" s="1">
        <v>26.36028512</v>
      </c>
      <c r="I1572" s="1">
        <f t="shared" si="147"/>
        <v>1.1549099918199999</v>
      </c>
      <c r="J1572" s="1">
        <f t="shared" si="148"/>
        <v>4157.6759705519999</v>
      </c>
      <c r="K1572" s="1" t="str">
        <f t="shared" si="149"/>
        <v>0</v>
      </c>
    </row>
    <row r="1573" spans="1:11">
      <c r="A1573" s="1" t="s">
        <v>43</v>
      </c>
      <c r="B1573" s="2">
        <v>41040</v>
      </c>
      <c r="C1573" s="3">
        <v>0.45833333333333331</v>
      </c>
      <c r="D1573" s="1">
        <v>24.836003440751</v>
      </c>
      <c r="E1573" s="1">
        <f t="shared" si="144"/>
        <v>1.0881274007479034</v>
      </c>
      <c r="F1573" s="1">
        <f t="shared" si="145"/>
        <v>3917.2586426924522</v>
      </c>
      <c r="G1573" s="1" t="str">
        <f t="shared" si="146"/>
        <v>0</v>
      </c>
      <c r="H1573" s="1">
        <v>25.819367790000001</v>
      </c>
      <c r="I1573" s="1">
        <f t="shared" si="147"/>
        <v>1.1312110512993752</v>
      </c>
      <c r="J1573" s="1">
        <f t="shared" si="148"/>
        <v>4072.3597846777507</v>
      </c>
      <c r="K1573" s="1" t="str">
        <f t="shared" si="149"/>
        <v>0</v>
      </c>
    </row>
    <row r="1574" spans="1:11">
      <c r="A1574" s="1" t="s">
        <v>43</v>
      </c>
      <c r="B1574" s="2">
        <v>41040</v>
      </c>
      <c r="C1574" s="3">
        <v>0.5</v>
      </c>
      <c r="D1574" s="1">
        <v>26.5262679168913</v>
      </c>
      <c r="E1574" s="1">
        <f t="shared" si="144"/>
        <v>1.1621821131088002</v>
      </c>
      <c r="F1574" s="1">
        <f t="shared" si="145"/>
        <v>4183.855607191681</v>
      </c>
      <c r="G1574" s="1" t="str">
        <f t="shared" si="146"/>
        <v>0</v>
      </c>
      <c r="H1574" s="1">
        <v>25.781224810000001</v>
      </c>
      <c r="I1574" s="1">
        <f t="shared" si="147"/>
        <v>1.1295399119881251</v>
      </c>
      <c r="J1574" s="1">
        <f t="shared" si="148"/>
        <v>4066.3436831572503</v>
      </c>
      <c r="K1574" s="1" t="str">
        <f t="shared" si="149"/>
        <v>0</v>
      </c>
    </row>
    <row r="1575" spans="1:11">
      <c r="A1575" s="1" t="s">
        <v>43</v>
      </c>
      <c r="B1575" s="2">
        <v>41040</v>
      </c>
      <c r="C1575" s="3">
        <v>0.54166666666666663</v>
      </c>
      <c r="D1575" s="1">
        <v>27.704509597354502</v>
      </c>
      <c r="E1575" s="1">
        <f t="shared" si="144"/>
        <v>1.213803826734094</v>
      </c>
      <c r="F1575" s="1">
        <f t="shared" si="145"/>
        <v>4369.6937762427387</v>
      </c>
      <c r="G1575" s="1" t="str">
        <f t="shared" si="146"/>
        <v>0</v>
      </c>
      <c r="H1575" s="1">
        <v>25.334405950000001</v>
      </c>
      <c r="I1575" s="1">
        <f t="shared" si="147"/>
        <v>1.109963660684375</v>
      </c>
      <c r="J1575" s="1">
        <f t="shared" si="148"/>
        <v>3995.8691784637499</v>
      </c>
      <c r="K1575" s="1" t="str">
        <f t="shared" si="149"/>
        <v>0</v>
      </c>
    </row>
    <row r="1576" spans="1:11">
      <c r="A1576" s="1" t="s">
        <v>43</v>
      </c>
      <c r="B1576" s="2">
        <v>41040</v>
      </c>
      <c r="C1576" s="3">
        <v>0.58333333333333337</v>
      </c>
      <c r="D1576" s="1">
        <v>26.833536995781799</v>
      </c>
      <c r="E1576" s="1">
        <f t="shared" si="144"/>
        <v>1.1756443396276901</v>
      </c>
      <c r="F1576" s="1">
        <f t="shared" si="145"/>
        <v>4232.3196226596847</v>
      </c>
      <c r="G1576" s="1" t="str">
        <f t="shared" si="146"/>
        <v>0</v>
      </c>
      <c r="H1576" s="1">
        <v>25.068627849999999</v>
      </c>
      <c r="I1576" s="1">
        <f t="shared" si="147"/>
        <v>1.0983192576781249</v>
      </c>
      <c r="J1576" s="1">
        <f t="shared" si="148"/>
        <v>3953.9493276412495</v>
      </c>
      <c r="K1576" s="1" t="str">
        <f t="shared" si="149"/>
        <v>0</v>
      </c>
    </row>
    <row r="1577" spans="1:11">
      <c r="A1577" s="1" t="s">
        <v>43</v>
      </c>
      <c r="B1577" s="2">
        <v>41040</v>
      </c>
      <c r="C1577" s="3">
        <v>0.625</v>
      </c>
      <c r="D1577" s="1">
        <v>27.839837234815</v>
      </c>
      <c r="E1577" s="1">
        <f t="shared" si="144"/>
        <v>1.2197328688503322</v>
      </c>
      <c r="F1577" s="1">
        <f t="shared" si="145"/>
        <v>4391.0383278611962</v>
      </c>
      <c r="G1577" s="1" t="str">
        <f t="shared" si="146"/>
        <v>0</v>
      </c>
      <c r="H1577" s="1">
        <v>24.62650962</v>
      </c>
      <c r="I1577" s="1">
        <f t="shared" si="147"/>
        <v>1.0789489527262499</v>
      </c>
      <c r="J1577" s="1">
        <f t="shared" si="148"/>
        <v>3884.2162298144995</v>
      </c>
      <c r="K1577" s="1" t="str">
        <f t="shared" si="149"/>
        <v>0</v>
      </c>
    </row>
    <row r="1578" spans="1:11">
      <c r="A1578" s="1" t="s">
        <v>43</v>
      </c>
      <c r="B1578" s="2">
        <v>41040</v>
      </c>
      <c r="C1578" s="3">
        <v>0.66666666666666663</v>
      </c>
      <c r="D1578" s="1">
        <v>26.540773800214101</v>
      </c>
      <c r="E1578" s="1">
        <f t="shared" si="144"/>
        <v>1.1628176521218803</v>
      </c>
      <c r="F1578" s="1">
        <f t="shared" si="145"/>
        <v>4186.1435476387687</v>
      </c>
      <c r="G1578" s="1" t="str">
        <f t="shared" si="146"/>
        <v>0</v>
      </c>
      <c r="H1578" s="1">
        <v>24.491853760000001</v>
      </c>
      <c r="I1578" s="1">
        <f t="shared" si="147"/>
        <v>1.0730493428600001</v>
      </c>
      <c r="J1578" s="1">
        <f t="shared" si="148"/>
        <v>3862.9776342960004</v>
      </c>
      <c r="K1578" s="1" t="str">
        <f t="shared" si="149"/>
        <v>0</v>
      </c>
    </row>
    <row r="1579" spans="1:11">
      <c r="A1579" s="1" t="s">
        <v>43</v>
      </c>
      <c r="B1579" s="2">
        <v>41040</v>
      </c>
      <c r="C1579" s="3">
        <v>0.70833333333333337</v>
      </c>
      <c r="D1579" s="1">
        <v>32.219121737480201</v>
      </c>
      <c r="E1579" s="1">
        <f t="shared" si="144"/>
        <v>1.4116002711233513</v>
      </c>
      <c r="F1579" s="1">
        <f t="shared" si="145"/>
        <v>5081.7609760440646</v>
      </c>
      <c r="G1579" s="1" t="str">
        <f t="shared" si="146"/>
        <v>0</v>
      </c>
      <c r="H1579" s="1">
        <v>24.64583571</v>
      </c>
      <c r="I1579" s="1">
        <f t="shared" si="147"/>
        <v>1.0797956770443748</v>
      </c>
      <c r="J1579" s="1">
        <f t="shared" si="148"/>
        <v>3887.2644373597495</v>
      </c>
      <c r="K1579" s="1" t="str">
        <f t="shared" si="149"/>
        <v>0</v>
      </c>
    </row>
    <row r="1580" spans="1:11">
      <c r="A1580" s="1" t="s">
        <v>43</v>
      </c>
      <c r="B1580" s="2">
        <v>41040</v>
      </c>
      <c r="C1580" s="3">
        <v>0.75</v>
      </c>
      <c r="D1580" s="1">
        <v>27.0485962782966</v>
      </c>
      <c r="E1580" s="1">
        <f t="shared" si="144"/>
        <v>1.1850666244428698</v>
      </c>
      <c r="F1580" s="1">
        <f t="shared" si="145"/>
        <v>4266.2398479943313</v>
      </c>
      <c r="G1580" s="1" t="str">
        <f t="shared" si="146"/>
        <v>0</v>
      </c>
      <c r="H1580" s="1">
        <v>24.943054759999999</v>
      </c>
      <c r="I1580" s="1">
        <f t="shared" si="147"/>
        <v>1.0928175866724998</v>
      </c>
      <c r="J1580" s="1">
        <f t="shared" si="148"/>
        <v>3934.1433120209995</v>
      </c>
      <c r="K1580" s="1" t="str">
        <f t="shared" si="149"/>
        <v>0</v>
      </c>
    </row>
    <row r="1581" spans="1:11">
      <c r="A1581" s="1" t="s">
        <v>43</v>
      </c>
      <c r="B1581" s="2">
        <v>41040</v>
      </c>
      <c r="C1581" s="3">
        <v>0.79166666666666663</v>
      </c>
      <c r="D1581" s="1">
        <v>29.3748966609107</v>
      </c>
      <c r="E1581" s="1">
        <f t="shared" si="144"/>
        <v>1.2869876599561501</v>
      </c>
      <c r="F1581" s="1">
        <f t="shared" si="145"/>
        <v>4633.15557584214</v>
      </c>
      <c r="G1581" s="1" t="str">
        <f t="shared" si="146"/>
        <v>0</v>
      </c>
      <c r="H1581" s="1">
        <v>24.801092820000001</v>
      </c>
      <c r="I1581" s="1">
        <f t="shared" si="147"/>
        <v>1.0865978791762501</v>
      </c>
      <c r="J1581" s="1">
        <f t="shared" si="148"/>
        <v>3911.7523650345001</v>
      </c>
      <c r="K1581" s="1" t="str">
        <f t="shared" si="149"/>
        <v>0</v>
      </c>
    </row>
    <row r="1582" spans="1:11">
      <c r="A1582" s="1" t="s">
        <v>43</v>
      </c>
      <c r="B1582" s="2">
        <v>41040</v>
      </c>
      <c r="C1582" s="3">
        <v>0.83333333333333337</v>
      </c>
      <c r="D1582" s="1">
        <v>29.011258114179</v>
      </c>
      <c r="E1582" s="1">
        <f t="shared" si="144"/>
        <v>1.2710557461274674</v>
      </c>
      <c r="F1582" s="1">
        <f t="shared" si="145"/>
        <v>4575.800686058883</v>
      </c>
      <c r="G1582" s="1" t="str">
        <f t="shared" si="146"/>
        <v>0</v>
      </c>
      <c r="H1582" s="1">
        <v>24.7387877</v>
      </c>
      <c r="I1582" s="1">
        <f t="shared" si="147"/>
        <v>1.0838681361062499</v>
      </c>
      <c r="J1582" s="1">
        <f t="shared" si="148"/>
        <v>3901.9252899824996</v>
      </c>
      <c r="K1582" s="1" t="str">
        <f t="shared" si="149"/>
        <v>0</v>
      </c>
    </row>
    <row r="1583" spans="1:11">
      <c r="A1583" s="1" t="s">
        <v>43</v>
      </c>
      <c r="B1583" s="2">
        <v>41040</v>
      </c>
      <c r="C1583" s="3">
        <v>0.875</v>
      </c>
      <c r="D1583" s="1">
        <v>26.0257713132434</v>
      </c>
      <c r="E1583" s="1">
        <f t="shared" si="144"/>
        <v>1.1402541056614763</v>
      </c>
      <c r="F1583" s="1">
        <f t="shared" si="145"/>
        <v>4104.9147803813148</v>
      </c>
      <c r="G1583" s="1" t="str">
        <f t="shared" si="146"/>
        <v>0</v>
      </c>
      <c r="H1583" s="1">
        <v>24.71670804</v>
      </c>
      <c r="I1583" s="1">
        <f t="shared" si="147"/>
        <v>1.0829007710025</v>
      </c>
      <c r="J1583" s="1">
        <f t="shared" si="148"/>
        <v>3898.4427756090004</v>
      </c>
      <c r="K1583" s="1" t="str">
        <f t="shared" si="149"/>
        <v>0</v>
      </c>
    </row>
    <row r="1584" spans="1:11">
      <c r="A1584" s="1" t="s">
        <v>43</v>
      </c>
      <c r="B1584" s="2">
        <v>41040</v>
      </c>
      <c r="C1584" s="3">
        <v>0.91666666666666663</v>
      </c>
      <c r="D1584" s="1">
        <v>26.300236308839601</v>
      </c>
      <c r="E1584" s="1">
        <f t="shared" si="144"/>
        <v>1.1522791032810351</v>
      </c>
      <c r="F1584" s="1">
        <f t="shared" si="145"/>
        <v>4148.2047718117265</v>
      </c>
      <c r="G1584" s="1" t="str">
        <f t="shared" si="146"/>
        <v>0</v>
      </c>
      <c r="H1584" s="1">
        <v>24.638774269999999</v>
      </c>
      <c r="I1584" s="1">
        <f t="shared" si="147"/>
        <v>1.0794862977043749</v>
      </c>
      <c r="J1584" s="1">
        <f t="shared" si="148"/>
        <v>3886.1506717357497</v>
      </c>
      <c r="K1584" s="1" t="str">
        <f t="shared" si="149"/>
        <v>0</v>
      </c>
    </row>
    <row r="1585" spans="1:11">
      <c r="A1585" s="1" t="s">
        <v>43</v>
      </c>
      <c r="B1585" s="2">
        <v>41040</v>
      </c>
      <c r="C1585" s="3">
        <v>0.95833333333333337</v>
      </c>
      <c r="D1585" s="1">
        <v>22.9623042636447</v>
      </c>
      <c r="E1585" s="1">
        <f t="shared" si="144"/>
        <v>1.0060359555509335</v>
      </c>
      <c r="F1585" s="1">
        <f t="shared" si="145"/>
        <v>3621.7294399833604</v>
      </c>
      <c r="G1585" s="1">
        <f t="shared" si="146"/>
        <v>97179.26639791351</v>
      </c>
      <c r="H1585" s="1">
        <v>24.69372602</v>
      </c>
      <c r="I1585" s="1">
        <f t="shared" si="147"/>
        <v>1.08189387125125</v>
      </c>
      <c r="J1585" s="1">
        <f t="shared" si="148"/>
        <v>3894.8179365045003</v>
      </c>
      <c r="K1585" s="1">
        <f t="shared" si="149"/>
        <v>86767.936443429746</v>
      </c>
    </row>
    <row r="1586" spans="1:11">
      <c r="A1586" s="1" t="s">
        <v>43</v>
      </c>
      <c r="B1586" s="2">
        <v>41041</v>
      </c>
      <c r="C1586" s="3">
        <v>0</v>
      </c>
      <c r="D1586" s="1">
        <v>28.032527718014201</v>
      </c>
      <c r="E1586" s="1">
        <f t="shared" si="144"/>
        <v>1.2281751206454972</v>
      </c>
      <c r="F1586" s="1">
        <f t="shared" si="145"/>
        <v>4421.43043432379</v>
      </c>
      <c r="G1586" s="1" t="str">
        <f t="shared" si="146"/>
        <v>0</v>
      </c>
      <c r="H1586" s="1">
        <v>24.511450679999999</v>
      </c>
      <c r="I1586" s="1">
        <f t="shared" si="147"/>
        <v>1.0739079329175001</v>
      </c>
      <c r="J1586" s="1">
        <f t="shared" si="148"/>
        <v>3866.0685585030005</v>
      </c>
      <c r="K1586" s="1" t="str">
        <f t="shared" si="149"/>
        <v>0</v>
      </c>
    </row>
    <row r="1587" spans="1:11">
      <c r="A1587" s="1" t="s">
        <v>43</v>
      </c>
      <c r="B1587" s="2">
        <v>41041</v>
      </c>
      <c r="C1587" s="3">
        <v>4.1666666666666664E-2</v>
      </c>
      <c r="D1587" s="1">
        <v>38.730721359782699</v>
      </c>
      <c r="E1587" s="1">
        <f t="shared" si="144"/>
        <v>1.6968897295754795</v>
      </c>
      <c r="F1587" s="1">
        <f t="shared" si="145"/>
        <v>6108.8030264717263</v>
      </c>
      <c r="G1587" s="1" t="str">
        <f t="shared" si="146"/>
        <v>0</v>
      </c>
      <c r="H1587" s="1">
        <v>24.735986140000001</v>
      </c>
      <c r="I1587" s="1">
        <f t="shared" si="147"/>
        <v>1.0837453927587501</v>
      </c>
      <c r="J1587" s="1">
        <f t="shared" si="148"/>
        <v>3901.4834139315003</v>
      </c>
      <c r="K1587" s="1" t="str">
        <f t="shared" si="149"/>
        <v>0</v>
      </c>
    </row>
    <row r="1588" spans="1:11">
      <c r="A1588" s="1" t="s">
        <v>43</v>
      </c>
      <c r="B1588" s="2">
        <v>41041</v>
      </c>
      <c r="C1588" s="3">
        <v>8.3333333333333329E-2</v>
      </c>
      <c r="D1588" s="1">
        <v>43.1694026406606</v>
      </c>
      <c r="E1588" s="1">
        <f t="shared" si="144"/>
        <v>1.8913594531939426</v>
      </c>
      <c r="F1588" s="1">
        <f t="shared" si="145"/>
        <v>6808.8940314981937</v>
      </c>
      <c r="G1588" s="1" t="str">
        <f t="shared" si="146"/>
        <v>0</v>
      </c>
      <c r="H1588" s="1">
        <v>25.254579660000001</v>
      </c>
      <c r="I1588" s="1">
        <f t="shared" si="147"/>
        <v>1.1064662713537501</v>
      </c>
      <c r="J1588" s="1">
        <f t="shared" si="148"/>
        <v>3983.2785768735002</v>
      </c>
      <c r="K1588" s="1" t="str">
        <f t="shared" si="149"/>
        <v>0</v>
      </c>
    </row>
    <row r="1589" spans="1:11">
      <c r="A1589" s="1" t="s">
        <v>43</v>
      </c>
      <c r="B1589" s="2">
        <v>41041</v>
      </c>
      <c r="C1589" s="3">
        <v>0.125</v>
      </c>
      <c r="D1589" s="1">
        <v>44.748735099368602</v>
      </c>
      <c r="E1589" s="1">
        <f t="shared" si="144"/>
        <v>1.960553956541087</v>
      </c>
      <c r="F1589" s="1">
        <f t="shared" si="145"/>
        <v>7057.9942435479134</v>
      </c>
      <c r="G1589" s="1" t="str">
        <f t="shared" si="146"/>
        <v>0</v>
      </c>
      <c r="H1589" s="1">
        <v>25.913255830000001</v>
      </c>
      <c r="I1589" s="1">
        <f t="shared" si="147"/>
        <v>1.1353245210518752</v>
      </c>
      <c r="J1589" s="1">
        <f t="shared" si="148"/>
        <v>4087.1682757867507</v>
      </c>
      <c r="K1589" s="1" t="str">
        <f t="shared" si="149"/>
        <v>0</v>
      </c>
    </row>
    <row r="1590" spans="1:11">
      <c r="A1590" s="1" t="s">
        <v>43</v>
      </c>
      <c r="B1590" s="2">
        <v>41041</v>
      </c>
      <c r="C1590" s="3">
        <v>0.16666666666666666</v>
      </c>
      <c r="D1590" s="1">
        <v>32.365438499450697</v>
      </c>
      <c r="E1590" s="1">
        <f t="shared" si="144"/>
        <v>1.4180107742571837</v>
      </c>
      <c r="F1590" s="1">
        <f t="shared" si="145"/>
        <v>5104.8387873258616</v>
      </c>
      <c r="G1590" s="1" t="str">
        <f t="shared" si="146"/>
        <v>0</v>
      </c>
      <c r="H1590" s="1">
        <v>26.253040339999998</v>
      </c>
      <c r="I1590" s="1">
        <f t="shared" si="147"/>
        <v>1.15021132989625</v>
      </c>
      <c r="J1590" s="1">
        <f t="shared" si="148"/>
        <v>4140.7607876265001</v>
      </c>
      <c r="K1590" s="1" t="str">
        <f t="shared" si="149"/>
        <v>0</v>
      </c>
    </row>
    <row r="1591" spans="1:11">
      <c r="A1591" s="1" t="s">
        <v>43</v>
      </c>
      <c r="B1591" s="2">
        <v>41041</v>
      </c>
      <c r="C1591" s="3">
        <v>0.20833333333333334</v>
      </c>
      <c r="D1591" s="1">
        <v>28.723085795508499</v>
      </c>
      <c r="E1591" s="1">
        <f t="shared" si="144"/>
        <v>1.2584301964157163</v>
      </c>
      <c r="F1591" s="1">
        <f t="shared" si="145"/>
        <v>4530.3487070965784</v>
      </c>
      <c r="G1591" s="1" t="str">
        <f t="shared" si="146"/>
        <v>0</v>
      </c>
      <c r="H1591" s="1">
        <v>26.211722959999999</v>
      </c>
      <c r="I1591" s="1">
        <f t="shared" si="147"/>
        <v>1.148401112185</v>
      </c>
      <c r="J1591" s="1">
        <f t="shared" si="148"/>
        <v>4134.2440038659997</v>
      </c>
      <c r="K1591" s="1" t="str">
        <f t="shared" si="149"/>
        <v>0</v>
      </c>
    </row>
    <row r="1592" spans="1:11">
      <c r="A1592" s="1" t="s">
        <v>43</v>
      </c>
      <c r="B1592" s="2">
        <v>41041</v>
      </c>
      <c r="C1592" s="3">
        <v>0.25</v>
      </c>
      <c r="D1592" s="1">
        <v>31.1179416465759</v>
      </c>
      <c r="E1592" s="1">
        <f t="shared" si="144"/>
        <v>1.3633548183906068</v>
      </c>
      <c r="F1592" s="1">
        <f t="shared" si="145"/>
        <v>4908.0773462061843</v>
      </c>
      <c r="G1592" s="1" t="str">
        <f t="shared" si="146"/>
        <v>0</v>
      </c>
      <c r="H1592" s="1">
        <v>26.36631534</v>
      </c>
      <c r="I1592" s="1">
        <f t="shared" si="147"/>
        <v>1.1551741908337501</v>
      </c>
      <c r="J1592" s="1">
        <f t="shared" si="148"/>
        <v>4158.6270870015005</v>
      </c>
      <c r="K1592" s="1" t="str">
        <f t="shared" si="149"/>
        <v>0</v>
      </c>
    </row>
    <row r="1593" spans="1:11">
      <c r="A1593" s="1" t="s">
        <v>43</v>
      </c>
      <c r="B1593" s="2">
        <v>41041</v>
      </c>
      <c r="C1593" s="3">
        <v>0.29166666666666669</v>
      </c>
      <c r="D1593" s="1">
        <v>34.156004691123997</v>
      </c>
      <c r="E1593" s="1">
        <f t="shared" si="144"/>
        <v>1.4964599555298701</v>
      </c>
      <c r="F1593" s="1">
        <f t="shared" si="145"/>
        <v>5387.2558399075324</v>
      </c>
      <c r="G1593" s="1" t="str">
        <f t="shared" si="146"/>
        <v>0</v>
      </c>
      <c r="H1593" s="1">
        <v>26.102538209999999</v>
      </c>
      <c r="I1593" s="1">
        <f t="shared" si="147"/>
        <v>1.1436174553256249</v>
      </c>
      <c r="J1593" s="1">
        <f t="shared" si="148"/>
        <v>4117.0228391722494</v>
      </c>
      <c r="K1593" s="1" t="str">
        <f t="shared" si="149"/>
        <v>0</v>
      </c>
    </row>
    <row r="1594" spans="1:11">
      <c r="A1594" s="1" t="s">
        <v>43</v>
      </c>
      <c r="B1594" s="2">
        <v>41041</v>
      </c>
      <c r="C1594" s="3">
        <v>0.33333333333333331</v>
      </c>
      <c r="D1594" s="1">
        <v>28.341497944196099</v>
      </c>
      <c r="E1594" s="1">
        <f t="shared" ref="E1594:E1657" si="150">(D1594*3785.4)/86400</f>
        <v>1.2417118786800916</v>
      </c>
      <c r="F1594" s="1">
        <f t="shared" ref="F1594:F1657" si="151">E1594*3600</f>
        <v>4470.1627632483296</v>
      </c>
      <c r="G1594" s="1" t="str">
        <f t="shared" ref="G1594:G1657" si="152">IF(C1594=$C$25,SUM(F1594:F1615),"0")</f>
        <v>0</v>
      </c>
      <c r="H1594" s="1">
        <v>26.220181669999999</v>
      </c>
      <c r="I1594" s="1">
        <f t="shared" ref="I1594:I1657" si="153">(H1594*3785.4)/86400</f>
        <v>1.148771709416875</v>
      </c>
      <c r="J1594" s="1">
        <f t="shared" ref="J1594:J1657" si="154">I1594*3600</f>
        <v>4135.5781539007503</v>
      </c>
      <c r="K1594" s="1" t="str">
        <f t="shared" ref="K1594:K1657" si="155">IF(C1594=$C$25,SUM(J1594:J1615),"0")</f>
        <v>0</v>
      </c>
    </row>
    <row r="1595" spans="1:11">
      <c r="A1595" s="1" t="s">
        <v>43</v>
      </c>
      <c r="B1595" s="2">
        <v>41041</v>
      </c>
      <c r="C1595" s="3">
        <v>0.375</v>
      </c>
      <c r="D1595" s="1">
        <v>27.775995282596998</v>
      </c>
      <c r="E1595" s="1">
        <f t="shared" si="150"/>
        <v>1.216935793318781</v>
      </c>
      <c r="F1595" s="1">
        <f t="shared" si="151"/>
        <v>4380.9688559476117</v>
      </c>
      <c r="G1595" s="1" t="str">
        <f t="shared" si="152"/>
        <v>0</v>
      </c>
      <c r="H1595" s="1">
        <v>26.207374690000002</v>
      </c>
      <c r="I1595" s="1">
        <f t="shared" si="153"/>
        <v>1.1482106036056252</v>
      </c>
      <c r="J1595" s="1">
        <f t="shared" si="154"/>
        <v>4133.5581729802507</v>
      </c>
      <c r="K1595" s="1" t="str">
        <f t="shared" si="155"/>
        <v>0</v>
      </c>
    </row>
    <row r="1596" spans="1:11">
      <c r="A1596" s="1" t="s">
        <v>43</v>
      </c>
      <c r="B1596" s="2">
        <v>41041</v>
      </c>
      <c r="C1596" s="3">
        <v>0.41666666666666669</v>
      </c>
      <c r="D1596" s="1">
        <v>27.777834937837401</v>
      </c>
      <c r="E1596" s="1">
        <f t="shared" si="150"/>
        <v>1.2170163932140012</v>
      </c>
      <c r="F1596" s="1">
        <f t="shared" si="151"/>
        <v>4381.2590155704047</v>
      </c>
      <c r="G1596" s="1" t="str">
        <f t="shared" si="152"/>
        <v>0</v>
      </c>
      <c r="H1596" s="1">
        <v>25.988083119999999</v>
      </c>
      <c r="I1596" s="1">
        <f t="shared" si="153"/>
        <v>1.138602891695</v>
      </c>
      <c r="J1596" s="1">
        <f t="shared" si="154"/>
        <v>4098.9704101019997</v>
      </c>
      <c r="K1596" s="1" t="str">
        <f t="shared" si="155"/>
        <v>0</v>
      </c>
    </row>
    <row r="1597" spans="1:11">
      <c r="A1597" s="1" t="s">
        <v>43</v>
      </c>
      <c r="B1597" s="2">
        <v>41041</v>
      </c>
      <c r="C1597" s="3">
        <v>0.45833333333333331</v>
      </c>
      <c r="D1597" s="1">
        <v>29.804070634841899</v>
      </c>
      <c r="E1597" s="1">
        <f t="shared" si="150"/>
        <v>1.3057908446890107</v>
      </c>
      <c r="F1597" s="1">
        <f t="shared" si="151"/>
        <v>4700.8470408804387</v>
      </c>
      <c r="G1597" s="1" t="str">
        <f t="shared" si="152"/>
        <v>0</v>
      </c>
      <c r="H1597" s="1">
        <v>25.621199149999999</v>
      </c>
      <c r="I1597" s="1">
        <f t="shared" si="153"/>
        <v>1.122528787759375</v>
      </c>
      <c r="J1597" s="1">
        <f t="shared" si="154"/>
        <v>4041.10363593375</v>
      </c>
      <c r="K1597" s="1" t="str">
        <f t="shared" si="155"/>
        <v>0</v>
      </c>
    </row>
    <row r="1598" spans="1:11">
      <c r="A1598" s="1" t="s">
        <v>43</v>
      </c>
      <c r="B1598" s="2">
        <v>41041</v>
      </c>
      <c r="C1598" s="3">
        <v>0.5</v>
      </c>
      <c r="D1598" s="1">
        <v>28.114790632989699</v>
      </c>
      <c r="E1598" s="1">
        <f t="shared" si="150"/>
        <v>1.2317792646078611</v>
      </c>
      <c r="F1598" s="1">
        <f t="shared" si="151"/>
        <v>4434.4053525883</v>
      </c>
      <c r="G1598" s="1" t="str">
        <f t="shared" si="152"/>
        <v>0</v>
      </c>
      <c r="H1598" s="1">
        <v>25.568065229999998</v>
      </c>
      <c r="I1598" s="1">
        <f t="shared" si="153"/>
        <v>1.120200857889375</v>
      </c>
      <c r="J1598" s="1">
        <f t="shared" si="154"/>
        <v>4032.7230884017499</v>
      </c>
      <c r="K1598" s="1" t="str">
        <f t="shared" si="155"/>
        <v>0</v>
      </c>
    </row>
    <row r="1599" spans="1:11">
      <c r="A1599" s="1" t="s">
        <v>43</v>
      </c>
      <c r="B1599" s="2">
        <v>41041</v>
      </c>
      <c r="C1599" s="3">
        <v>0.54166666666666663</v>
      </c>
      <c r="D1599" s="1">
        <v>27.339869835641601</v>
      </c>
      <c r="E1599" s="1">
        <f t="shared" si="150"/>
        <v>1.1978280471740477</v>
      </c>
      <c r="F1599" s="1">
        <f t="shared" si="151"/>
        <v>4312.1809698265715</v>
      </c>
      <c r="G1599" s="1" t="str">
        <f t="shared" si="152"/>
        <v>0</v>
      </c>
      <c r="H1599" s="1">
        <v>25.206791119999998</v>
      </c>
      <c r="I1599" s="1">
        <f t="shared" si="153"/>
        <v>1.1043725359449998</v>
      </c>
      <c r="J1599" s="1">
        <f t="shared" si="154"/>
        <v>3975.7411294019994</v>
      </c>
      <c r="K1599" s="1" t="str">
        <f t="shared" si="155"/>
        <v>0</v>
      </c>
    </row>
    <row r="1600" spans="1:11">
      <c r="A1600" s="1" t="s">
        <v>43</v>
      </c>
      <c r="B1600" s="2">
        <v>41041</v>
      </c>
      <c r="C1600" s="3">
        <v>0.58333333333333337</v>
      </c>
      <c r="D1600" s="1">
        <v>28.152828974194001</v>
      </c>
      <c r="E1600" s="1">
        <f t="shared" si="150"/>
        <v>1.2334458194318747</v>
      </c>
      <c r="F1600" s="1">
        <f t="shared" si="151"/>
        <v>4440.4049499547491</v>
      </c>
      <c r="G1600" s="1" t="str">
        <f t="shared" si="152"/>
        <v>0</v>
      </c>
      <c r="H1600" s="1">
        <v>25.43395142</v>
      </c>
      <c r="I1600" s="1">
        <f t="shared" si="153"/>
        <v>1.1143249965887501</v>
      </c>
      <c r="J1600" s="1">
        <f t="shared" si="154"/>
        <v>4011.5699877195002</v>
      </c>
      <c r="K1600" s="1" t="str">
        <f t="shared" si="155"/>
        <v>0</v>
      </c>
    </row>
    <row r="1601" spans="1:11">
      <c r="A1601" s="1" t="s">
        <v>43</v>
      </c>
      <c r="B1601" s="2">
        <v>41041</v>
      </c>
      <c r="C1601" s="3">
        <v>0.625</v>
      </c>
      <c r="D1601" s="1">
        <v>27.283907350434198</v>
      </c>
      <c r="E1601" s="1">
        <f t="shared" si="150"/>
        <v>1.1953761907908984</v>
      </c>
      <c r="F1601" s="1">
        <f t="shared" si="151"/>
        <v>4303.3542868472341</v>
      </c>
      <c r="G1601" s="1" t="str">
        <f t="shared" si="152"/>
        <v>0</v>
      </c>
      <c r="H1601" s="1">
        <v>25.064184749999999</v>
      </c>
      <c r="I1601" s="1">
        <f t="shared" si="153"/>
        <v>1.0981245943593749</v>
      </c>
      <c r="J1601" s="1">
        <f t="shared" si="154"/>
        <v>3953.2485396937495</v>
      </c>
      <c r="K1601" s="1" t="str">
        <f t="shared" si="155"/>
        <v>0</v>
      </c>
    </row>
    <row r="1602" spans="1:11">
      <c r="A1602" s="1" t="s">
        <v>43</v>
      </c>
      <c r="B1602" s="2">
        <v>41041</v>
      </c>
      <c r="C1602" s="3">
        <v>0.66666666666666663</v>
      </c>
      <c r="D1602" s="1">
        <v>23.717419845263201</v>
      </c>
      <c r="E1602" s="1">
        <f t="shared" si="150"/>
        <v>1.0391194569705942</v>
      </c>
      <c r="F1602" s="1">
        <f t="shared" si="151"/>
        <v>3740.8300450941388</v>
      </c>
      <c r="G1602" s="1" t="str">
        <f t="shared" si="152"/>
        <v>0</v>
      </c>
      <c r="H1602" s="1">
        <v>24.909151319999999</v>
      </c>
      <c r="I1602" s="1">
        <f t="shared" si="153"/>
        <v>1.0913321922075001</v>
      </c>
      <c r="J1602" s="1">
        <f t="shared" si="154"/>
        <v>3928.7958919470002</v>
      </c>
      <c r="K1602" s="1" t="str">
        <f t="shared" si="155"/>
        <v>0</v>
      </c>
    </row>
    <row r="1603" spans="1:11">
      <c r="A1603" s="1" t="s">
        <v>43</v>
      </c>
      <c r="B1603" s="2">
        <v>41041</v>
      </c>
      <c r="C1603" s="3">
        <v>0.70833333333333337</v>
      </c>
      <c r="D1603" s="1">
        <v>9.3564348034063993</v>
      </c>
      <c r="E1603" s="1">
        <f t="shared" si="150"/>
        <v>0.40992879982424291</v>
      </c>
      <c r="F1603" s="1">
        <f t="shared" si="151"/>
        <v>1475.7436793672744</v>
      </c>
      <c r="G1603" s="1" t="str">
        <f t="shared" si="152"/>
        <v>0</v>
      </c>
      <c r="H1603" s="1">
        <v>24.024671390000002</v>
      </c>
      <c r="I1603" s="1">
        <f t="shared" si="153"/>
        <v>1.0525809152743753</v>
      </c>
      <c r="J1603" s="1">
        <f t="shared" si="154"/>
        <v>3789.2912949877509</v>
      </c>
      <c r="K1603" s="1" t="str">
        <f t="shared" si="155"/>
        <v>0</v>
      </c>
    </row>
    <row r="1604" spans="1:11">
      <c r="A1604" s="1" t="s">
        <v>43</v>
      </c>
      <c r="B1604" s="2">
        <v>41041</v>
      </c>
      <c r="C1604" s="3">
        <v>0.75</v>
      </c>
      <c r="D1604" s="1">
        <v>7.7926578170723397</v>
      </c>
      <c r="E1604" s="1">
        <f t="shared" si="150"/>
        <v>0.34141582061048192</v>
      </c>
      <c r="F1604" s="1">
        <f t="shared" si="151"/>
        <v>1229.0969541977349</v>
      </c>
      <c r="G1604" s="1" t="str">
        <f t="shared" si="152"/>
        <v>0</v>
      </c>
      <c r="H1604" s="1">
        <v>23.24846032</v>
      </c>
      <c r="I1604" s="1">
        <f t="shared" si="153"/>
        <v>1.0185731677700001</v>
      </c>
      <c r="J1604" s="1">
        <f t="shared" si="154"/>
        <v>3666.863403972</v>
      </c>
      <c r="K1604" s="1" t="str">
        <f t="shared" si="155"/>
        <v>0</v>
      </c>
    </row>
    <row r="1605" spans="1:11">
      <c r="A1605" s="1" t="s">
        <v>43</v>
      </c>
      <c r="B1605" s="2">
        <v>41041</v>
      </c>
      <c r="C1605" s="3">
        <v>0.79166666666666663</v>
      </c>
      <c r="D1605" s="1">
        <v>24.011640456649999</v>
      </c>
      <c r="E1605" s="1">
        <f t="shared" si="150"/>
        <v>1.0520099975069781</v>
      </c>
      <c r="F1605" s="1">
        <f t="shared" si="151"/>
        <v>3787.2359910251212</v>
      </c>
      <c r="G1605" s="1" t="str">
        <f t="shared" si="152"/>
        <v>0</v>
      </c>
      <c r="H1605" s="1">
        <v>22.233035009999998</v>
      </c>
      <c r="I1605" s="1">
        <f t="shared" si="153"/>
        <v>0.97408484637562498</v>
      </c>
      <c r="J1605" s="1">
        <f t="shared" si="154"/>
        <v>3506.70544695225</v>
      </c>
      <c r="K1605" s="1" t="str">
        <f t="shared" si="155"/>
        <v>0</v>
      </c>
    </row>
    <row r="1606" spans="1:11">
      <c r="A1606" s="1" t="s">
        <v>43</v>
      </c>
      <c r="B1606" s="2">
        <v>41041</v>
      </c>
      <c r="C1606" s="3">
        <v>0.83333333333333337</v>
      </c>
      <c r="D1606" s="1">
        <v>22.655917812676901</v>
      </c>
      <c r="E1606" s="1">
        <f t="shared" si="150"/>
        <v>0.99261239916790667</v>
      </c>
      <c r="F1606" s="1">
        <f t="shared" si="151"/>
        <v>3573.4046370044639</v>
      </c>
      <c r="G1606" s="1" t="str">
        <f t="shared" si="152"/>
        <v>0</v>
      </c>
      <c r="H1606" s="1">
        <v>20.353880539999999</v>
      </c>
      <c r="I1606" s="1">
        <f t="shared" si="153"/>
        <v>0.89175439115874988</v>
      </c>
      <c r="J1606" s="1">
        <f t="shared" si="154"/>
        <v>3210.3158081714996</v>
      </c>
      <c r="K1606" s="1" t="str">
        <f t="shared" si="155"/>
        <v>0</v>
      </c>
    </row>
    <row r="1607" spans="1:11">
      <c r="A1607" s="1" t="s">
        <v>43</v>
      </c>
      <c r="B1607" s="2">
        <v>41041</v>
      </c>
      <c r="C1607" s="3">
        <v>0.875</v>
      </c>
      <c r="D1607" s="1">
        <v>7.3931382150120202</v>
      </c>
      <c r="E1607" s="1">
        <f t="shared" si="150"/>
        <v>0.32391186804521416</v>
      </c>
      <c r="F1607" s="1">
        <f t="shared" si="151"/>
        <v>1166.082724962771</v>
      </c>
      <c r="G1607" s="1" t="str">
        <f t="shared" si="152"/>
        <v>0</v>
      </c>
      <c r="H1607" s="1">
        <v>19.67368119</v>
      </c>
      <c r="I1607" s="1">
        <f t="shared" si="153"/>
        <v>0.86195315713687504</v>
      </c>
      <c r="J1607" s="1">
        <f t="shared" si="154"/>
        <v>3103.0313656927501</v>
      </c>
      <c r="K1607" s="1" t="str">
        <f t="shared" si="155"/>
        <v>0</v>
      </c>
    </row>
    <row r="1608" spans="1:11">
      <c r="A1608" s="1" t="s">
        <v>43</v>
      </c>
      <c r="B1608" s="2">
        <v>41041</v>
      </c>
      <c r="C1608" s="3">
        <v>0.91666666666666663</v>
      </c>
      <c r="D1608" s="1">
        <v>13.088384289874</v>
      </c>
      <c r="E1608" s="1">
        <f t="shared" si="150"/>
        <v>0.57343483670010464</v>
      </c>
      <c r="F1608" s="1">
        <f t="shared" si="151"/>
        <v>2064.3654121203767</v>
      </c>
      <c r="G1608" s="1" t="str">
        <f t="shared" si="152"/>
        <v>0</v>
      </c>
      <c r="H1608" s="1">
        <v>18.044465339999999</v>
      </c>
      <c r="I1608" s="1">
        <f t="shared" si="153"/>
        <v>0.79057313770874993</v>
      </c>
      <c r="J1608" s="1">
        <f t="shared" si="154"/>
        <v>2846.0632957514999</v>
      </c>
      <c r="K1608" s="1" t="str">
        <f t="shared" si="155"/>
        <v>0</v>
      </c>
    </row>
    <row r="1609" spans="1:11">
      <c r="A1609" s="1" t="s">
        <v>43</v>
      </c>
      <c r="B1609" s="2">
        <v>41041</v>
      </c>
      <c r="C1609" s="3">
        <v>0.95833333333333337</v>
      </c>
      <c r="D1609" s="1">
        <v>10.492063657111601</v>
      </c>
      <c r="E1609" s="1">
        <f t="shared" si="150"/>
        <v>0.45968353897720204</v>
      </c>
      <c r="F1609" s="1">
        <f t="shared" si="151"/>
        <v>1654.8607403179274</v>
      </c>
      <c r="G1609" s="1">
        <f t="shared" si="152"/>
        <v>83734.592200022103</v>
      </c>
      <c r="H1609" s="1">
        <v>16.778640029999998</v>
      </c>
      <c r="I1609" s="1">
        <f t="shared" si="153"/>
        <v>0.73511416631437487</v>
      </c>
      <c r="J1609" s="1">
        <f t="shared" si="154"/>
        <v>2646.4109987317497</v>
      </c>
      <c r="K1609" s="1">
        <f t="shared" si="155"/>
        <v>64141.380662636249</v>
      </c>
    </row>
    <row r="1610" spans="1:11">
      <c r="A1610" s="1" t="s">
        <v>43</v>
      </c>
      <c r="B1610" s="2">
        <v>41042</v>
      </c>
      <c r="C1610" s="3">
        <v>0</v>
      </c>
      <c r="D1610" s="1">
        <v>15.172422074741799</v>
      </c>
      <c r="E1610" s="1">
        <f t="shared" si="150"/>
        <v>0.66474174214962511</v>
      </c>
      <c r="F1610" s="1">
        <f t="shared" si="151"/>
        <v>2393.0702717386503</v>
      </c>
      <c r="G1610" s="1" t="str">
        <f t="shared" si="152"/>
        <v>0</v>
      </c>
      <c r="H1610" s="1">
        <v>15.696785269999999</v>
      </c>
      <c r="I1610" s="1">
        <f t="shared" si="153"/>
        <v>0.68771540464187508</v>
      </c>
      <c r="J1610" s="1">
        <f t="shared" si="154"/>
        <v>2475.7754567107504</v>
      </c>
      <c r="K1610" s="1" t="str">
        <f t="shared" si="155"/>
        <v>0</v>
      </c>
    </row>
    <row r="1611" spans="1:11">
      <c r="A1611" s="1" t="s">
        <v>43</v>
      </c>
      <c r="B1611" s="2">
        <v>41042</v>
      </c>
      <c r="C1611" s="3">
        <v>4.1666666666666664E-2</v>
      </c>
      <c r="D1611" s="1">
        <v>11.6901508021355</v>
      </c>
      <c r="E1611" s="1">
        <f t="shared" si="150"/>
        <v>0.51217473201856167</v>
      </c>
      <c r="F1611" s="1">
        <f t="shared" si="151"/>
        <v>1843.8290352668221</v>
      </c>
      <c r="G1611" s="1" t="str">
        <f t="shared" si="152"/>
        <v>0</v>
      </c>
      <c r="H1611" s="1">
        <v>14.961152520000001</v>
      </c>
      <c r="I1611" s="1">
        <f t="shared" si="153"/>
        <v>0.65548549478249996</v>
      </c>
      <c r="J1611" s="1">
        <f t="shared" si="154"/>
        <v>2359.747781217</v>
      </c>
      <c r="K1611" s="1" t="str">
        <f t="shared" si="155"/>
        <v>0</v>
      </c>
    </row>
    <row r="1612" spans="1:11">
      <c r="A1612" s="1" t="s">
        <v>43</v>
      </c>
      <c r="B1612" s="2">
        <v>41042</v>
      </c>
      <c r="C1612" s="3">
        <v>8.3333333333333329E-2</v>
      </c>
      <c r="D1612" s="1">
        <v>13.338079273568299</v>
      </c>
      <c r="E1612" s="1">
        <f t="shared" si="150"/>
        <v>0.58437459817321113</v>
      </c>
      <c r="F1612" s="1">
        <f t="shared" si="151"/>
        <v>2103.7485534235602</v>
      </c>
      <c r="G1612" s="1" t="str">
        <f t="shared" si="152"/>
        <v>0</v>
      </c>
      <c r="H1612" s="1">
        <v>14.479128319999999</v>
      </c>
      <c r="I1612" s="1">
        <f t="shared" si="153"/>
        <v>0.63436680951999991</v>
      </c>
      <c r="J1612" s="1">
        <f t="shared" si="154"/>
        <v>2283.7205142719995</v>
      </c>
      <c r="K1612" s="1" t="str">
        <f t="shared" si="155"/>
        <v>0</v>
      </c>
    </row>
    <row r="1613" spans="1:11">
      <c r="A1613" s="1" t="s">
        <v>43</v>
      </c>
      <c r="B1613" s="2">
        <v>41042</v>
      </c>
      <c r="C1613" s="3">
        <v>0.125</v>
      </c>
      <c r="D1613" s="1">
        <v>12.62770053943</v>
      </c>
      <c r="E1613" s="1">
        <f t="shared" si="150"/>
        <v>0.55325112988377689</v>
      </c>
      <c r="F1613" s="1">
        <f t="shared" si="151"/>
        <v>1991.7040675815967</v>
      </c>
      <c r="G1613" s="1" t="str">
        <f t="shared" si="152"/>
        <v>0</v>
      </c>
      <c r="H1613" s="1">
        <v>14.00280901</v>
      </c>
      <c r="I1613" s="1">
        <f t="shared" si="153"/>
        <v>0.61349806975062504</v>
      </c>
      <c r="J1613" s="1">
        <f t="shared" si="154"/>
        <v>2208.5930511022502</v>
      </c>
      <c r="K1613" s="1" t="str">
        <f t="shared" si="155"/>
        <v>0</v>
      </c>
    </row>
    <row r="1614" spans="1:11">
      <c r="A1614" s="1" t="s">
        <v>43</v>
      </c>
      <c r="B1614" s="2">
        <v>41042</v>
      </c>
      <c r="C1614" s="3">
        <v>0.16666666666666666</v>
      </c>
      <c r="D1614" s="1">
        <v>10.3760603515307</v>
      </c>
      <c r="E1614" s="1">
        <f t="shared" si="150"/>
        <v>0.45460114415143887</v>
      </c>
      <c r="F1614" s="1">
        <f t="shared" si="151"/>
        <v>1636.5641189451799</v>
      </c>
      <c r="G1614" s="1" t="str">
        <f t="shared" si="152"/>
        <v>0</v>
      </c>
      <c r="H1614" s="1">
        <v>13.655515619999999</v>
      </c>
      <c r="I1614" s="1">
        <f t="shared" si="153"/>
        <v>0.59828227810125001</v>
      </c>
      <c r="J1614" s="1">
        <f t="shared" si="154"/>
        <v>2153.8162011644999</v>
      </c>
      <c r="K1614" s="1" t="str">
        <f t="shared" si="155"/>
        <v>0</v>
      </c>
    </row>
    <row r="1615" spans="1:11">
      <c r="A1615" s="1" t="s">
        <v>43</v>
      </c>
      <c r="B1615" s="2">
        <v>41042</v>
      </c>
      <c r="C1615" s="3">
        <v>0.20833333333333334</v>
      </c>
      <c r="D1615" s="1">
        <v>11.146682999398999</v>
      </c>
      <c r="E1615" s="1">
        <f t="shared" si="150"/>
        <v>0.48836404891116864</v>
      </c>
      <c r="F1615" s="1">
        <f t="shared" si="151"/>
        <v>1758.110576080207</v>
      </c>
      <c r="G1615" s="1" t="str">
        <f t="shared" si="152"/>
        <v>0</v>
      </c>
      <c r="H1615" s="1">
        <v>13.286651060000001</v>
      </c>
      <c r="I1615" s="1">
        <f t="shared" si="153"/>
        <v>0.58212139956624998</v>
      </c>
      <c r="J1615" s="1">
        <f t="shared" si="154"/>
        <v>2095.6370384385</v>
      </c>
      <c r="K1615" s="1" t="str">
        <f t="shared" si="155"/>
        <v>0</v>
      </c>
    </row>
    <row r="1616" spans="1:11">
      <c r="A1616" s="1" t="s">
        <v>43</v>
      </c>
      <c r="B1616" s="2">
        <v>41042</v>
      </c>
      <c r="C1616" s="3">
        <v>0.25</v>
      </c>
      <c r="D1616" s="1">
        <v>12.3752220212089</v>
      </c>
      <c r="E1616" s="1">
        <f t="shared" si="150"/>
        <v>0.54218941480421501</v>
      </c>
      <c r="F1616" s="1">
        <f t="shared" si="151"/>
        <v>1951.881893295174</v>
      </c>
      <c r="G1616" s="1" t="str">
        <f t="shared" si="152"/>
        <v>0</v>
      </c>
      <c r="H1616" s="1">
        <v>12.87603498</v>
      </c>
      <c r="I1616" s="1">
        <f t="shared" si="153"/>
        <v>0.56413128256125</v>
      </c>
      <c r="J1616" s="1">
        <f t="shared" si="154"/>
        <v>2030.8726172204999</v>
      </c>
      <c r="K1616" s="1" t="str">
        <f t="shared" si="155"/>
        <v>0</v>
      </c>
    </row>
    <row r="1617" spans="1:11">
      <c r="A1617" s="1" t="s">
        <v>43</v>
      </c>
      <c r="B1617" s="2">
        <v>41042</v>
      </c>
      <c r="C1617" s="3">
        <v>0.29166666666666669</v>
      </c>
      <c r="D1617" s="1">
        <v>36.551625527805697</v>
      </c>
      <c r="E1617" s="1">
        <f t="shared" si="150"/>
        <v>1.6014180934369873</v>
      </c>
      <c r="F1617" s="1">
        <f t="shared" si="151"/>
        <v>5765.105136373154</v>
      </c>
      <c r="G1617" s="1" t="str">
        <f t="shared" si="152"/>
        <v>0</v>
      </c>
      <c r="H1617" s="1">
        <v>14.009768660000001</v>
      </c>
      <c r="I1617" s="1">
        <f t="shared" si="153"/>
        <v>0.61380298941625011</v>
      </c>
      <c r="J1617" s="1">
        <f t="shared" si="154"/>
        <v>2209.6907618985006</v>
      </c>
      <c r="K1617" s="1" t="str">
        <f t="shared" si="155"/>
        <v>0</v>
      </c>
    </row>
    <row r="1618" spans="1:11">
      <c r="A1618" s="1" t="s">
        <v>43</v>
      </c>
      <c r="B1618" s="2">
        <v>41042</v>
      </c>
      <c r="C1618" s="3">
        <v>0.33333333333333331</v>
      </c>
      <c r="D1618" s="1">
        <v>28.334327198664401</v>
      </c>
      <c r="E1618" s="1">
        <f t="shared" si="150"/>
        <v>1.2413977103914839</v>
      </c>
      <c r="F1618" s="1">
        <f t="shared" si="151"/>
        <v>4469.0317574093424</v>
      </c>
      <c r="G1618" s="1" t="str">
        <f t="shared" si="152"/>
        <v>0</v>
      </c>
      <c r="H1618" s="1">
        <v>15.23660357</v>
      </c>
      <c r="I1618" s="1">
        <f t="shared" si="153"/>
        <v>0.66755369391062502</v>
      </c>
      <c r="J1618" s="1">
        <f t="shared" si="154"/>
        <v>2403.1932980782499</v>
      </c>
      <c r="K1618" s="1" t="str">
        <f t="shared" si="155"/>
        <v>0</v>
      </c>
    </row>
    <row r="1619" spans="1:11">
      <c r="A1619" s="1" t="s">
        <v>43</v>
      </c>
      <c r="B1619" s="2">
        <v>41042</v>
      </c>
      <c r="C1619" s="3">
        <v>0.375</v>
      </c>
      <c r="D1619" s="1">
        <v>36.9784872309367</v>
      </c>
      <c r="E1619" s="1">
        <f t="shared" si="150"/>
        <v>1.6201199718054142</v>
      </c>
      <c r="F1619" s="1">
        <f t="shared" si="151"/>
        <v>5832.4318984994916</v>
      </c>
      <c r="G1619" s="1" t="str">
        <f t="shared" si="152"/>
        <v>0</v>
      </c>
      <c r="H1619" s="1">
        <v>16.664062550000001</v>
      </c>
      <c r="I1619" s="1">
        <f t="shared" si="153"/>
        <v>0.73009424047187499</v>
      </c>
      <c r="J1619" s="1">
        <f t="shared" si="154"/>
        <v>2628.3392656987498</v>
      </c>
      <c r="K1619" s="1" t="str">
        <f t="shared" si="155"/>
        <v>0</v>
      </c>
    </row>
    <row r="1620" spans="1:11">
      <c r="A1620" s="1" t="s">
        <v>43</v>
      </c>
      <c r="B1620" s="2">
        <v>41042</v>
      </c>
      <c r="C1620" s="3">
        <v>0.41666666666666669</v>
      </c>
      <c r="D1620" s="1">
        <v>36.867791537178903</v>
      </c>
      <c r="E1620" s="1">
        <f t="shared" si="150"/>
        <v>1.6152701167226506</v>
      </c>
      <c r="F1620" s="1">
        <f t="shared" si="151"/>
        <v>5814.9724202015423</v>
      </c>
      <c r="G1620" s="1" t="str">
        <f t="shared" si="152"/>
        <v>0</v>
      </c>
      <c r="H1620" s="1">
        <v>18.678524329999998</v>
      </c>
      <c r="I1620" s="1">
        <f t="shared" si="153"/>
        <v>0.81835284720812496</v>
      </c>
      <c r="J1620" s="1">
        <f t="shared" si="154"/>
        <v>2946.07024994925</v>
      </c>
      <c r="K1620" s="1" t="str">
        <f t="shared" si="155"/>
        <v>0</v>
      </c>
    </row>
    <row r="1621" spans="1:11">
      <c r="A1621" s="1" t="s">
        <v>43</v>
      </c>
      <c r="B1621" s="2">
        <v>41042</v>
      </c>
      <c r="C1621" s="3">
        <v>0.45833333333333331</v>
      </c>
      <c r="D1621" s="1">
        <v>32.647245581415</v>
      </c>
      <c r="E1621" s="1">
        <f t="shared" si="150"/>
        <v>1.4303574470357447</v>
      </c>
      <c r="F1621" s="1">
        <f t="shared" si="151"/>
        <v>5149.2868093286806</v>
      </c>
      <c r="G1621" s="1" t="str">
        <f t="shared" si="152"/>
        <v>0</v>
      </c>
      <c r="H1621" s="1">
        <v>19.604897789999999</v>
      </c>
      <c r="I1621" s="1">
        <f t="shared" si="153"/>
        <v>0.85893958442437501</v>
      </c>
      <c r="J1621" s="1">
        <f t="shared" si="154"/>
        <v>3092.1825039277501</v>
      </c>
      <c r="K1621" s="1" t="str">
        <f t="shared" si="155"/>
        <v>0</v>
      </c>
    </row>
    <row r="1622" spans="1:11">
      <c r="A1622" s="1" t="s">
        <v>43</v>
      </c>
      <c r="B1622" s="2">
        <v>41042</v>
      </c>
      <c r="C1622" s="3">
        <v>0.5</v>
      </c>
      <c r="D1622" s="1">
        <v>29.493488352563599</v>
      </c>
      <c r="E1622" s="1">
        <f t="shared" si="150"/>
        <v>1.2921834584466927</v>
      </c>
      <c r="F1622" s="1">
        <f t="shared" si="151"/>
        <v>4651.860450408094</v>
      </c>
      <c r="G1622" s="1" t="str">
        <f t="shared" si="152"/>
        <v>0</v>
      </c>
      <c r="H1622" s="1">
        <v>20.319163289999999</v>
      </c>
      <c r="I1622" s="1">
        <f t="shared" si="153"/>
        <v>0.89023334164312495</v>
      </c>
      <c r="J1622" s="1">
        <f t="shared" si="154"/>
        <v>3204.8400299152499</v>
      </c>
      <c r="K1622" s="1" t="str">
        <f t="shared" si="155"/>
        <v>0</v>
      </c>
    </row>
    <row r="1623" spans="1:11">
      <c r="A1623" s="1" t="s">
        <v>43</v>
      </c>
      <c r="B1623" s="2">
        <v>41042</v>
      </c>
      <c r="C1623" s="3">
        <v>0.54166666666666663</v>
      </c>
      <c r="D1623" s="1">
        <v>29.4994878657659</v>
      </c>
      <c r="E1623" s="1">
        <f t="shared" si="150"/>
        <v>1.2924463121188685</v>
      </c>
      <c r="F1623" s="1">
        <f t="shared" si="151"/>
        <v>4652.8067236279267</v>
      </c>
      <c r="G1623" s="1" t="str">
        <f t="shared" si="152"/>
        <v>0</v>
      </c>
      <c r="H1623" s="1">
        <v>21.86736565</v>
      </c>
      <c r="I1623" s="1">
        <f t="shared" si="153"/>
        <v>0.95806395754062512</v>
      </c>
      <c r="J1623" s="1">
        <f t="shared" si="154"/>
        <v>3449.0302471462505</v>
      </c>
      <c r="K1623" s="1" t="str">
        <f t="shared" si="155"/>
        <v>0</v>
      </c>
    </row>
    <row r="1624" spans="1:11">
      <c r="A1624" s="1" t="s">
        <v>43</v>
      </c>
      <c r="B1624" s="2">
        <v>41042</v>
      </c>
      <c r="C1624" s="3">
        <v>0.58333333333333337</v>
      </c>
      <c r="D1624" s="1">
        <v>36.017192960845101</v>
      </c>
      <c r="E1624" s="1">
        <f t="shared" si="150"/>
        <v>1.5780032665970261</v>
      </c>
      <c r="F1624" s="1">
        <f t="shared" si="151"/>
        <v>5680.8117597492937</v>
      </c>
      <c r="G1624" s="1" t="str">
        <f t="shared" si="152"/>
        <v>0</v>
      </c>
      <c r="H1624" s="1">
        <v>22.606546120000001</v>
      </c>
      <c r="I1624" s="1">
        <f t="shared" si="153"/>
        <v>0.99044930188250013</v>
      </c>
      <c r="J1624" s="1">
        <f t="shared" si="154"/>
        <v>3565.6174867770005</v>
      </c>
      <c r="K1624" s="1" t="str">
        <f t="shared" si="155"/>
        <v>0</v>
      </c>
    </row>
    <row r="1625" spans="1:11">
      <c r="A1625" s="1" t="s">
        <v>43</v>
      </c>
      <c r="B1625" s="2">
        <v>41042</v>
      </c>
      <c r="C1625" s="3">
        <v>0.625</v>
      </c>
      <c r="D1625" s="1">
        <v>30.821401057773201</v>
      </c>
      <c r="E1625" s="1">
        <f t="shared" si="150"/>
        <v>1.3503626338436885</v>
      </c>
      <c r="F1625" s="1">
        <f t="shared" si="151"/>
        <v>4861.3054818372784</v>
      </c>
      <c r="G1625" s="1" t="str">
        <f t="shared" si="152"/>
        <v>0</v>
      </c>
      <c r="H1625" s="1">
        <v>23.070363629999999</v>
      </c>
      <c r="I1625" s="1">
        <f t="shared" si="153"/>
        <v>1.0107703065393749</v>
      </c>
      <c r="J1625" s="1">
        <f t="shared" si="154"/>
        <v>3638.7731035417496</v>
      </c>
      <c r="K1625" s="1" t="str">
        <f t="shared" si="155"/>
        <v>0</v>
      </c>
    </row>
    <row r="1626" spans="1:11">
      <c r="A1626" s="1" t="s">
        <v>43</v>
      </c>
      <c r="B1626" s="2">
        <v>41042</v>
      </c>
      <c r="C1626" s="3">
        <v>0.66666666666666663</v>
      </c>
      <c r="D1626" s="1">
        <v>23.608091740608199</v>
      </c>
      <c r="E1626" s="1">
        <f t="shared" si="150"/>
        <v>1.0343295193853967</v>
      </c>
      <c r="F1626" s="1">
        <f t="shared" si="151"/>
        <v>3723.5862697874281</v>
      </c>
      <c r="G1626" s="1" t="str">
        <f t="shared" si="152"/>
        <v>0</v>
      </c>
      <c r="H1626" s="1">
        <v>23.372676890000001</v>
      </c>
      <c r="I1626" s="1">
        <f t="shared" si="153"/>
        <v>1.024015406243125</v>
      </c>
      <c r="J1626" s="1">
        <f t="shared" si="154"/>
        <v>3686.45546247525</v>
      </c>
      <c r="K1626" s="1" t="str">
        <f t="shared" si="155"/>
        <v>0</v>
      </c>
    </row>
    <row r="1627" spans="1:11">
      <c r="A1627" s="1" t="s">
        <v>43</v>
      </c>
      <c r="B1627" s="2">
        <v>41042</v>
      </c>
      <c r="C1627" s="3">
        <v>0.70833333333333337</v>
      </c>
      <c r="D1627" s="1">
        <v>24.8190072250366</v>
      </c>
      <c r="E1627" s="1">
        <f t="shared" si="150"/>
        <v>1.0873827540469161</v>
      </c>
      <c r="F1627" s="1">
        <f t="shared" si="151"/>
        <v>3914.577914568898</v>
      </c>
      <c r="G1627" s="1" t="str">
        <f t="shared" si="152"/>
        <v>0</v>
      </c>
      <c r="H1627" s="1">
        <v>23.762908899999999</v>
      </c>
      <c r="I1627" s="1">
        <f t="shared" si="153"/>
        <v>1.04111244618125</v>
      </c>
      <c r="J1627" s="1">
        <f t="shared" si="154"/>
        <v>3748.0048062524997</v>
      </c>
      <c r="K1627" s="1" t="str">
        <f t="shared" si="155"/>
        <v>0</v>
      </c>
    </row>
    <row r="1628" spans="1:11">
      <c r="A1628" s="1" t="s">
        <v>43</v>
      </c>
      <c r="B1628" s="2">
        <v>41042</v>
      </c>
      <c r="C1628" s="3">
        <v>0.75</v>
      </c>
      <c r="D1628" s="1">
        <v>28.758657832145701</v>
      </c>
      <c r="E1628" s="1">
        <f t="shared" si="150"/>
        <v>1.2599886962708835</v>
      </c>
      <c r="F1628" s="1">
        <f t="shared" si="151"/>
        <v>4535.9593065751806</v>
      </c>
      <c r="G1628" s="1" t="str">
        <f t="shared" si="152"/>
        <v>0</v>
      </c>
      <c r="H1628" s="1">
        <v>23.614665689999999</v>
      </c>
      <c r="I1628" s="1">
        <f t="shared" si="153"/>
        <v>1.0346175405431248</v>
      </c>
      <c r="J1628" s="1">
        <f t="shared" si="154"/>
        <v>3724.6231459552496</v>
      </c>
      <c r="K1628" s="1" t="str">
        <f t="shared" si="155"/>
        <v>0</v>
      </c>
    </row>
    <row r="1629" spans="1:11">
      <c r="A1629" s="1" t="s">
        <v>43</v>
      </c>
      <c r="B1629" s="2">
        <v>41042</v>
      </c>
      <c r="C1629" s="3">
        <v>0.79166666666666663</v>
      </c>
      <c r="D1629" s="1">
        <v>29.2613599713643</v>
      </c>
      <c r="E1629" s="1">
        <f t="shared" si="150"/>
        <v>1.2820133337453985</v>
      </c>
      <c r="F1629" s="1">
        <f t="shared" si="151"/>
        <v>4615.2480014834346</v>
      </c>
      <c r="G1629" s="1" t="str">
        <f t="shared" si="152"/>
        <v>0</v>
      </c>
      <c r="H1629" s="1">
        <v>24.05034625</v>
      </c>
      <c r="I1629" s="1">
        <f t="shared" si="153"/>
        <v>1.053705795078125</v>
      </c>
      <c r="J1629" s="1">
        <f t="shared" si="154"/>
        <v>3793.3408622812499</v>
      </c>
      <c r="K1629" s="1" t="str">
        <f t="shared" si="155"/>
        <v>0</v>
      </c>
    </row>
    <row r="1630" spans="1:11">
      <c r="A1630" s="1" t="s">
        <v>43</v>
      </c>
      <c r="B1630" s="2">
        <v>41042</v>
      </c>
      <c r="C1630" s="3">
        <v>0.83333333333333337</v>
      </c>
      <c r="D1630" s="1">
        <v>30.0132446569867</v>
      </c>
      <c r="E1630" s="1">
        <f t="shared" si="150"/>
        <v>1.3149552815342298</v>
      </c>
      <c r="F1630" s="1">
        <f t="shared" si="151"/>
        <v>4733.8390135232275</v>
      </c>
      <c r="G1630" s="1" t="str">
        <f t="shared" si="152"/>
        <v>0</v>
      </c>
      <c r="H1630" s="1">
        <v>24.071299920000001</v>
      </c>
      <c r="I1630" s="1">
        <f t="shared" si="153"/>
        <v>1.0546238277450002</v>
      </c>
      <c r="J1630" s="1">
        <f t="shared" si="154"/>
        <v>3796.6457798820006</v>
      </c>
      <c r="K1630" s="1" t="str">
        <f t="shared" si="155"/>
        <v>0</v>
      </c>
    </row>
    <row r="1631" spans="1:11">
      <c r="A1631" s="1" t="s">
        <v>43</v>
      </c>
      <c r="B1631" s="2">
        <v>41042</v>
      </c>
      <c r="C1631" s="3">
        <v>0.875</v>
      </c>
      <c r="D1631" s="1">
        <v>34.749085966216199</v>
      </c>
      <c r="E1631" s="1">
        <f t="shared" si="150"/>
        <v>1.5224443288948473</v>
      </c>
      <c r="F1631" s="1">
        <f t="shared" si="151"/>
        <v>5480.7995840214498</v>
      </c>
      <c r="G1631" s="1" t="str">
        <f t="shared" si="152"/>
        <v>0</v>
      </c>
      <c r="H1631" s="1">
        <v>24.571137520000001</v>
      </c>
      <c r="I1631" s="1">
        <f t="shared" si="153"/>
        <v>1.0765229625950001</v>
      </c>
      <c r="J1631" s="1">
        <f t="shared" si="154"/>
        <v>3875.4826653420005</v>
      </c>
      <c r="K1631" s="1" t="str">
        <f t="shared" si="155"/>
        <v>0</v>
      </c>
    </row>
    <row r="1632" spans="1:11">
      <c r="A1632" s="1" t="s">
        <v>43</v>
      </c>
      <c r="B1632" s="2">
        <v>41042</v>
      </c>
      <c r="C1632" s="3">
        <v>0.91666666666666663</v>
      </c>
      <c r="D1632" s="1">
        <v>32.994010066456298</v>
      </c>
      <c r="E1632" s="1">
        <f t="shared" si="150"/>
        <v>1.4455500660366165</v>
      </c>
      <c r="F1632" s="1">
        <f t="shared" si="151"/>
        <v>5203.9802377318192</v>
      </c>
      <c r="G1632" s="1" t="str">
        <f t="shared" si="152"/>
        <v>0</v>
      </c>
      <c r="H1632" s="1">
        <v>24.568831079999999</v>
      </c>
      <c r="I1632" s="1">
        <f t="shared" si="153"/>
        <v>1.0764219116925</v>
      </c>
      <c r="J1632" s="1">
        <f t="shared" si="154"/>
        <v>3875.1188820930001</v>
      </c>
      <c r="K1632" s="1" t="str">
        <f t="shared" si="155"/>
        <v>0</v>
      </c>
    </row>
    <row r="1633" spans="1:11">
      <c r="A1633" s="1" t="s">
        <v>43</v>
      </c>
      <c r="B1633" s="2">
        <v>41042</v>
      </c>
      <c r="C1633" s="3">
        <v>0.95833333333333337</v>
      </c>
      <c r="D1633" s="1">
        <v>32.114677659140703</v>
      </c>
      <c r="E1633" s="1">
        <f t="shared" si="150"/>
        <v>1.4070243149411021</v>
      </c>
      <c r="F1633" s="1">
        <f t="shared" si="151"/>
        <v>5065.2875337879677</v>
      </c>
      <c r="G1633" s="1">
        <f t="shared" si="152"/>
        <v>105473.40527456776</v>
      </c>
      <c r="H1633" s="1">
        <v>25.195435660000001</v>
      </c>
      <c r="I1633" s="1">
        <f t="shared" si="153"/>
        <v>1.1038750248537501</v>
      </c>
      <c r="J1633" s="1">
        <f t="shared" si="154"/>
        <v>3973.9500894735006</v>
      </c>
      <c r="K1633" s="1">
        <f t="shared" si="155"/>
        <v>88514.571592122753</v>
      </c>
    </row>
    <row r="1634" spans="1:11">
      <c r="A1634" s="1" t="s">
        <v>43</v>
      </c>
      <c r="B1634" s="2">
        <v>41043</v>
      </c>
      <c r="C1634" s="3">
        <v>0</v>
      </c>
      <c r="D1634" s="1">
        <v>31.501197807523901</v>
      </c>
      <c r="E1634" s="1">
        <f t="shared" si="150"/>
        <v>1.3801462289421409</v>
      </c>
      <c r="F1634" s="1">
        <f t="shared" si="151"/>
        <v>4968.5264241917075</v>
      </c>
      <c r="G1634" s="1" t="str">
        <f t="shared" si="152"/>
        <v>0</v>
      </c>
      <c r="H1634" s="1">
        <v>25.338428579999999</v>
      </c>
      <c r="I1634" s="1">
        <f t="shared" si="153"/>
        <v>1.1101399021612499</v>
      </c>
      <c r="J1634" s="1">
        <f t="shared" si="154"/>
        <v>3996.5036477804997</v>
      </c>
      <c r="K1634" s="1" t="str">
        <f t="shared" si="155"/>
        <v>0</v>
      </c>
    </row>
    <row r="1635" spans="1:11">
      <c r="A1635" s="1" t="s">
        <v>43</v>
      </c>
      <c r="B1635" s="2">
        <v>41043</v>
      </c>
      <c r="C1635" s="3">
        <v>4.1666666666666664E-2</v>
      </c>
      <c r="D1635" s="1">
        <v>29.807099145253499</v>
      </c>
      <c r="E1635" s="1">
        <f t="shared" si="150"/>
        <v>1.3059235313014188</v>
      </c>
      <c r="F1635" s="1">
        <f t="shared" si="151"/>
        <v>4701.3247126851074</v>
      </c>
      <c r="G1635" s="1" t="str">
        <f t="shared" si="152"/>
        <v>0</v>
      </c>
      <c r="H1635" s="1">
        <v>25.541908549999999</v>
      </c>
      <c r="I1635" s="1">
        <f t="shared" si="153"/>
        <v>1.1190548683468748</v>
      </c>
      <c r="J1635" s="1">
        <f t="shared" si="154"/>
        <v>4028.5975260487494</v>
      </c>
      <c r="K1635" s="1" t="str">
        <f t="shared" si="155"/>
        <v>0</v>
      </c>
    </row>
    <row r="1636" spans="1:11">
      <c r="A1636" s="1" t="s">
        <v>43</v>
      </c>
      <c r="B1636" s="2">
        <v>41043</v>
      </c>
      <c r="C1636" s="3">
        <v>8.3333333333333329E-2</v>
      </c>
      <c r="D1636" s="1">
        <v>31.4309903611077</v>
      </c>
      <c r="E1636" s="1">
        <f t="shared" si="150"/>
        <v>1.3770702651960312</v>
      </c>
      <c r="F1636" s="1">
        <f t="shared" si="151"/>
        <v>4957.4529547057118</v>
      </c>
      <c r="G1636" s="1" t="str">
        <f t="shared" si="152"/>
        <v>0</v>
      </c>
      <c r="H1636" s="1">
        <v>25.591148660000002</v>
      </c>
      <c r="I1636" s="1">
        <f t="shared" si="153"/>
        <v>1.1212122006662502</v>
      </c>
      <c r="J1636" s="1">
        <f t="shared" si="154"/>
        <v>4036.3639223985006</v>
      </c>
      <c r="K1636" s="1" t="str">
        <f t="shared" si="155"/>
        <v>0</v>
      </c>
    </row>
    <row r="1637" spans="1:11">
      <c r="A1637" s="1" t="s">
        <v>43</v>
      </c>
      <c r="B1637" s="2">
        <v>41043</v>
      </c>
      <c r="C1637" s="3">
        <v>0.125</v>
      </c>
      <c r="D1637" s="1">
        <v>30.040399752193</v>
      </c>
      <c r="E1637" s="1">
        <f t="shared" si="150"/>
        <v>1.3161450141429558</v>
      </c>
      <c r="F1637" s="1">
        <f t="shared" si="151"/>
        <v>4738.1220509146406</v>
      </c>
      <c r="G1637" s="1" t="str">
        <f t="shared" si="152"/>
        <v>0</v>
      </c>
      <c r="H1637" s="1">
        <v>25.641108060000001</v>
      </c>
      <c r="I1637" s="1">
        <f t="shared" si="153"/>
        <v>1.1234010468787501</v>
      </c>
      <c r="J1637" s="1">
        <f t="shared" si="154"/>
        <v>4044.2437687635002</v>
      </c>
      <c r="K1637" s="1" t="str">
        <f t="shared" si="155"/>
        <v>0</v>
      </c>
    </row>
    <row r="1638" spans="1:11">
      <c r="A1638" s="1" t="s">
        <v>43</v>
      </c>
      <c r="B1638" s="2">
        <v>41043</v>
      </c>
      <c r="C1638" s="3">
        <v>0.16666666666666666</v>
      </c>
      <c r="D1638" s="1">
        <v>31.7387396134271</v>
      </c>
      <c r="E1638" s="1">
        <f t="shared" si="150"/>
        <v>1.3905535293132749</v>
      </c>
      <c r="F1638" s="1">
        <f t="shared" si="151"/>
        <v>5005.9927055277894</v>
      </c>
      <c r="G1638" s="1" t="str">
        <f t="shared" si="152"/>
        <v>0</v>
      </c>
      <c r="H1638" s="1">
        <v>25.93950049</v>
      </c>
      <c r="I1638" s="1">
        <f t="shared" si="153"/>
        <v>1.1364743652181251</v>
      </c>
      <c r="J1638" s="1">
        <f t="shared" si="154"/>
        <v>4091.30771478525</v>
      </c>
      <c r="K1638" s="1" t="str">
        <f t="shared" si="155"/>
        <v>0</v>
      </c>
    </row>
    <row r="1639" spans="1:11">
      <c r="A1639" s="1" t="s">
        <v>43</v>
      </c>
      <c r="B1639" s="2">
        <v>41043</v>
      </c>
      <c r="C1639" s="3">
        <v>0.20833333333333334</v>
      </c>
      <c r="D1639" s="1">
        <v>26.611738347477399</v>
      </c>
      <c r="E1639" s="1">
        <f t="shared" si="150"/>
        <v>1.1659267863488536</v>
      </c>
      <c r="F1639" s="1">
        <f t="shared" si="151"/>
        <v>4197.336430855873</v>
      </c>
      <c r="G1639" s="1" t="str">
        <f t="shared" si="152"/>
        <v>0</v>
      </c>
      <c r="H1639" s="1">
        <v>26.078036789999999</v>
      </c>
      <c r="I1639" s="1">
        <f t="shared" si="153"/>
        <v>1.142543986861875</v>
      </c>
      <c r="J1639" s="1">
        <f t="shared" si="154"/>
        <v>4113.1583527027497</v>
      </c>
      <c r="K1639" s="1" t="str">
        <f t="shared" si="155"/>
        <v>0</v>
      </c>
    </row>
    <row r="1640" spans="1:11">
      <c r="A1640" s="1" t="s">
        <v>43</v>
      </c>
      <c r="B1640" s="2">
        <v>41043</v>
      </c>
      <c r="C1640" s="3">
        <v>0.25</v>
      </c>
      <c r="D1640" s="1">
        <v>31.9057151730855</v>
      </c>
      <c r="E1640" s="1">
        <f t="shared" si="150"/>
        <v>1.3978691460208086</v>
      </c>
      <c r="F1640" s="1">
        <f t="shared" si="151"/>
        <v>5032.3289256749113</v>
      </c>
      <c r="G1640" s="1" t="str">
        <f t="shared" si="152"/>
        <v>0</v>
      </c>
      <c r="H1640" s="1">
        <v>26.042715879999999</v>
      </c>
      <c r="I1640" s="1">
        <f t="shared" si="153"/>
        <v>1.1409964894925</v>
      </c>
      <c r="J1640" s="1">
        <f t="shared" si="154"/>
        <v>4107.5873621729997</v>
      </c>
      <c r="K1640" s="1" t="str">
        <f t="shared" si="155"/>
        <v>0</v>
      </c>
    </row>
    <row r="1641" spans="1:11">
      <c r="A1641" s="1" t="s">
        <v>43</v>
      </c>
      <c r="B1641" s="2">
        <v>41043</v>
      </c>
      <c r="C1641" s="3">
        <v>0.29166666666666669</v>
      </c>
      <c r="D1641" s="1">
        <v>35.122972979015799</v>
      </c>
      <c r="E1641" s="1">
        <f t="shared" si="150"/>
        <v>1.5388252536431297</v>
      </c>
      <c r="F1641" s="1">
        <f t="shared" si="151"/>
        <v>5539.7709131152669</v>
      </c>
      <c r="G1641" s="1" t="str">
        <f t="shared" si="152"/>
        <v>0</v>
      </c>
      <c r="H1641" s="1">
        <v>26.652843579999999</v>
      </c>
      <c r="I1641" s="1">
        <f t="shared" si="153"/>
        <v>1.1677277093487499</v>
      </c>
      <c r="J1641" s="1">
        <f t="shared" si="154"/>
        <v>4203.8197536554999</v>
      </c>
      <c r="K1641" s="1" t="str">
        <f t="shared" si="155"/>
        <v>0</v>
      </c>
    </row>
    <row r="1642" spans="1:11">
      <c r="A1642" s="1" t="s">
        <v>43</v>
      </c>
      <c r="B1642" s="2">
        <v>41043</v>
      </c>
      <c r="C1642" s="3">
        <v>0.33333333333333331</v>
      </c>
      <c r="D1642" s="1">
        <v>27.299032164414701</v>
      </c>
      <c r="E1642" s="1">
        <f t="shared" si="150"/>
        <v>1.1960388467034191</v>
      </c>
      <c r="F1642" s="1">
        <f t="shared" si="151"/>
        <v>4305.7398481323089</v>
      </c>
      <c r="G1642" s="1" t="str">
        <f t="shared" si="152"/>
        <v>0</v>
      </c>
      <c r="H1642" s="1">
        <v>26.496263710000001</v>
      </c>
      <c r="I1642" s="1">
        <f t="shared" si="153"/>
        <v>1.1608675537943751</v>
      </c>
      <c r="J1642" s="1">
        <f t="shared" si="154"/>
        <v>4179.1231936597505</v>
      </c>
      <c r="K1642" s="1" t="str">
        <f t="shared" si="155"/>
        <v>0</v>
      </c>
    </row>
    <row r="1643" spans="1:11">
      <c r="A1643" s="1" t="s">
        <v>43</v>
      </c>
      <c r="B1643" s="2">
        <v>41043</v>
      </c>
      <c r="C1643" s="3">
        <v>0.375</v>
      </c>
      <c r="D1643" s="1">
        <v>29.7019791788525</v>
      </c>
      <c r="E1643" s="1">
        <f t="shared" si="150"/>
        <v>1.3013179627734752</v>
      </c>
      <c r="F1643" s="1">
        <f t="shared" si="151"/>
        <v>4684.7446659845109</v>
      </c>
      <c r="G1643" s="1" t="str">
        <f t="shared" si="152"/>
        <v>0</v>
      </c>
      <c r="H1643" s="1">
        <v>26.058155070000002</v>
      </c>
      <c r="I1643" s="1">
        <f t="shared" si="153"/>
        <v>1.1416729190043751</v>
      </c>
      <c r="J1643" s="1">
        <f t="shared" si="154"/>
        <v>4110.0225084157501</v>
      </c>
      <c r="K1643" s="1" t="str">
        <f t="shared" si="155"/>
        <v>0</v>
      </c>
    </row>
    <row r="1644" spans="1:11">
      <c r="A1644" s="1" t="s">
        <v>43</v>
      </c>
      <c r="B1644" s="2">
        <v>41043</v>
      </c>
      <c r="C1644" s="3">
        <v>0.41666666666666669</v>
      </c>
      <c r="D1644" s="1">
        <v>28.185128423372898</v>
      </c>
      <c r="E1644" s="1">
        <f t="shared" si="150"/>
        <v>1.2348609390490251</v>
      </c>
      <c r="F1644" s="1">
        <f t="shared" si="151"/>
        <v>4445.4993805764898</v>
      </c>
      <c r="G1644" s="1" t="str">
        <f t="shared" si="152"/>
        <v>0</v>
      </c>
      <c r="H1644" s="1">
        <v>26.084108010000001</v>
      </c>
      <c r="I1644" s="1">
        <f t="shared" si="153"/>
        <v>1.1428099821881252</v>
      </c>
      <c r="J1644" s="1">
        <f t="shared" si="154"/>
        <v>4114.1159358772511</v>
      </c>
      <c r="K1644" s="1" t="str">
        <f t="shared" si="155"/>
        <v>0</v>
      </c>
    </row>
    <row r="1645" spans="1:11">
      <c r="A1645" s="1" t="s">
        <v>43</v>
      </c>
      <c r="B1645" s="2">
        <v>41043</v>
      </c>
      <c r="C1645" s="3">
        <v>0.45833333333333331</v>
      </c>
      <c r="D1645" s="1">
        <v>23.848359972106099</v>
      </c>
      <c r="E1645" s="1">
        <f t="shared" si="150"/>
        <v>1.0448562712778986</v>
      </c>
      <c r="F1645" s="1">
        <f t="shared" si="151"/>
        <v>3761.4825766004351</v>
      </c>
      <c r="G1645" s="1" t="str">
        <f t="shared" si="152"/>
        <v>0</v>
      </c>
      <c r="H1645" s="1">
        <v>25.535233699999999</v>
      </c>
      <c r="I1645" s="1">
        <f t="shared" si="153"/>
        <v>1.1187624264812499</v>
      </c>
      <c r="J1645" s="1">
        <f t="shared" si="154"/>
        <v>4027.5447353324998</v>
      </c>
      <c r="K1645" s="1" t="str">
        <f t="shared" si="155"/>
        <v>0</v>
      </c>
    </row>
    <row r="1646" spans="1:11">
      <c r="A1646" s="1" t="s">
        <v>43</v>
      </c>
      <c r="B1646" s="2">
        <v>41043</v>
      </c>
      <c r="C1646" s="3">
        <v>0.5</v>
      </c>
      <c r="D1646" s="1">
        <v>26.2164674928453</v>
      </c>
      <c r="E1646" s="1">
        <f t="shared" si="150"/>
        <v>1.1486089820302847</v>
      </c>
      <c r="F1646" s="1">
        <f t="shared" si="151"/>
        <v>4134.9923353090253</v>
      </c>
      <c r="G1646" s="1" t="str">
        <f t="shared" si="152"/>
        <v>0</v>
      </c>
      <c r="H1646" s="1">
        <v>25.163397889999999</v>
      </c>
      <c r="I1646" s="1">
        <f t="shared" si="153"/>
        <v>1.102471370055625</v>
      </c>
      <c r="J1646" s="1">
        <f t="shared" si="154"/>
        <v>3968.8969322002499</v>
      </c>
      <c r="K1646" s="1" t="str">
        <f t="shared" si="155"/>
        <v>0</v>
      </c>
    </row>
    <row r="1647" spans="1:11">
      <c r="A1647" s="1" t="s">
        <v>43</v>
      </c>
      <c r="B1647" s="2">
        <v>41043</v>
      </c>
      <c r="C1647" s="3">
        <v>0.54166666666666663</v>
      </c>
      <c r="D1647" s="1">
        <v>27.667008567916</v>
      </c>
      <c r="E1647" s="1">
        <f t="shared" si="150"/>
        <v>1.2121608128818198</v>
      </c>
      <c r="F1647" s="1">
        <f t="shared" si="151"/>
        <v>4363.7789263745508</v>
      </c>
      <c r="G1647" s="1" t="str">
        <f t="shared" si="152"/>
        <v>0</v>
      </c>
      <c r="H1647" s="1">
        <v>25.482893350000001</v>
      </c>
      <c r="I1647" s="1">
        <f t="shared" si="153"/>
        <v>1.116469264896875</v>
      </c>
      <c r="J1647" s="1">
        <f t="shared" si="154"/>
        <v>4019.2893536287502</v>
      </c>
      <c r="K1647" s="1" t="str">
        <f t="shared" si="155"/>
        <v>0</v>
      </c>
    </row>
    <row r="1648" spans="1:11">
      <c r="A1648" s="1" t="s">
        <v>43</v>
      </c>
      <c r="B1648" s="2">
        <v>41043</v>
      </c>
      <c r="C1648" s="3">
        <v>0.58333333333333337</v>
      </c>
      <c r="D1648" s="1">
        <v>27.633146407869098</v>
      </c>
      <c r="E1648" s="1">
        <f t="shared" si="150"/>
        <v>1.2106772269947648</v>
      </c>
      <c r="F1648" s="1">
        <f t="shared" si="151"/>
        <v>4358.4380171811536</v>
      </c>
      <c r="G1648" s="1" t="str">
        <f t="shared" si="152"/>
        <v>0</v>
      </c>
      <c r="H1648" s="1">
        <v>24.838319760000001</v>
      </c>
      <c r="I1648" s="1">
        <f t="shared" si="153"/>
        <v>1.0882288844850001</v>
      </c>
      <c r="J1648" s="1">
        <f t="shared" si="154"/>
        <v>3917.6239841460006</v>
      </c>
      <c r="K1648" s="1" t="str">
        <f t="shared" si="155"/>
        <v>0</v>
      </c>
    </row>
    <row r="1649" spans="1:11">
      <c r="A1649" s="1" t="s">
        <v>43</v>
      </c>
      <c r="B1649" s="2">
        <v>41043</v>
      </c>
      <c r="C1649" s="3">
        <v>0.625</v>
      </c>
      <c r="D1649" s="1">
        <v>27.5492066727744</v>
      </c>
      <c r="E1649" s="1">
        <f t="shared" si="150"/>
        <v>1.2069996173509285</v>
      </c>
      <c r="F1649" s="1">
        <f t="shared" si="151"/>
        <v>4345.1986224633429</v>
      </c>
      <c r="G1649" s="1" t="str">
        <f t="shared" si="152"/>
        <v>0</v>
      </c>
      <c r="H1649" s="1">
        <v>24.520689690000001</v>
      </c>
      <c r="I1649" s="1">
        <f t="shared" si="153"/>
        <v>1.074312717043125</v>
      </c>
      <c r="J1649" s="1">
        <f t="shared" si="154"/>
        <v>3867.5257813552503</v>
      </c>
      <c r="K1649" s="1" t="str">
        <f t="shared" si="155"/>
        <v>0</v>
      </c>
    </row>
    <row r="1650" spans="1:11">
      <c r="A1650" s="1" t="s">
        <v>43</v>
      </c>
      <c r="B1650" s="2">
        <v>41043</v>
      </c>
      <c r="C1650" s="3">
        <v>0.66666666666666663</v>
      </c>
      <c r="D1650" s="1">
        <v>31.163021428320199</v>
      </c>
      <c r="E1650" s="1">
        <f t="shared" si="150"/>
        <v>1.3653298763282788</v>
      </c>
      <c r="F1650" s="1">
        <f t="shared" si="151"/>
        <v>4915.1875547818036</v>
      </c>
      <c r="G1650" s="1" t="str">
        <f t="shared" si="152"/>
        <v>0</v>
      </c>
      <c r="H1650" s="1">
        <v>24.519109270000001</v>
      </c>
      <c r="I1650" s="1">
        <f t="shared" si="153"/>
        <v>1.0742434748918752</v>
      </c>
      <c r="J1650" s="1">
        <f t="shared" si="154"/>
        <v>3867.276509610751</v>
      </c>
      <c r="K1650" s="1" t="str">
        <f t="shared" si="155"/>
        <v>0</v>
      </c>
    </row>
    <row r="1651" spans="1:11">
      <c r="A1651" s="1" t="s">
        <v>43</v>
      </c>
      <c r="B1651" s="2">
        <v>41043</v>
      </c>
      <c r="C1651" s="3">
        <v>0.70833333333333337</v>
      </c>
      <c r="D1651" s="1">
        <v>26.936223905881199</v>
      </c>
      <c r="E1651" s="1">
        <f t="shared" si="150"/>
        <v>1.18014330987642</v>
      </c>
      <c r="F1651" s="1">
        <f t="shared" si="151"/>
        <v>4248.5159155551119</v>
      </c>
      <c r="G1651" s="1" t="str">
        <f t="shared" si="152"/>
        <v>0</v>
      </c>
      <c r="H1651" s="1">
        <v>24.460100799999999</v>
      </c>
      <c r="I1651" s="1">
        <f t="shared" si="153"/>
        <v>1.0716581663</v>
      </c>
      <c r="J1651" s="1">
        <f t="shared" si="154"/>
        <v>3857.9693986799998</v>
      </c>
      <c r="K1651" s="1" t="str">
        <f t="shared" si="155"/>
        <v>0</v>
      </c>
    </row>
    <row r="1652" spans="1:11">
      <c r="A1652" s="1" t="s">
        <v>43</v>
      </c>
      <c r="B1652" s="2">
        <v>41043</v>
      </c>
      <c r="C1652" s="3">
        <v>0.75</v>
      </c>
      <c r="D1652" s="1">
        <v>26.060619349479701</v>
      </c>
      <c r="E1652" s="1">
        <f t="shared" si="150"/>
        <v>1.1417808852490794</v>
      </c>
      <c r="F1652" s="1">
        <f t="shared" si="151"/>
        <v>4110.4111868966856</v>
      </c>
      <c r="G1652" s="1" t="str">
        <f t="shared" si="152"/>
        <v>0</v>
      </c>
      <c r="H1652" s="1">
        <v>24.433964799999998</v>
      </c>
      <c r="I1652" s="1">
        <f t="shared" si="153"/>
        <v>1.0705130828</v>
      </c>
      <c r="J1652" s="1">
        <f t="shared" si="154"/>
        <v>3853.8470980800003</v>
      </c>
      <c r="K1652" s="1" t="str">
        <f t="shared" si="155"/>
        <v>0</v>
      </c>
    </row>
    <row r="1653" spans="1:11">
      <c r="A1653" s="1" t="s">
        <v>43</v>
      </c>
      <c r="B1653" s="2">
        <v>41043</v>
      </c>
      <c r="C1653" s="3">
        <v>0.79166666666666663</v>
      </c>
      <c r="D1653" s="1">
        <v>42.805723466873197</v>
      </c>
      <c r="E1653" s="1">
        <f t="shared" si="150"/>
        <v>1.875425759392382</v>
      </c>
      <c r="F1653" s="1">
        <f t="shared" si="151"/>
        <v>6751.5327338125753</v>
      </c>
      <c r="G1653" s="1" t="str">
        <f t="shared" si="152"/>
        <v>0</v>
      </c>
      <c r="H1653" s="1">
        <v>25.250353820000001</v>
      </c>
      <c r="I1653" s="1">
        <f t="shared" si="153"/>
        <v>1.10628112673875</v>
      </c>
      <c r="J1653" s="1">
        <f t="shared" si="154"/>
        <v>3982.6120562595002</v>
      </c>
      <c r="K1653" s="1" t="str">
        <f t="shared" si="155"/>
        <v>0</v>
      </c>
    </row>
    <row r="1654" spans="1:11">
      <c r="A1654" s="1" t="s">
        <v>43</v>
      </c>
      <c r="B1654" s="2">
        <v>41043</v>
      </c>
      <c r="C1654" s="3">
        <v>0.83333333333333337</v>
      </c>
      <c r="D1654" s="1">
        <v>43.3776564237806</v>
      </c>
      <c r="E1654" s="1">
        <f t="shared" si="150"/>
        <v>1.9004835720668878</v>
      </c>
      <c r="F1654" s="1">
        <f t="shared" si="151"/>
        <v>6841.7408594407962</v>
      </c>
      <c r="G1654" s="1" t="str">
        <f t="shared" si="152"/>
        <v>0</v>
      </c>
      <c r="H1654" s="1">
        <v>26.331855869999998</v>
      </c>
      <c r="I1654" s="1">
        <f t="shared" si="153"/>
        <v>1.153664435304375</v>
      </c>
      <c r="J1654" s="1">
        <f t="shared" si="154"/>
        <v>4153.1919670957504</v>
      </c>
      <c r="K1654" s="1" t="str">
        <f t="shared" si="155"/>
        <v>0</v>
      </c>
    </row>
    <row r="1655" spans="1:11">
      <c r="A1655" s="1" t="s">
        <v>43</v>
      </c>
      <c r="B1655" s="2">
        <v>41043</v>
      </c>
      <c r="C1655" s="3">
        <v>0.875</v>
      </c>
      <c r="D1655" s="1">
        <v>49.530126919216599</v>
      </c>
      <c r="E1655" s="1">
        <f t="shared" si="150"/>
        <v>2.1700386856481773</v>
      </c>
      <c r="F1655" s="1">
        <f t="shared" si="151"/>
        <v>7812.1392683334379</v>
      </c>
      <c r="G1655" s="1" t="str">
        <f t="shared" si="152"/>
        <v>0</v>
      </c>
      <c r="H1655" s="1">
        <v>27.74076921</v>
      </c>
      <c r="I1655" s="1">
        <f t="shared" si="153"/>
        <v>1.2153924510131251</v>
      </c>
      <c r="J1655" s="1">
        <f t="shared" si="154"/>
        <v>4375.4128236472507</v>
      </c>
      <c r="K1655" s="1" t="str">
        <f t="shared" si="155"/>
        <v>0</v>
      </c>
    </row>
    <row r="1656" spans="1:11">
      <c r="A1656" s="1" t="s">
        <v>43</v>
      </c>
      <c r="B1656" s="2">
        <v>41043</v>
      </c>
      <c r="C1656" s="3">
        <v>0.91666666666666663</v>
      </c>
      <c r="D1656" s="1">
        <v>48.1362887647417</v>
      </c>
      <c r="E1656" s="1">
        <f t="shared" si="150"/>
        <v>2.1089711515052456</v>
      </c>
      <c r="F1656" s="1">
        <f t="shared" si="151"/>
        <v>7592.2961454188844</v>
      </c>
      <c r="G1656" s="1" t="str">
        <f t="shared" si="152"/>
        <v>0</v>
      </c>
      <c r="H1656" s="1">
        <v>29.069788290000002</v>
      </c>
      <c r="I1656" s="1">
        <f t="shared" si="153"/>
        <v>1.273620099455625</v>
      </c>
      <c r="J1656" s="1">
        <f t="shared" si="154"/>
        <v>4585.0323580402501</v>
      </c>
      <c r="K1656" s="1" t="str">
        <f t="shared" si="155"/>
        <v>0</v>
      </c>
    </row>
    <row r="1657" spans="1:11">
      <c r="A1657" s="1" t="s">
        <v>43</v>
      </c>
      <c r="B1657" s="2">
        <v>41043</v>
      </c>
      <c r="C1657" s="3">
        <v>0.95833333333333337</v>
      </c>
      <c r="D1657" s="1">
        <v>49.175296074549401</v>
      </c>
      <c r="E1657" s="1">
        <f t="shared" si="150"/>
        <v>2.1544926592661957</v>
      </c>
      <c r="F1657" s="1">
        <f t="shared" si="151"/>
        <v>7756.1735733583046</v>
      </c>
      <c r="G1657" s="1">
        <f t="shared" si="152"/>
        <v>126530.29029836392</v>
      </c>
      <c r="H1657" s="1">
        <v>31.172107889999999</v>
      </c>
      <c r="I1657" s="1">
        <f t="shared" si="153"/>
        <v>1.365727976930625</v>
      </c>
      <c r="J1657" s="1">
        <f t="shared" si="154"/>
        <v>4916.6207169502495</v>
      </c>
      <c r="K1657" s="1">
        <f t="shared" si="155"/>
        <v>108345.97642486048</v>
      </c>
    </row>
    <row r="1658" spans="1:11">
      <c r="A1658" s="1" t="s">
        <v>43</v>
      </c>
      <c r="B1658" s="2">
        <v>41044</v>
      </c>
      <c r="C1658" s="3">
        <v>0</v>
      </c>
      <c r="D1658" s="1">
        <v>49.932357170316898</v>
      </c>
      <c r="E1658" s="1">
        <f t="shared" ref="E1658:E1721" si="156">(D1658*3785.4)/86400</f>
        <v>2.1876613985245092</v>
      </c>
      <c r="F1658" s="1">
        <f t="shared" ref="F1658:F1721" si="157">E1658*3600</f>
        <v>7875.5810346882336</v>
      </c>
      <c r="G1658" s="1" t="str">
        <f t="shared" ref="G1658:G1721" si="158">IF(C1658=$C$25,SUM(F1658:F1679),"0")</f>
        <v>0</v>
      </c>
      <c r="H1658" s="1">
        <v>31.903948809999999</v>
      </c>
      <c r="I1658" s="1">
        <f t="shared" ref="I1658:I1721" si="159">(H1658*3785.4)/86400</f>
        <v>1.3977917572381251</v>
      </c>
      <c r="J1658" s="1">
        <f t="shared" ref="J1658:J1721" si="160">I1658*3600</f>
        <v>5032.0503260572505</v>
      </c>
      <c r="K1658" s="1" t="str">
        <f t="shared" ref="K1658:K1721" si="161">IF(C1658=$C$25,SUM(J1658:J1679),"0")</f>
        <v>0</v>
      </c>
    </row>
    <row r="1659" spans="1:11">
      <c r="A1659" s="1" t="s">
        <v>43</v>
      </c>
      <c r="B1659" s="2">
        <v>41044</v>
      </c>
      <c r="C1659" s="3">
        <v>4.1666666666666664E-2</v>
      </c>
      <c r="D1659" s="1">
        <v>47.232902942233601</v>
      </c>
      <c r="E1659" s="1">
        <f t="shared" si="156"/>
        <v>2.0693915601566095</v>
      </c>
      <c r="F1659" s="1">
        <f t="shared" si="157"/>
        <v>7449.8096165637944</v>
      </c>
      <c r="G1659" s="1" t="str">
        <f t="shared" si="158"/>
        <v>0</v>
      </c>
      <c r="H1659" s="1">
        <v>32.663960969999998</v>
      </c>
      <c r="I1659" s="1">
        <f t="shared" si="159"/>
        <v>1.431089789998125</v>
      </c>
      <c r="J1659" s="1">
        <f t="shared" si="160"/>
        <v>5151.9232439932503</v>
      </c>
      <c r="K1659" s="1" t="str">
        <f t="shared" si="161"/>
        <v>0</v>
      </c>
    </row>
    <row r="1660" spans="1:11">
      <c r="A1660" s="1" t="s">
        <v>43</v>
      </c>
      <c r="B1660" s="2">
        <v>41044</v>
      </c>
      <c r="C1660" s="3">
        <v>8.3333333333333329E-2</v>
      </c>
      <c r="D1660" s="1">
        <v>49.569410869810298</v>
      </c>
      <c r="E1660" s="1">
        <f t="shared" si="156"/>
        <v>2.1717598137335639</v>
      </c>
      <c r="F1660" s="1">
        <f t="shared" si="157"/>
        <v>7818.3353294408298</v>
      </c>
      <c r="G1660" s="1" t="str">
        <f t="shared" si="158"/>
        <v>0</v>
      </c>
      <c r="H1660" s="1">
        <v>33.057102989999997</v>
      </c>
      <c r="I1660" s="1">
        <f t="shared" si="159"/>
        <v>1.4483143247493748</v>
      </c>
      <c r="J1660" s="1">
        <f t="shared" si="160"/>
        <v>5213.9315690977492</v>
      </c>
      <c r="K1660" s="1" t="str">
        <f t="shared" si="161"/>
        <v>0</v>
      </c>
    </row>
    <row r="1661" spans="1:11">
      <c r="A1661" s="1" t="s">
        <v>43</v>
      </c>
      <c r="B1661" s="2">
        <v>41044</v>
      </c>
      <c r="C1661" s="3">
        <v>0.125</v>
      </c>
      <c r="D1661" s="1">
        <v>50.993968898985202</v>
      </c>
      <c r="E1661" s="1">
        <f t="shared" si="156"/>
        <v>2.2341732623867889</v>
      </c>
      <c r="F1661" s="1">
        <f t="shared" si="157"/>
        <v>8043.0237445924404</v>
      </c>
      <c r="G1661" s="1" t="str">
        <f t="shared" si="158"/>
        <v>0</v>
      </c>
      <c r="H1661" s="1">
        <v>33.16871622</v>
      </c>
      <c r="I1661" s="1">
        <f t="shared" si="159"/>
        <v>1.4532043793887501</v>
      </c>
      <c r="J1661" s="1">
        <f t="shared" si="160"/>
        <v>5231.5357657995</v>
      </c>
      <c r="K1661" s="1" t="str">
        <f t="shared" si="161"/>
        <v>0</v>
      </c>
    </row>
    <row r="1662" spans="1:11">
      <c r="A1662" s="1" t="s">
        <v>43</v>
      </c>
      <c r="B1662" s="2">
        <v>41044</v>
      </c>
      <c r="C1662" s="3">
        <v>0.16666666666666666</v>
      </c>
      <c r="D1662" s="1">
        <v>48.701205164591499</v>
      </c>
      <c r="E1662" s="1">
        <f t="shared" si="156"/>
        <v>2.1337215512736649</v>
      </c>
      <c r="F1662" s="1">
        <f t="shared" si="157"/>
        <v>7681.3975845851937</v>
      </c>
      <c r="G1662" s="1" t="str">
        <f t="shared" si="158"/>
        <v>0</v>
      </c>
      <c r="H1662" s="1">
        <v>33.260420000000003</v>
      </c>
      <c r="I1662" s="1">
        <f t="shared" si="159"/>
        <v>1.4572221512500003</v>
      </c>
      <c r="J1662" s="1">
        <f t="shared" si="160"/>
        <v>5245.9997445000008</v>
      </c>
      <c r="K1662" s="1" t="str">
        <f t="shared" si="161"/>
        <v>0</v>
      </c>
    </row>
    <row r="1663" spans="1:11">
      <c r="A1663" s="1" t="s">
        <v>43</v>
      </c>
      <c r="B1663" s="2">
        <v>41044</v>
      </c>
      <c r="C1663" s="3">
        <v>0.20833333333333334</v>
      </c>
      <c r="D1663" s="1">
        <v>41.337062742445198</v>
      </c>
      <c r="E1663" s="1">
        <f t="shared" si="156"/>
        <v>1.8110800614033802</v>
      </c>
      <c r="F1663" s="1">
        <f t="shared" si="157"/>
        <v>6519.8882210521688</v>
      </c>
      <c r="G1663" s="1" t="str">
        <f t="shared" si="158"/>
        <v>0</v>
      </c>
      <c r="H1663" s="1">
        <v>33.294147029999998</v>
      </c>
      <c r="I1663" s="1">
        <f t="shared" si="159"/>
        <v>1.4586998167518748</v>
      </c>
      <c r="J1663" s="1">
        <f t="shared" si="160"/>
        <v>5251.3193403067489</v>
      </c>
      <c r="K1663" s="1" t="str">
        <f t="shared" si="161"/>
        <v>0</v>
      </c>
    </row>
    <row r="1664" spans="1:11">
      <c r="A1664" s="1" t="s">
        <v>43</v>
      </c>
      <c r="B1664" s="2">
        <v>41044</v>
      </c>
      <c r="C1664" s="3">
        <v>0.25</v>
      </c>
      <c r="D1664" s="1">
        <v>34.032292915980001</v>
      </c>
      <c r="E1664" s="1">
        <f t="shared" si="156"/>
        <v>1.4910398333813739</v>
      </c>
      <c r="F1664" s="1">
        <f t="shared" si="157"/>
        <v>5367.7434001729462</v>
      </c>
      <c r="G1664" s="1" t="str">
        <f t="shared" si="158"/>
        <v>0</v>
      </c>
      <c r="H1664" s="1">
        <v>33.393760309999998</v>
      </c>
      <c r="I1664" s="1">
        <f t="shared" si="159"/>
        <v>1.4630641235818749</v>
      </c>
      <c r="J1664" s="1">
        <f t="shared" si="160"/>
        <v>5267.0308448947499</v>
      </c>
      <c r="K1664" s="1" t="str">
        <f t="shared" si="161"/>
        <v>0</v>
      </c>
    </row>
    <row r="1665" spans="1:11">
      <c r="A1665" s="1" t="s">
        <v>43</v>
      </c>
      <c r="B1665" s="2">
        <v>41044</v>
      </c>
      <c r="C1665" s="3">
        <v>0.29166666666666669</v>
      </c>
      <c r="D1665" s="1">
        <v>29.093219836023099</v>
      </c>
      <c r="E1665" s="1">
        <f t="shared" si="156"/>
        <v>1.2746466940657621</v>
      </c>
      <c r="F1665" s="1">
        <f t="shared" si="157"/>
        <v>4588.7280986367441</v>
      </c>
      <c r="G1665" s="1" t="str">
        <f t="shared" si="158"/>
        <v>0</v>
      </c>
      <c r="H1665" s="1">
        <v>32.94475757</v>
      </c>
      <c r="I1665" s="1">
        <f t="shared" si="159"/>
        <v>1.4433921910356251</v>
      </c>
      <c r="J1665" s="1">
        <f t="shared" si="160"/>
        <v>5196.2118877282501</v>
      </c>
      <c r="K1665" s="1" t="str">
        <f t="shared" si="161"/>
        <v>0</v>
      </c>
    </row>
    <row r="1666" spans="1:11">
      <c r="A1666" s="1" t="s">
        <v>43</v>
      </c>
      <c r="B1666" s="2">
        <v>41044</v>
      </c>
      <c r="C1666" s="3">
        <v>0.33333333333333331</v>
      </c>
      <c r="D1666" s="1">
        <v>30.282768459320099</v>
      </c>
      <c r="E1666" s="1">
        <f t="shared" si="156"/>
        <v>1.3267637931239618</v>
      </c>
      <c r="F1666" s="1">
        <f t="shared" si="157"/>
        <v>4776.349655246262</v>
      </c>
      <c r="G1666" s="1" t="str">
        <f t="shared" si="158"/>
        <v>0</v>
      </c>
      <c r="H1666" s="1">
        <v>32.588835799999998</v>
      </c>
      <c r="I1666" s="1">
        <f t="shared" si="159"/>
        <v>1.4277983684875</v>
      </c>
      <c r="J1666" s="1">
        <f t="shared" si="160"/>
        <v>5140.0741265549996</v>
      </c>
      <c r="K1666" s="1" t="str">
        <f t="shared" si="161"/>
        <v>0</v>
      </c>
    </row>
    <row r="1667" spans="1:11">
      <c r="A1667" s="1" t="s">
        <v>43</v>
      </c>
      <c r="B1667" s="2">
        <v>41044</v>
      </c>
      <c r="C1667" s="3">
        <v>0.375</v>
      </c>
      <c r="D1667" s="1">
        <v>31.561678557395901</v>
      </c>
      <c r="E1667" s="1">
        <f t="shared" si="156"/>
        <v>1.382796041795908</v>
      </c>
      <c r="F1667" s="1">
        <f t="shared" si="157"/>
        <v>4978.065750465269</v>
      </c>
      <c r="G1667" s="1" t="str">
        <f t="shared" si="158"/>
        <v>0</v>
      </c>
      <c r="H1667" s="1">
        <v>32.907428770000003</v>
      </c>
      <c r="I1667" s="1">
        <f t="shared" si="159"/>
        <v>1.4417567229856252</v>
      </c>
      <c r="J1667" s="1">
        <f t="shared" si="160"/>
        <v>5190.3242027482511</v>
      </c>
      <c r="K1667" s="1" t="str">
        <f t="shared" si="161"/>
        <v>0</v>
      </c>
    </row>
    <row r="1668" spans="1:11">
      <c r="A1668" s="1" t="s">
        <v>43</v>
      </c>
      <c r="B1668" s="2">
        <v>41044</v>
      </c>
      <c r="C1668" s="3">
        <v>0.41666666666666669</v>
      </c>
      <c r="D1668" s="1">
        <v>29.5317060608334</v>
      </c>
      <c r="E1668" s="1">
        <f t="shared" si="156"/>
        <v>1.2938578717902633</v>
      </c>
      <c r="F1668" s="1">
        <f t="shared" si="157"/>
        <v>4657.8883384449482</v>
      </c>
      <c r="G1668" s="1" t="str">
        <f t="shared" si="158"/>
        <v>0</v>
      </c>
      <c r="H1668" s="1">
        <v>32.488808640000002</v>
      </c>
      <c r="I1668" s="1">
        <f t="shared" si="159"/>
        <v>1.4234159285400001</v>
      </c>
      <c r="J1668" s="1">
        <f t="shared" si="160"/>
        <v>5124.2973427440002</v>
      </c>
      <c r="K1668" s="1" t="str">
        <f t="shared" si="161"/>
        <v>0</v>
      </c>
    </row>
    <row r="1669" spans="1:11">
      <c r="A1669" s="1" t="s">
        <v>43</v>
      </c>
      <c r="B1669" s="2">
        <v>41044</v>
      </c>
      <c r="C1669" s="3">
        <v>0.45833333333333331</v>
      </c>
      <c r="D1669" s="1">
        <v>28.233643064498899</v>
      </c>
      <c r="E1669" s="1">
        <f t="shared" si="156"/>
        <v>1.2369864867633582</v>
      </c>
      <c r="F1669" s="1">
        <f t="shared" si="157"/>
        <v>4453.1513523480899</v>
      </c>
      <c r="G1669" s="1" t="str">
        <f t="shared" si="158"/>
        <v>0</v>
      </c>
      <c r="H1669" s="1">
        <v>31.91178395</v>
      </c>
      <c r="I1669" s="1">
        <f t="shared" si="159"/>
        <v>1.398135034309375</v>
      </c>
      <c r="J1669" s="1">
        <f t="shared" si="160"/>
        <v>5033.2861235137498</v>
      </c>
      <c r="K1669" s="1" t="str">
        <f t="shared" si="161"/>
        <v>0</v>
      </c>
    </row>
    <row r="1670" spans="1:11">
      <c r="A1670" s="1" t="s">
        <v>43</v>
      </c>
      <c r="B1670" s="2">
        <v>41044</v>
      </c>
      <c r="C1670" s="3">
        <v>0.5</v>
      </c>
      <c r="D1670" s="1">
        <v>31.646187771161401</v>
      </c>
      <c r="E1670" s="1">
        <f t="shared" si="156"/>
        <v>1.3864986017240089</v>
      </c>
      <c r="F1670" s="1">
        <f t="shared" si="157"/>
        <v>4991.3949662064315</v>
      </c>
      <c r="G1670" s="1" t="str">
        <f t="shared" si="158"/>
        <v>0</v>
      </c>
      <c r="H1670" s="1">
        <v>31.108636149999999</v>
      </c>
      <c r="I1670" s="1">
        <f t="shared" si="159"/>
        <v>1.3629471213218749</v>
      </c>
      <c r="J1670" s="1">
        <f t="shared" si="160"/>
        <v>4906.6096367587497</v>
      </c>
      <c r="K1670" s="1" t="str">
        <f t="shared" si="161"/>
        <v>0</v>
      </c>
    </row>
    <row r="1671" spans="1:11">
      <c r="A1671" s="1" t="s">
        <v>43</v>
      </c>
      <c r="B1671" s="2">
        <v>41044</v>
      </c>
      <c r="C1671" s="3">
        <v>0.54166666666666663</v>
      </c>
      <c r="D1671" s="1">
        <v>29.554163781801901</v>
      </c>
      <c r="E1671" s="1">
        <f t="shared" si="156"/>
        <v>1.2948418006901958</v>
      </c>
      <c r="F1671" s="1">
        <f t="shared" si="157"/>
        <v>4661.430482484705</v>
      </c>
      <c r="G1671" s="1" t="str">
        <f t="shared" si="158"/>
        <v>0</v>
      </c>
      <c r="H1671" s="1">
        <v>30.4583516</v>
      </c>
      <c r="I1671" s="1">
        <f t="shared" si="159"/>
        <v>1.3344565294750002</v>
      </c>
      <c r="J1671" s="1">
        <f t="shared" si="160"/>
        <v>4804.0435061100006</v>
      </c>
      <c r="K1671" s="1" t="str">
        <f t="shared" si="161"/>
        <v>0</v>
      </c>
    </row>
    <row r="1672" spans="1:11">
      <c r="A1672" s="1" t="s">
        <v>43</v>
      </c>
      <c r="B1672" s="2">
        <v>41044</v>
      </c>
      <c r="C1672" s="3">
        <v>0.58333333333333337</v>
      </c>
      <c r="D1672" s="1">
        <v>29.454994119008401</v>
      </c>
      <c r="E1672" s="1">
        <f t="shared" si="156"/>
        <v>1.2904969298390556</v>
      </c>
      <c r="F1672" s="1">
        <f t="shared" si="157"/>
        <v>4645.7889474206004</v>
      </c>
      <c r="G1672" s="1" t="str">
        <f t="shared" si="158"/>
        <v>0</v>
      </c>
      <c r="H1672" s="1">
        <v>29.902076829999999</v>
      </c>
      <c r="I1672" s="1">
        <f t="shared" si="159"/>
        <v>1.310084741114375</v>
      </c>
      <c r="J1672" s="1">
        <f t="shared" si="160"/>
        <v>4716.3050680117503</v>
      </c>
      <c r="K1672" s="1" t="str">
        <f t="shared" si="161"/>
        <v>0</v>
      </c>
    </row>
    <row r="1673" spans="1:11">
      <c r="A1673" s="1" t="s">
        <v>43</v>
      </c>
      <c r="B1673" s="2">
        <v>41044</v>
      </c>
      <c r="C1673" s="3">
        <v>0.625</v>
      </c>
      <c r="D1673" s="1">
        <v>30.500326369073701</v>
      </c>
      <c r="E1673" s="1">
        <f t="shared" si="156"/>
        <v>1.3362955490450414</v>
      </c>
      <c r="F1673" s="1">
        <f t="shared" si="157"/>
        <v>4810.6639765621494</v>
      </c>
      <c r="G1673" s="1" t="str">
        <f t="shared" si="158"/>
        <v>0</v>
      </c>
      <c r="H1673" s="1">
        <v>29.761003970000001</v>
      </c>
      <c r="I1673" s="1">
        <f t="shared" si="159"/>
        <v>1.3039039864356252</v>
      </c>
      <c r="J1673" s="1">
        <f t="shared" si="160"/>
        <v>4694.0543511682508</v>
      </c>
      <c r="K1673" s="1" t="str">
        <f t="shared" si="161"/>
        <v>0</v>
      </c>
    </row>
    <row r="1674" spans="1:11">
      <c r="A1674" s="1" t="s">
        <v>43</v>
      </c>
      <c r="B1674" s="2">
        <v>41044</v>
      </c>
      <c r="C1674" s="3">
        <v>0.66666666666666663</v>
      </c>
      <c r="D1674" s="1">
        <v>33.236802584330199</v>
      </c>
      <c r="E1674" s="1">
        <f t="shared" si="156"/>
        <v>1.4561874132259669</v>
      </c>
      <c r="F1674" s="1">
        <f t="shared" si="157"/>
        <v>5242.2746876134806</v>
      </c>
      <c r="G1674" s="1" t="str">
        <f t="shared" si="158"/>
        <v>0</v>
      </c>
      <c r="H1674" s="1">
        <v>28.866898280000001</v>
      </c>
      <c r="I1674" s="1">
        <f t="shared" si="159"/>
        <v>1.2647309808925</v>
      </c>
      <c r="J1674" s="1">
        <f t="shared" si="160"/>
        <v>4553.0315312129997</v>
      </c>
      <c r="K1674" s="1" t="str">
        <f t="shared" si="161"/>
        <v>0</v>
      </c>
    </row>
    <row r="1675" spans="1:11">
      <c r="A1675" s="1" t="s">
        <v>43</v>
      </c>
      <c r="B1675" s="2">
        <v>41044</v>
      </c>
      <c r="C1675" s="3">
        <v>0.70833333333333337</v>
      </c>
      <c r="D1675" s="1">
        <v>33.008410264650998</v>
      </c>
      <c r="E1675" s="1">
        <f t="shared" si="156"/>
        <v>1.4461809747200218</v>
      </c>
      <c r="F1675" s="1">
        <f t="shared" si="157"/>
        <v>5206.2515089920789</v>
      </c>
      <c r="G1675" s="1" t="str">
        <f t="shared" si="158"/>
        <v>0</v>
      </c>
      <c r="H1675" s="1">
        <v>28.840986359999999</v>
      </c>
      <c r="I1675" s="1">
        <f t="shared" si="159"/>
        <v>1.2635957148974999</v>
      </c>
      <c r="J1675" s="1">
        <f t="shared" si="160"/>
        <v>4548.9445736309999</v>
      </c>
      <c r="K1675" s="1" t="str">
        <f t="shared" si="161"/>
        <v>0</v>
      </c>
    </row>
    <row r="1676" spans="1:11">
      <c r="A1676" s="1" t="s">
        <v>43</v>
      </c>
      <c r="B1676" s="2">
        <v>41044</v>
      </c>
      <c r="C1676" s="3">
        <v>0.75</v>
      </c>
      <c r="D1676" s="1">
        <v>30.893033471637299</v>
      </c>
      <c r="E1676" s="1">
        <f t="shared" si="156"/>
        <v>1.3535010289761091</v>
      </c>
      <c r="F1676" s="1">
        <f t="shared" si="157"/>
        <v>4872.6037043139931</v>
      </c>
      <c r="G1676" s="1" t="str">
        <f t="shared" si="158"/>
        <v>0</v>
      </c>
      <c r="H1676" s="1">
        <v>28.36094284</v>
      </c>
      <c r="I1676" s="1">
        <f t="shared" si="159"/>
        <v>1.2425638081775001</v>
      </c>
      <c r="J1676" s="1">
        <f t="shared" si="160"/>
        <v>4473.2297094390005</v>
      </c>
      <c r="K1676" s="1" t="str">
        <f t="shared" si="161"/>
        <v>0</v>
      </c>
    </row>
    <row r="1677" spans="1:11">
      <c r="A1677" s="1" t="s">
        <v>43</v>
      </c>
      <c r="B1677" s="2">
        <v>41044</v>
      </c>
      <c r="C1677" s="3">
        <v>0.79166666666666663</v>
      </c>
      <c r="D1677" s="1">
        <v>33.494547877841498</v>
      </c>
      <c r="E1677" s="1">
        <f t="shared" si="156"/>
        <v>1.4674798788979306</v>
      </c>
      <c r="F1677" s="1">
        <f t="shared" si="157"/>
        <v>5282.9275640325504</v>
      </c>
      <c r="G1677" s="1" t="str">
        <f t="shared" si="158"/>
        <v>0</v>
      </c>
      <c r="H1677" s="1">
        <v>27.774618010000001</v>
      </c>
      <c r="I1677" s="1">
        <f t="shared" si="159"/>
        <v>1.216875451563125</v>
      </c>
      <c r="J1677" s="1">
        <f t="shared" si="160"/>
        <v>4380.7516256272502</v>
      </c>
      <c r="K1677" s="1" t="str">
        <f t="shared" si="161"/>
        <v>0</v>
      </c>
    </row>
    <row r="1678" spans="1:11">
      <c r="A1678" s="1" t="s">
        <v>43</v>
      </c>
      <c r="B1678" s="2">
        <v>41044</v>
      </c>
      <c r="C1678" s="3">
        <v>0.83333333333333337</v>
      </c>
      <c r="D1678" s="1">
        <v>30.754913686116499</v>
      </c>
      <c r="E1678" s="1">
        <f t="shared" si="156"/>
        <v>1.3474496558729792</v>
      </c>
      <c r="F1678" s="1">
        <f t="shared" si="157"/>
        <v>4850.8187611427247</v>
      </c>
      <c r="G1678" s="1" t="str">
        <f t="shared" si="158"/>
        <v>0</v>
      </c>
      <c r="H1678" s="1">
        <v>27.10034039</v>
      </c>
      <c r="I1678" s="1">
        <f t="shared" si="159"/>
        <v>1.187333663336875</v>
      </c>
      <c r="J1678" s="1">
        <f t="shared" si="160"/>
        <v>4274.40118801275</v>
      </c>
      <c r="K1678" s="1" t="str">
        <f t="shared" si="161"/>
        <v>0</v>
      </c>
    </row>
    <row r="1679" spans="1:11">
      <c r="A1679" s="1" t="s">
        <v>43</v>
      </c>
      <c r="B1679" s="2">
        <v>41044</v>
      </c>
      <c r="C1679" s="3">
        <v>0.875</v>
      </c>
      <c r="D1679" s="1">
        <v>31.0699810033374</v>
      </c>
      <c r="E1679" s="1">
        <f t="shared" si="156"/>
        <v>1.3612535427087198</v>
      </c>
      <c r="F1679" s="1">
        <f t="shared" si="157"/>
        <v>4900.5127537513908</v>
      </c>
      <c r="G1679" s="1" t="str">
        <f t="shared" si="158"/>
        <v>0</v>
      </c>
      <c r="H1679" s="1">
        <v>27.111994370000001</v>
      </c>
      <c r="I1679" s="1">
        <f t="shared" si="159"/>
        <v>1.187844253335625</v>
      </c>
      <c r="J1679" s="1">
        <f t="shared" si="160"/>
        <v>4276.2393120082497</v>
      </c>
      <c r="K1679" s="1" t="str">
        <f t="shared" si="161"/>
        <v>0</v>
      </c>
    </row>
    <row r="1680" spans="1:11">
      <c r="A1680" s="1" t="s">
        <v>43</v>
      </c>
      <c r="B1680" s="2">
        <v>41044</v>
      </c>
      <c r="C1680" s="3">
        <v>0.91666666666666663</v>
      </c>
      <c r="D1680" s="1">
        <v>31.639293466674001</v>
      </c>
      <c r="E1680" s="1">
        <f t="shared" si="156"/>
        <v>1.3861965450086546</v>
      </c>
      <c r="F1680" s="1">
        <f t="shared" si="157"/>
        <v>4990.3075620311565</v>
      </c>
      <c r="G1680" s="1" t="str">
        <f t="shared" si="158"/>
        <v>0</v>
      </c>
      <c r="H1680" s="1">
        <v>26.889256639999999</v>
      </c>
      <c r="I1680" s="1">
        <f t="shared" si="159"/>
        <v>1.1780855565400001</v>
      </c>
      <c r="J1680" s="1">
        <f t="shared" si="160"/>
        <v>4241.1080035440009</v>
      </c>
      <c r="K1680" s="1" t="str">
        <f t="shared" si="161"/>
        <v>0</v>
      </c>
    </row>
    <row r="1681" spans="1:11">
      <c r="A1681" s="1" t="s">
        <v>43</v>
      </c>
      <c r="B1681" s="2">
        <v>41044</v>
      </c>
      <c r="C1681" s="3">
        <v>0.95833333333333337</v>
      </c>
      <c r="D1681" s="1">
        <v>29.3939850462808</v>
      </c>
      <c r="E1681" s="1">
        <f t="shared" si="156"/>
        <v>1.2878239698401777</v>
      </c>
      <c r="F1681" s="1">
        <f t="shared" si="157"/>
        <v>4636.1662914246399</v>
      </c>
      <c r="G1681" s="1">
        <f t="shared" si="158"/>
        <v>95591.104219596658</v>
      </c>
      <c r="H1681" s="1">
        <v>26.89708456</v>
      </c>
      <c r="I1681" s="1">
        <f t="shared" si="159"/>
        <v>1.178428517285</v>
      </c>
      <c r="J1681" s="1">
        <f t="shared" si="160"/>
        <v>4242.3426622260004</v>
      </c>
      <c r="K1681" s="1">
        <f t="shared" si="161"/>
        <v>85780.719553666495</v>
      </c>
    </row>
    <row r="1682" spans="1:11">
      <c r="A1682" s="1" t="s">
        <v>43</v>
      </c>
      <c r="B1682" s="2">
        <v>41045</v>
      </c>
      <c r="C1682" s="3">
        <v>0</v>
      </c>
      <c r="D1682" s="1">
        <v>30.898682867156101</v>
      </c>
      <c r="E1682" s="1">
        <f t="shared" si="156"/>
        <v>1.3537485431172767</v>
      </c>
      <c r="F1682" s="1">
        <f t="shared" si="157"/>
        <v>4873.4947552221956</v>
      </c>
      <c r="G1682" s="1" t="str">
        <f t="shared" si="158"/>
        <v>0</v>
      </c>
      <c r="H1682" s="1">
        <v>26.844825799999999</v>
      </c>
      <c r="I1682" s="1">
        <f t="shared" si="159"/>
        <v>1.1761389303625001</v>
      </c>
      <c r="J1682" s="1">
        <f t="shared" si="160"/>
        <v>4234.1001493049998</v>
      </c>
      <c r="K1682" s="1" t="str">
        <f t="shared" si="161"/>
        <v>0</v>
      </c>
    </row>
    <row r="1683" spans="1:11">
      <c r="A1683" s="1" t="s">
        <v>43</v>
      </c>
      <c r="B1683" s="2">
        <v>41045</v>
      </c>
      <c r="C1683" s="3">
        <v>4.1666666666666664E-2</v>
      </c>
      <c r="D1683" s="1">
        <v>31.828206629223299</v>
      </c>
      <c r="E1683" s="1">
        <f t="shared" si="156"/>
        <v>1.3944733029428458</v>
      </c>
      <c r="F1683" s="1">
        <f t="shared" si="157"/>
        <v>5020.1038905942451</v>
      </c>
      <c r="G1683" s="1" t="str">
        <f t="shared" si="158"/>
        <v>0</v>
      </c>
      <c r="H1683" s="1">
        <v>26.039507409999999</v>
      </c>
      <c r="I1683" s="1">
        <f t="shared" si="159"/>
        <v>1.1408559184006251</v>
      </c>
      <c r="J1683" s="1">
        <f t="shared" si="160"/>
        <v>4107.0813062422503</v>
      </c>
      <c r="K1683" s="1" t="str">
        <f t="shared" si="161"/>
        <v>0</v>
      </c>
    </row>
    <row r="1684" spans="1:11">
      <c r="A1684" s="1" t="s">
        <v>43</v>
      </c>
      <c r="B1684" s="2">
        <v>41045</v>
      </c>
      <c r="C1684" s="3">
        <v>8.3333333333333329E-2</v>
      </c>
      <c r="D1684" s="1">
        <v>28.992634153366101</v>
      </c>
      <c r="E1684" s="1">
        <f t="shared" si="156"/>
        <v>1.2702397838443522</v>
      </c>
      <c r="F1684" s="1">
        <f t="shared" si="157"/>
        <v>4572.8632218396679</v>
      </c>
      <c r="G1684" s="1" t="str">
        <f t="shared" si="158"/>
        <v>0</v>
      </c>
      <c r="H1684" s="1">
        <v>25.96584039</v>
      </c>
      <c r="I1684" s="1">
        <f t="shared" si="159"/>
        <v>1.1376283820868751</v>
      </c>
      <c r="J1684" s="1">
        <f t="shared" si="160"/>
        <v>4095.4621755127505</v>
      </c>
      <c r="K1684" s="1" t="str">
        <f t="shared" si="161"/>
        <v>0</v>
      </c>
    </row>
    <row r="1685" spans="1:11">
      <c r="A1685" s="1" t="s">
        <v>43</v>
      </c>
      <c r="B1685" s="2">
        <v>41045</v>
      </c>
      <c r="C1685" s="3">
        <v>0.125</v>
      </c>
      <c r="D1685" s="1">
        <v>27.983370274967601</v>
      </c>
      <c r="E1685" s="1">
        <f t="shared" si="156"/>
        <v>1.2260214101720182</v>
      </c>
      <c r="F1685" s="1">
        <f t="shared" si="157"/>
        <v>4413.6770766192658</v>
      </c>
      <c r="G1685" s="1" t="str">
        <f t="shared" si="158"/>
        <v>0</v>
      </c>
      <c r="H1685" s="1">
        <v>25.846385779999999</v>
      </c>
      <c r="I1685" s="1">
        <f t="shared" si="159"/>
        <v>1.1323947769862499</v>
      </c>
      <c r="J1685" s="1">
        <f t="shared" si="160"/>
        <v>4076.6211971504995</v>
      </c>
      <c r="K1685" s="1" t="str">
        <f t="shared" si="161"/>
        <v>0</v>
      </c>
    </row>
    <row r="1686" spans="1:11">
      <c r="A1686" s="1" t="s">
        <v>43</v>
      </c>
      <c r="B1686" s="2">
        <v>41045</v>
      </c>
      <c r="C1686" s="3">
        <v>0.16666666666666666</v>
      </c>
      <c r="D1686" s="1">
        <v>26.1344485796822</v>
      </c>
      <c r="E1686" s="1">
        <f t="shared" si="156"/>
        <v>1.1450155283973265</v>
      </c>
      <c r="F1686" s="1">
        <f t="shared" si="157"/>
        <v>4122.0559022303751</v>
      </c>
      <c r="G1686" s="1" t="str">
        <f t="shared" si="158"/>
        <v>0</v>
      </c>
      <c r="H1686" s="1">
        <v>25.439568059999999</v>
      </c>
      <c r="I1686" s="1">
        <f t="shared" si="159"/>
        <v>1.1145710756287499</v>
      </c>
      <c r="J1686" s="1">
        <f t="shared" si="160"/>
        <v>4012.4558722634997</v>
      </c>
      <c r="K1686" s="1" t="str">
        <f t="shared" si="161"/>
        <v>0</v>
      </c>
    </row>
    <row r="1687" spans="1:11">
      <c r="A1687" s="1" t="s">
        <v>43</v>
      </c>
      <c r="B1687" s="2">
        <v>41045</v>
      </c>
      <c r="C1687" s="3">
        <v>0.20833333333333334</v>
      </c>
      <c r="D1687" s="1">
        <v>26.0767685159047</v>
      </c>
      <c r="E1687" s="1">
        <f t="shared" si="156"/>
        <v>1.1424884206030748</v>
      </c>
      <c r="F1687" s="1">
        <f t="shared" si="157"/>
        <v>4112.9583141710691</v>
      </c>
      <c r="G1687" s="1" t="str">
        <f t="shared" si="158"/>
        <v>0</v>
      </c>
      <c r="H1687" s="1">
        <v>25.082886569999999</v>
      </c>
      <c r="I1687" s="1">
        <f t="shared" si="159"/>
        <v>1.098943967848125</v>
      </c>
      <c r="J1687" s="1">
        <f t="shared" si="160"/>
        <v>3956.1982842532498</v>
      </c>
      <c r="K1687" s="1" t="str">
        <f t="shared" si="161"/>
        <v>0</v>
      </c>
    </row>
    <row r="1688" spans="1:11">
      <c r="A1688" s="1" t="s">
        <v>43</v>
      </c>
      <c r="B1688" s="2">
        <v>41045</v>
      </c>
      <c r="C1688" s="3">
        <v>0.25</v>
      </c>
      <c r="D1688" s="1">
        <v>26.670907621383702</v>
      </c>
      <c r="E1688" s="1">
        <f t="shared" si="156"/>
        <v>1.1685191401618733</v>
      </c>
      <c r="F1688" s="1">
        <f t="shared" si="157"/>
        <v>4206.6689045827443</v>
      </c>
      <c r="G1688" s="1" t="str">
        <f t="shared" si="158"/>
        <v>0</v>
      </c>
      <c r="H1688" s="1">
        <v>25.033211999999999</v>
      </c>
      <c r="I1688" s="1">
        <f t="shared" si="159"/>
        <v>1.09676760075</v>
      </c>
      <c r="J1688" s="1">
        <f t="shared" si="160"/>
        <v>3948.3633626999999</v>
      </c>
      <c r="K1688" s="1" t="str">
        <f t="shared" si="161"/>
        <v>0</v>
      </c>
    </row>
    <row r="1689" spans="1:11">
      <c r="A1689" s="1" t="s">
        <v>43</v>
      </c>
      <c r="B1689" s="2">
        <v>41045</v>
      </c>
      <c r="C1689" s="3">
        <v>0.29166666666666669</v>
      </c>
      <c r="D1689" s="1">
        <v>25.113333638509101</v>
      </c>
      <c r="E1689" s="1">
        <f t="shared" si="156"/>
        <v>1.1002779300371799</v>
      </c>
      <c r="F1689" s="1">
        <f t="shared" si="157"/>
        <v>3961.0005481338476</v>
      </c>
      <c r="G1689" s="1" t="str">
        <f t="shared" si="158"/>
        <v>0</v>
      </c>
      <c r="H1689" s="1">
        <v>24.8935295</v>
      </c>
      <c r="I1689" s="1">
        <f t="shared" si="159"/>
        <v>1.09064776121875</v>
      </c>
      <c r="J1689" s="1">
        <f t="shared" si="160"/>
        <v>3926.3319403874998</v>
      </c>
      <c r="K1689" s="1" t="str">
        <f t="shared" si="161"/>
        <v>0</v>
      </c>
    </row>
    <row r="1690" spans="1:11">
      <c r="A1690" s="1" t="s">
        <v>43</v>
      </c>
      <c r="B1690" s="2">
        <v>41045</v>
      </c>
      <c r="C1690" s="3">
        <v>0.33333333333333331</v>
      </c>
      <c r="D1690" s="1">
        <v>25.593943963580699</v>
      </c>
      <c r="E1690" s="1">
        <f t="shared" si="156"/>
        <v>1.1213346699043794</v>
      </c>
      <c r="F1690" s="1">
        <f t="shared" si="157"/>
        <v>4036.8048116557657</v>
      </c>
      <c r="G1690" s="1" t="str">
        <f t="shared" si="158"/>
        <v>0</v>
      </c>
      <c r="H1690" s="1">
        <v>24.901011359999998</v>
      </c>
      <c r="I1690" s="1">
        <f t="shared" si="159"/>
        <v>1.09097556021</v>
      </c>
      <c r="J1690" s="1">
        <f t="shared" si="160"/>
        <v>3927.5120167559999</v>
      </c>
      <c r="K1690" s="1" t="str">
        <f t="shared" si="161"/>
        <v>0</v>
      </c>
    </row>
    <row r="1691" spans="1:11">
      <c r="A1691" s="1" t="s">
        <v>43</v>
      </c>
      <c r="B1691" s="2">
        <v>41045</v>
      </c>
      <c r="C1691" s="3">
        <v>0.375</v>
      </c>
      <c r="D1691" s="1">
        <v>25.0088728533851</v>
      </c>
      <c r="E1691" s="1">
        <f t="shared" si="156"/>
        <v>1.0957012418889347</v>
      </c>
      <c r="F1691" s="1">
        <f t="shared" si="157"/>
        <v>3944.5244708001651</v>
      </c>
      <c r="G1691" s="1" t="str">
        <f t="shared" si="158"/>
        <v>0</v>
      </c>
      <c r="H1691" s="1">
        <v>24.261382900000001</v>
      </c>
      <c r="I1691" s="1">
        <f t="shared" si="159"/>
        <v>1.06295183830625</v>
      </c>
      <c r="J1691" s="1">
        <f t="shared" si="160"/>
        <v>3826.6266179024997</v>
      </c>
      <c r="K1691" s="1" t="str">
        <f t="shared" si="161"/>
        <v>0</v>
      </c>
    </row>
    <row r="1692" spans="1:11">
      <c r="A1692" s="1" t="s">
        <v>43</v>
      </c>
      <c r="B1692" s="2">
        <v>41045</v>
      </c>
      <c r="C1692" s="3">
        <v>0.41666666666666669</v>
      </c>
      <c r="D1692" s="1">
        <v>24.210924099286402</v>
      </c>
      <c r="E1692" s="1">
        <f t="shared" si="156"/>
        <v>1.0607411120999857</v>
      </c>
      <c r="F1692" s="1">
        <f t="shared" si="157"/>
        <v>3818.6680035599484</v>
      </c>
      <c r="G1692" s="1" t="str">
        <f t="shared" si="158"/>
        <v>0</v>
      </c>
      <c r="H1692" s="1">
        <v>24.02398625</v>
      </c>
      <c r="I1692" s="1">
        <f t="shared" si="159"/>
        <v>1.052550897578125</v>
      </c>
      <c r="J1692" s="1">
        <f t="shared" si="160"/>
        <v>3789.1832312812503</v>
      </c>
      <c r="K1692" s="1" t="str">
        <f t="shared" si="161"/>
        <v>0</v>
      </c>
    </row>
    <row r="1693" spans="1:11">
      <c r="A1693" s="1" t="s">
        <v>43</v>
      </c>
      <c r="B1693" s="2">
        <v>41045</v>
      </c>
      <c r="C1693" s="3">
        <v>0.45833333333333331</v>
      </c>
      <c r="D1693" s="1">
        <v>24.8943430858188</v>
      </c>
      <c r="E1693" s="1">
        <f t="shared" si="156"/>
        <v>1.0906834064474362</v>
      </c>
      <c r="F1693" s="1">
        <f t="shared" si="157"/>
        <v>3926.4602632107703</v>
      </c>
      <c r="G1693" s="1" t="str">
        <f t="shared" si="158"/>
        <v>0</v>
      </c>
      <c r="H1693" s="1">
        <v>24.11118583</v>
      </c>
      <c r="I1693" s="1">
        <f t="shared" si="159"/>
        <v>1.056371329176875</v>
      </c>
      <c r="J1693" s="1">
        <f t="shared" si="160"/>
        <v>3802.9367850367503</v>
      </c>
      <c r="K1693" s="1" t="str">
        <f t="shared" si="161"/>
        <v>0</v>
      </c>
    </row>
    <row r="1694" spans="1:11">
      <c r="A1694" s="1" t="s">
        <v>43</v>
      </c>
      <c r="B1694" s="2">
        <v>41045</v>
      </c>
      <c r="C1694" s="3">
        <v>0.5</v>
      </c>
      <c r="D1694" s="1">
        <v>25.041945779588499</v>
      </c>
      <c r="E1694" s="1">
        <f t="shared" si="156"/>
        <v>1.0971502494682213</v>
      </c>
      <c r="F1694" s="1">
        <f t="shared" si="157"/>
        <v>3949.7408980855967</v>
      </c>
      <c r="G1694" s="1" t="str">
        <f t="shared" si="158"/>
        <v>0</v>
      </c>
      <c r="H1694" s="1">
        <v>23.783069090000001</v>
      </c>
      <c r="I1694" s="1">
        <f t="shared" si="159"/>
        <v>1.0419957145056251</v>
      </c>
      <c r="J1694" s="1">
        <f t="shared" si="160"/>
        <v>3751.1845722202506</v>
      </c>
      <c r="K1694" s="1" t="str">
        <f t="shared" si="161"/>
        <v>0</v>
      </c>
    </row>
    <row r="1695" spans="1:11">
      <c r="A1695" s="1" t="s">
        <v>43</v>
      </c>
      <c r="B1695" s="2">
        <v>41045</v>
      </c>
      <c r="C1695" s="3">
        <v>0.54166666666666663</v>
      </c>
      <c r="D1695" s="1">
        <v>23.414554741117701</v>
      </c>
      <c r="E1695" s="1">
        <f t="shared" si="156"/>
        <v>1.0258501795952193</v>
      </c>
      <c r="F1695" s="1">
        <f t="shared" si="157"/>
        <v>3693.0606465427895</v>
      </c>
      <c r="G1695" s="1" t="str">
        <f t="shared" si="158"/>
        <v>0</v>
      </c>
      <c r="H1695" s="1">
        <v>24.087478260000001</v>
      </c>
      <c r="I1695" s="1">
        <f t="shared" si="159"/>
        <v>1.05533264126625</v>
      </c>
      <c r="J1695" s="1">
        <f t="shared" si="160"/>
        <v>3799.1975085585</v>
      </c>
      <c r="K1695" s="1" t="str">
        <f t="shared" si="161"/>
        <v>0</v>
      </c>
    </row>
    <row r="1696" spans="1:11">
      <c r="A1696" s="1" t="s">
        <v>43</v>
      </c>
      <c r="B1696" s="2">
        <v>41045</v>
      </c>
      <c r="C1696" s="3">
        <v>0.58333333333333337</v>
      </c>
      <c r="D1696" s="1">
        <v>26.073797393904801</v>
      </c>
      <c r="E1696" s="1">
        <f t="shared" si="156"/>
        <v>1.1423582483204542</v>
      </c>
      <c r="F1696" s="1">
        <f t="shared" si="157"/>
        <v>4112.4896939536347</v>
      </c>
      <c r="G1696" s="1" t="str">
        <f t="shared" si="158"/>
        <v>0</v>
      </c>
      <c r="H1696" s="1">
        <v>23.932010649999999</v>
      </c>
      <c r="I1696" s="1">
        <f t="shared" si="159"/>
        <v>1.048521216603125</v>
      </c>
      <c r="J1696" s="1">
        <f t="shared" si="160"/>
        <v>3774.6763797712501</v>
      </c>
      <c r="K1696" s="1" t="str">
        <f t="shared" si="161"/>
        <v>0</v>
      </c>
    </row>
    <row r="1697" spans="1:11">
      <c r="A1697" s="1" t="s">
        <v>43</v>
      </c>
      <c r="B1697" s="2">
        <v>41045</v>
      </c>
      <c r="C1697" s="3">
        <v>0.625</v>
      </c>
      <c r="D1697" s="1">
        <v>27.7658121241464</v>
      </c>
      <c r="E1697" s="1">
        <f t="shared" si="156"/>
        <v>1.2164896436891641</v>
      </c>
      <c r="F1697" s="1">
        <f t="shared" si="157"/>
        <v>4379.3627172809911</v>
      </c>
      <c r="G1697" s="1" t="str">
        <f t="shared" si="158"/>
        <v>0</v>
      </c>
      <c r="H1697" s="1">
        <v>23.696093139999999</v>
      </c>
      <c r="I1697" s="1">
        <f t="shared" si="159"/>
        <v>1.0381850806962498</v>
      </c>
      <c r="J1697" s="1">
        <f t="shared" si="160"/>
        <v>3737.4662905064993</v>
      </c>
      <c r="K1697" s="1" t="str">
        <f t="shared" si="161"/>
        <v>0</v>
      </c>
    </row>
    <row r="1698" spans="1:11">
      <c r="A1698" s="1" t="s">
        <v>43</v>
      </c>
      <c r="B1698" s="2">
        <v>41045</v>
      </c>
      <c r="C1698" s="3">
        <v>0.66666666666666663</v>
      </c>
      <c r="D1698" s="1">
        <v>28.950582337909299</v>
      </c>
      <c r="E1698" s="1">
        <f t="shared" si="156"/>
        <v>1.2683973886796513</v>
      </c>
      <c r="F1698" s="1">
        <f t="shared" si="157"/>
        <v>4566.2305992467445</v>
      </c>
      <c r="G1698" s="1" t="str">
        <f t="shared" si="158"/>
        <v>0</v>
      </c>
      <c r="H1698" s="1">
        <v>23.65837762</v>
      </c>
      <c r="I1698" s="1">
        <f t="shared" si="159"/>
        <v>1.03653266947625</v>
      </c>
      <c r="J1698" s="1">
        <f t="shared" si="160"/>
        <v>3731.5176101144998</v>
      </c>
      <c r="K1698" s="1" t="str">
        <f t="shared" si="161"/>
        <v>0</v>
      </c>
    </row>
    <row r="1699" spans="1:11">
      <c r="A1699" s="1" t="s">
        <v>43</v>
      </c>
      <c r="B1699" s="2">
        <v>41045</v>
      </c>
      <c r="C1699" s="3">
        <v>0.70833333333333337</v>
      </c>
      <c r="D1699" s="1">
        <v>30.5226548242569</v>
      </c>
      <c r="E1699" s="1">
        <f t="shared" si="156"/>
        <v>1.3372738144877554</v>
      </c>
      <c r="F1699" s="1">
        <f t="shared" si="157"/>
        <v>4814.1857321559191</v>
      </c>
      <c r="G1699" s="1" t="str">
        <f t="shared" si="158"/>
        <v>0</v>
      </c>
      <c r="H1699" s="1">
        <v>23.897843080000001</v>
      </c>
      <c r="I1699" s="1">
        <f t="shared" si="159"/>
        <v>1.0470242499425</v>
      </c>
      <c r="J1699" s="1">
        <f t="shared" si="160"/>
        <v>3769.2872997929999</v>
      </c>
      <c r="K1699" s="1" t="str">
        <f t="shared" si="161"/>
        <v>0</v>
      </c>
    </row>
    <row r="1700" spans="1:11">
      <c r="A1700" s="1" t="s">
        <v>43</v>
      </c>
      <c r="B1700" s="2">
        <v>41045</v>
      </c>
      <c r="C1700" s="3">
        <v>0.75</v>
      </c>
      <c r="D1700" s="1">
        <v>30.5464070616828</v>
      </c>
      <c r="E1700" s="1">
        <f t="shared" si="156"/>
        <v>1.3383144593899776</v>
      </c>
      <c r="F1700" s="1">
        <f t="shared" si="157"/>
        <v>4817.9320538039192</v>
      </c>
      <c r="G1700" s="1" t="str">
        <f t="shared" si="158"/>
        <v>0</v>
      </c>
      <c r="H1700" s="1">
        <v>23.700882060000001</v>
      </c>
      <c r="I1700" s="1">
        <f t="shared" si="159"/>
        <v>1.0383948952537501</v>
      </c>
      <c r="J1700" s="1">
        <f t="shared" si="160"/>
        <v>3738.2216229135001</v>
      </c>
      <c r="K1700" s="1" t="str">
        <f t="shared" si="161"/>
        <v>0</v>
      </c>
    </row>
    <row r="1701" spans="1:11">
      <c r="A1701" s="1" t="s">
        <v>43</v>
      </c>
      <c r="B1701" s="2">
        <v>41045</v>
      </c>
      <c r="C1701" s="3">
        <v>0.79166666666666663</v>
      </c>
      <c r="D1701" s="1">
        <v>30.598576610353302</v>
      </c>
      <c r="E1701" s="1">
        <f t="shared" si="156"/>
        <v>1.3406001377411041</v>
      </c>
      <c r="F1701" s="1">
        <f t="shared" si="157"/>
        <v>4826.1604958679745</v>
      </c>
      <c r="G1701" s="1" t="str">
        <f t="shared" si="158"/>
        <v>0</v>
      </c>
      <c r="H1701" s="1">
        <v>23.78150887</v>
      </c>
      <c r="I1701" s="1">
        <f t="shared" si="159"/>
        <v>1.041927357366875</v>
      </c>
      <c r="J1701" s="1">
        <f t="shared" si="160"/>
        <v>3750.9384865207503</v>
      </c>
      <c r="K1701" s="1" t="str">
        <f t="shared" si="161"/>
        <v>0</v>
      </c>
    </row>
    <row r="1702" spans="1:11">
      <c r="A1702" s="1" t="s">
        <v>43</v>
      </c>
      <c r="B1702" s="2">
        <v>41045</v>
      </c>
      <c r="C1702" s="3">
        <v>0.83333333333333337</v>
      </c>
      <c r="D1702" s="1">
        <v>30.347091004053802</v>
      </c>
      <c r="E1702" s="1">
        <f t="shared" si="156"/>
        <v>1.3295819246151073</v>
      </c>
      <c r="F1702" s="1">
        <f t="shared" si="157"/>
        <v>4786.4949286143865</v>
      </c>
      <c r="G1702" s="1" t="str">
        <f t="shared" si="158"/>
        <v>0</v>
      </c>
      <c r="H1702" s="1">
        <v>23.98487356</v>
      </c>
      <c r="I1702" s="1">
        <f t="shared" si="159"/>
        <v>1.0508372728474999</v>
      </c>
      <c r="J1702" s="1">
        <f t="shared" si="160"/>
        <v>3783.014182251</v>
      </c>
      <c r="K1702" s="1" t="str">
        <f t="shared" si="161"/>
        <v>0</v>
      </c>
    </row>
    <row r="1703" spans="1:11">
      <c r="A1703" s="1" t="s">
        <v>43</v>
      </c>
      <c r="B1703" s="2">
        <v>41045</v>
      </c>
      <c r="C1703" s="3">
        <v>0.875</v>
      </c>
      <c r="D1703" s="1">
        <v>29.1869763596853</v>
      </c>
      <c r="E1703" s="1">
        <f t="shared" si="156"/>
        <v>1.2787544017587122</v>
      </c>
      <c r="F1703" s="1">
        <f t="shared" si="157"/>
        <v>4603.5158463313637</v>
      </c>
      <c r="G1703" s="1" t="str">
        <f t="shared" si="158"/>
        <v>0</v>
      </c>
      <c r="H1703" s="1">
        <v>23.668810529999998</v>
      </c>
      <c r="I1703" s="1">
        <f t="shared" si="159"/>
        <v>1.0369897613456249</v>
      </c>
      <c r="J1703" s="1">
        <f t="shared" si="160"/>
        <v>3733.1631408442499</v>
      </c>
      <c r="K1703" s="1" t="str">
        <f t="shared" si="161"/>
        <v>0</v>
      </c>
    </row>
    <row r="1704" spans="1:11">
      <c r="A1704" s="1" t="s">
        <v>43</v>
      </c>
      <c r="B1704" s="2">
        <v>41045</v>
      </c>
      <c r="C1704" s="3">
        <v>0.91666666666666663</v>
      </c>
      <c r="D1704" s="1">
        <v>28.447513357268399</v>
      </c>
      <c r="E1704" s="1">
        <f t="shared" si="156"/>
        <v>1.2463566789653218</v>
      </c>
      <c r="F1704" s="1">
        <f t="shared" si="157"/>
        <v>4486.884044275158</v>
      </c>
      <c r="G1704" s="1" t="str">
        <f t="shared" si="158"/>
        <v>0</v>
      </c>
      <c r="H1704" s="1">
        <v>24.036976159999998</v>
      </c>
      <c r="I1704" s="1">
        <f t="shared" si="159"/>
        <v>1.05312001801</v>
      </c>
      <c r="J1704" s="1">
        <f t="shared" si="160"/>
        <v>3791.2320648360001</v>
      </c>
      <c r="K1704" s="1" t="str">
        <f t="shared" si="161"/>
        <v>0</v>
      </c>
    </row>
    <row r="1705" spans="1:11">
      <c r="A1705" s="1" t="s">
        <v>43</v>
      </c>
      <c r="B1705" s="2">
        <v>41045</v>
      </c>
      <c r="C1705" s="3">
        <v>0.95833333333333337</v>
      </c>
      <c r="D1705" s="1">
        <v>28.340846643977699</v>
      </c>
      <c r="E1705" s="1">
        <f t="shared" si="156"/>
        <v>1.2416833435892729</v>
      </c>
      <c r="F1705" s="1">
        <f t="shared" si="157"/>
        <v>4470.0600369213826</v>
      </c>
      <c r="G1705" s="1">
        <f t="shared" si="158"/>
        <v>90675.758054920792</v>
      </c>
      <c r="H1705" s="1">
        <v>23.782024280000002</v>
      </c>
      <c r="I1705" s="1">
        <f t="shared" si="159"/>
        <v>1.0419499387675002</v>
      </c>
      <c r="J1705" s="1">
        <f t="shared" si="160"/>
        <v>3751.0197795630006</v>
      </c>
      <c r="K1705" s="1">
        <f t="shared" si="161"/>
        <v>80834.178626608511</v>
      </c>
    </row>
    <row r="1706" spans="1:11">
      <c r="A1706" s="1" t="s">
        <v>43</v>
      </c>
      <c r="B1706" s="2">
        <v>41046</v>
      </c>
      <c r="C1706" s="3">
        <v>0</v>
      </c>
      <c r="D1706" s="1">
        <v>29.7224998166826</v>
      </c>
      <c r="E1706" s="1">
        <f t="shared" si="156"/>
        <v>1.3022170232184065</v>
      </c>
      <c r="F1706" s="1">
        <f t="shared" si="157"/>
        <v>4687.9812835862631</v>
      </c>
      <c r="G1706" s="1" t="str">
        <f t="shared" si="158"/>
        <v>0</v>
      </c>
      <c r="H1706" s="1">
        <v>23.439024679999999</v>
      </c>
      <c r="I1706" s="1">
        <f t="shared" si="159"/>
        <v>1.0269222687924999</v>
      </c>
      <c r="J1706" s="1">
        <f t="shared" si="160"/>
        <v>3696.9201676529997</v>
      </c>
      <c r="K1706" s="1" t="str">
        <f t="shared" si="161"/>
        <v>0</v>
      </c>
    </row>
    <row r="1707" spans="1:11">
      <c r="A1707" s="1" t="s">
        <v>43</v>
      </c>
      <c r="B1707" s="2">
        <v>41046</v>
      </c>
      <c r="C1707" s="3">
        <v>4.1666666666666664E-2</v>
      </c>
      <c r="D1707" s="1">
        <v>27.457118920750101</v>
      </c>
      <c r="E1707" s="1">
        <f t="shared" si="156"/>
        <v>1.2029650227153639</v>
      </c>
      <c r="F1707" s="1">
        <f t="shared" si="157"/>
        <v>4330.6740817753098</v>
      </c>
      <c r="G1707" s="1" t="str">
        <f t="shared" si="158"/>
        <v>0</v>
      </c>
      <c r="H1707" s="1">
        <v>23.474956209999998</v>
      </c>
      <c r="I1707" s="1">
        <f t="shared" si="159"/>
        <v>1.028496518950625</v>
      </c>
      <c r="J1707" s="1">
        <f t="shared" si="160"/>
        <v>3702.5874682222498</v>
      </c>
      <c r="K1707" s="1" t="str">
        <f t="shared" si="161"/>
        <v>0</v>
      </c>
    </row>
    <row r="1708" spans="1:11">
      <c r="A1708" s="1" t="s">
        <v>43</v>
      </c>
      <c r="B1708" s="2">
        <v>41046</v>
      </c>
      <c r="C1708" s="3">
        <v>8.3333333333333329E-2</v>
      </c>
      <c r="D1708" s="1">
        <v>26.216044032308801</v>
      </c>
      <c r="E1708" s="1">
        <f t="shared" si="156"/>
        <v>1.1485904291655293</v>
      </c>
      <c r="F1708" s="1">
        <f t="shared" si="157"/>
        <v>4134.9255449959055</v>
      </c>
      <c r="G1708" s="1" t="str">
        <f t="shared" si="158"/>
        <v>0</v>
      </c>
      <c r="H1708" s="1">
        <v>23.542151830000002</v>
      </c>
      <c r="I1708" s="1">
        <f t="shared" si="159"/>
        <v>1.0314405270518752</v>
      </c>
      <c r="J1708" s="1">
        <f t="shared" si="160"/>
        <v>3713.1858973867506</v>
      </c>
      <c r="K1708" s="1" t="str">
        <f t="shared" si="161"/>
        <v>0</v>
      </c>
    </row>
    <row r="1709" spans="1:11">
      <c r="A1709" s="1" t="s">
        <v>43</v>
      </c>
      <c r="B1709" s="2">
        <v>41046</v>
      </c>
      <c r="C1709" s="3">
        <v>0.125</v>
      </c>
      <c r="D1709" s="1">
        <v>27.1126008330451</v>
      </c>
      <c r="E1709" s="1">
        <f t="shared" si="156"/>
        <v>1.1878708239977884</v>
      </c>
      <c r="F1709" s="1">
        <f t="shared" si="157"/>
        <v>4276.334966392038</v>
      </c>
      <c r="G1709" s="1" t="str">
        <f t="shared" si="158"/>
        <v>0</v>
      </c>
      <c r="H1709" s="1">
        <v>23.346554220000002</v>
      </c>
      <c r="I1709" s="1">
        <f t="shared" si="159"/>
        <v>1.0228709067637503</v>
      </c>
      <c r="J1709" s="1">
        <f t="shared" si="160"/>
        <v>3682.3352643495009</v>
      </c>
      <c r="K1709" s="1" t="str">
        <f t="shared" si="161"/>
        <v>0</v>
      </c>
    </row>
    <row r="1710" spans="1:11">
      <c r="A1710" s="1" t="s">
        <v>43</v>
      </c>
      <c r="B1710" s="2">
        <v>41046</v>
      </c>
      <c r="C1710" s="3">
        <v>0.16666666666666666</v>
      </c>
      <c r="D1710" s="1">
        <v>28.508034425841402</v>
      </c>
      <c r="E1710" s="1">
        <f t="shared" si="156"/>
        <v>1.2490082582821764</v>
      </c>
      <c r="F1710" s="1">
        <f t="shared" si="157"/>
        <v>4496.4297298158353</v>
      </c>
      <c r="G1710" s="1" t="str">
        <f t="shared" si="158"/>
        <v>0</v>
      </c>
      <c r="H1710" s="1">
        <v>23.346683030000001</v>
      </c>
      <c r="I1710" s="1">
        <f t="shared" si="159"/>
        <v>1.0228765502518751</v>
      </c>
      <c r="J1710" s="1">
        <f t="shared" si="160"/>
        <v>3682.3555809067502</v>
      </c>
      <c r="K1710" s="1" t="str">
        <f t="shared" si="161"/>
        <v>0</v>
      </c>
    </row>
    <row r="1711" spans="1:11">
      <c r="A1711" s="1" t="s">
        <v>43</v>
      </c>
      <c r="B1711" s="2">
        <v>41046</v>
      </c>
      <c r="C1711" s="3">
        <v>0.20833333333333334</v>
      </c>
      <c r="D1711" s="1">
        <v>26.2430118809806</v>
      </c>
      <c r="E1711" s="1">
        <f t="shared" si="156"/>
        <v>1.1497719580354626</v>
      </c>
      <c r="F1711" s="1">
        <f t="shared" si="157"/>
        <v>4139.1790489276655</v>
      </c>
      <c r="G1711" s="1" t="str">
        <f t="shared" si="158"/>
        <v>0</v>
      </c>
      <c r="H1711" s="1">
        <v>23.016985720000001</v>
      </c>
      <c r="I1711" s="1">
        <f t="shared" si="159"/>
        <v>1.0084316868575001</v>
      </c>
      <c r="J1711" s="1">
        <f t="shared" si="160"/>
        <v>3630.3540726870001</v>
      </c>
      <c r="K1711" s="1" t="str">
        <f t="shared" si="161"/>
        <v>0</v>
      </c>
    </row>
    <row r="1712" spans="1:11">
      <c r="A1712" s="1" t="s">
        <v>43</v>
      </c>
      <c r="B1712" s="2">
        <v>41046</v>
      </c>
      <c r="C1712" s="3">
        <v>0.25</v>
      </c>
      <c r="D1712" s="1">
        <v>25.919348947207101</v>
      </c>
      <c r="E1712" s="1">
        <f t="shared" si="156"/>
        <v>1.1355914757495111</v>
      </c>
      <c r="F1712" s="1">
        <f t="shared" si="157"/>
        <v>4088.12931269824</v>
      </c>
      <c r="G1712" s="1" t="str">
        <f t="shared" si="158"/>
        <v>0</v>
      </c>
      <c r="H1712" s="1">
        <v>23.376116020000001</v>
      </c>
      <c r="I1712" s="1">
        <f t="shared" si="159"/>
        <v>1.02416608312625</v>
      </c>
      <c r="J1712" s="1">
        <f t="shared" si="160"/>
        <v>3686.9978992545002</v>
      </c>
      <c r="K1712" s="1" t="str">
        <f t="shared" si="161"/>
        <v>0</v>
      </c>
    </row>
    <row r="1713" spans="1:11">
      <c r="A1713" s="1" t="s">
        <v>43</v>
      </c>
      <c r="B1713" s="2">
        <v>41046</v>
      </c>
      <c r="C1713" s="3">
        <v>0.29166666666666669</v>
      </c>
      <c r="D1713" s="1">
        <v>23.679479342036799</v>
      </c>
      <c r="E1713" s="1">
        <f t="shared" si="156"/>
        <v>1.0374571886729873</v>
      </c>
      <c r="F1713" s="1">
        <f t="shared" si="157"/>
        <v>3734.8458792227543</v>
      </c>
      <c r="G1713" s="1" t="str">
        <f t="shared" si="158"/>
        <v>0</v>
      </c>
      <c r="H1713" s="1">
        <v>23.360297320000001</v>
      </c>
      <c r="I1713" s="1">
        <f t="shared" si="159"/>
        <v>1.0234730263325</v>
      </c>
      <c r="J1713" s="1">
        <f t="shared" si="160"/>
        <v>3684.502894797</v>
      </c>
      <c r="K1713" s="1" t="str">
        <f t="shared" si="161"/>
        <v>0</v>
      </c>
    </row>
    <row r="1714" spans="1:11">
      <c r="A1714" s="1" t="s">
        <v>43</v>
      </c>
      <c r="B1714" s="2">
        <v>41046</v>
      </c>
      <c r="C1714" s="3">
        <v>0.33333333333333331</v>
      </c>
      <c r="D1714" s="1">
        <v>24.1193816661835</v>
      </c>
      <c r="E1714" s="1">
        <f t="shared" si="156"/>
        <v>1.0567304092496645</v>
      </c>
      <c r="F1714" s="1">
        <f t="shared" si="157"/>
        <v>3804.2294732987925</v>
      </c>
      <c r="G1714" s="1" t="str">
        <f t="shared" si="158"/>
        <v>0</v>
      </c>
      <c r="H1714" s="1">
        <v>23.282594169999999</v>
      </c>
      <c r="I1714" s="1">
        <f t="shared" si="159"/>
        <v>1.020068657073125</v>
      </c>
      <c r="J1714" s="1">
        <f t="shared" si="160"/>
        <v>3672.24716546325</v>
      </c>
      <c r="K1714" s="1" t="str">
        <f t="shared" si="161"/>
        <v>0</v>
      </c>
    </row>
    <row r="1715" spans="1:11">
      <c r="A1715" s="1" t="s">
        <v>43</v>
      </c>
      <c r="B1715" s="2">
        <v>41046</v>
      </c>
      <c r="C1715" s="3">
        <v>0.375</v>
      </c>
      <c r="D1715" s="1">
        <v>22.814880208439298</v>
      </c>
      <c r="E1715" s="1">
        <f t="shared" si="156"/>
        <v>0.99957693913224677</v>
      </c>
      <c r="F1715" s="1">
        <f t="shared" si="157"/>
        <v>3598.4769808760884</v>
      </c>
      <c r="G1715" s="1" t="str">
        <f t="shared" si="158"/>
        <v>0</v>
      </c>
      <c r="H1715" s="1">
        <v>23.348555350000002</v>
      </c>
      <c r="I1715" s="1">
        <f t="shared" si="159"/>
        <v>1.0229585812718751</v>
      </c>
      <c r="J1715" s="1">
        <f t="shared" si="160"/>
        <v>3682.6508925787502</v>
      </c>
      <c r="K1715" s="1" t="str">
        <f t="shared" si="161"/>
        <v>0</v>
      </c>
    </row>
    <row r="1716" spans="1:11">
      <c r="A1716" s="1" t="s">
        <v>43</v>
      </c>
      <c r="B1716" s="2">
        <v>41046</v>
      </c>
      <c r="C1716" s="3">
        <v>0.41666666666666669</v>
      </c>
      <c r="D1716" s="1">
        <v>23.887684546046799</v>
      </c>
      <c r="E1716" s="1">
        <f t="shared" si="156"/>
        <v>1.0465791791736754</v>
      </c>
      <c r="F1716" s="1">
        <f t="shared" si="157"/>
        <v>3767.6850450252314</v>
      </c>
      <c r="G1716" s="1" t="str">
        <f t="shared" si="158"/>
        <v>0</v>
      </c>
      <c r="H1716" s="1">
        <v>23.12759488</v>
      </c>
      <c r="I1716" s="1">
        <f t="shared" si="159"/>
        <v>1.0132777506800001</v>
      </c>
      <c r="J1716" s="1">
        <f t="shared" si="160"/>
        <v>3647.7999024480005</v>
      </c>
      <c r="K1716" s="1" t="str">
        <f t="shared" si="161"/>
        <v>0</v>
      </c>
    </row>
    <row r="1717" spans="1:11">
      <c r="A1717" s="1" t="s">
        <v>43</v>
      </c>
      <c r="B1717" s="2">
        <v>41046</v>
      </c>
      <c r="C1717" s="3">
        <v>0.45833333333333331</v>
      </c>
      <c r="D1717" s="1">
        <v>21.891526605818001</v>
      </c>
      <c r="E1717" s="1">
        <f t="shared" si="156"/>
        <v>0.95912250941740118</v>
      </c>
      <c r="F1717" s="1">
        <f t="shared" si="157"/>
        <v>3452.8410339026441</v>
      </c>
      <c r="G1717" s="1" t="str">
        <f t="shared" si="158"/>
        <v>0</v>
      </c>
      <c r="H1717" s="1">
        <v>23.20223858</v>
      </c>
      <c r="I1717" s="1">
        <f t="shared" si="159"/>
        <v>1.0165480777862499</v>
      </c>
      <c r="J1717" s="1">
        <f t="shared" si="160"/>
        <v>3659.5730800304996</v>
      </c>
      <c r="K1717" s="1" t="str">
        <f t="shared" si="161"/>
        <v>0</v>
      </c>
    </row>
    <row r="1718" spans="1:11">
      <c r="A1718" s="1" t="s">
        <v>43</v>
      </c>
      <c r="B1718" s="2">
        <v>41046</v>
      </c>
      <c r="C1718" s="3">
        <v>0.5</v>
      </c>
      <c r="D1718" s="1">
        <v>23.716312771903102</v>
      </c>
      <c r="E1718" s="1">
        <f t="shared" si="156"/>
        <v>1.0390709533190046</v>
      </c>
      <c r="F1718" s="1">
        <f t="shared" si="157"/>
        <v>3740.6554319484162</v>
      </c>
      <c r="G1718" s="1" t="str">
        <f t="shared" si="158"/>
        <v>0</v>
      </c>
      <c r="H1718" s="1">
        <v>23.458716760000001</v>
      </c>
      <c r="I1718" s="1">
        <f t="shared" si="159"/>
        <v>1.0277850280475</v>
      </c>
      <c r="J1718" s="1">
        <f t="shared" si="160"/>
        <v>3700.0261009710002</v>
      </c>
      <c r="K1718" s="1" t="str">
        <f t="shared" si="161"/>
        <v>0</v>
      </c>
    </row>
    <row r="1719" spans="1:11">
      <c r="A1719" s="1" t="s">
        <v>43</v>
      </c>
      <c r="B1719" s="2">
        <v>41046</v>
      </c>
      <c r="C1719" s="3">
        <v>0.54166666666666663</v>
      </c>
      <c r="D1719" s="1">
        <v>26.711436848110601</v>
      </c>
      <c r="E1719" s="1">
        <f t="shared" si="156"/>
        <v>1.1702948269078457</v>
      </c>
      <c r="F1719" s="1">
        <f t="shared" si="157"/>
        <v>4213.0613768682442</v>
      </c>
      <c r="G1719" s="1" t="str">
        <f t="shared" si="158"/>
        <v>0</v>
      </c>
      <c r="H1719" s="1">
        <v>23.204497450000002</v>
      </c>
      <c r="I1719" s="1">
        <f t="shared" si="159"/>
        <v>1.016647044528125</v>
      </c>
      <c r="J1719" s="1">
        <f t="shared" si="160"/>
        <v>3659.9293603012502</v>
      </c>
      <c r="K1719" s="1" t="str">
        <f t="shared" si="161"/>
        <v>0</v>
      </c>
    </row>
    <row r="1720" spans="1:11">
      <c r="A1720" s="1" t="s">
        <v>43</v>
      </c>
      <c r="B1720" s="2">
        <v>41046</v>
      </c>
      <c r="C1720" s="3">
        <v>0.58333333333333337</v>
      </c>
      <c r="D1720" s="1">
        <v>25.427773736317899</v>
      </c>
      <c r="E1720" s="1">
        <f t="shared" si="156"/>
        <v>1.114054336822428</v>
      </c>
      <c r="F1720" s="1">
        <f t="shared" si="157"/>
        <v>4010.5956125607408</v>
      </c>
      <c r="G1720" s="1" t="str">
        <f t="shared" si="158"/>
        <v>0</v>
      </c>
      <c r="H1720" s="1">
        <v>23.331040659999999</v>
      </c>
      <c r="I1720" s="1">
        <f t="shared" si="159"/>
        <v>1.0221912189162501</v>
      </c>
      <c r="J1720" s="1">
        <f t="shared" si="160"/>
        <v>3679.8883880985004</v>
      </c>
      <c r="K1720" s="1" t="str">
        <f t="shared" si="161"/>
        <v>0</v>
      </c>
    </row>
    <row r="1721" spans="1:11">
      <c r="A1721" s="1" t="s">
        <v>43</v>
      </c>
      <c r="B1721" s="2">
        <v>41046</v>
      </c>
      <c r="C1721" s="3">
        <v>0.625</v>
      </c>
      <c r="D1721" s="1">
        <v>25.434106767442501</v>
      </c>
      <c r="E1721" s="1">
        <f t="shared" si="156"/>
        <v>1.1143318027485747</v>
      </c>
      <c r="F1721" s="1">
        <f t="shared" si="157"/>
        <v>4011.5944898948687</v>
      </c>
      <c r="G1721" s="1" t="str">
        <f t="shared" si="158"/>
        <v>0</v>
      </c>
      <c r="H1721" s="1">
        <v>23.237830850000002</v>
      </c>
      <c r="I1721" s="1">
        <f t="shared" si="159"/>
        <v>1.0181074641156251</v>
      </c>
      <c r="J1721" s="1">
        <f t="shared" si="160"/>
        <v>3665.1868708162506</v>
      </c>
      <c r="K1721" s="1" t="str">
        <f t="shared" si="161"/>
        <v>0</v>
      </c>
    </row>
    <row r="1722" spans="1:11">
      <c r="A1722" s="1" t="s">
        <v>43</v>
      </c>
      <c r="B1722" s="2">
        <v>41046</v>
      </c>
      <c r="C1722" s="3">
        <v>0.66666666666666663</v>
      </c>
      <c r="D1722" s="1">
        <v>23.958697803815198</v>
      </c>
      <c r="E1722" s="1">
        <f t="shared" ref="E1722:E1785" si="162">(D1722*3785.4)/86400</f>
        <v>1.0496904475296533</v>
      </c>
      <c r="F1722" s="1">
        <f t="shared" ref="F1722:F1785" si="163">E1722*3600</f>
        <v>3778.8856111067521</v>
      </c>
      <c r="G1722" s="1" t="str">
        <f t="shared" ref="G1722:G1785" si="164">IF(C1722=$C$25,SUM(F1722:F1743),"0")</f>
        <v>0</v>
      </c>
      <c r="H1722" s="1">
        <v>23.22470496</v>
      </c>
      <c r="I1722" s="1">
        <f t="shared" ref="I1722:I1785" si="165">(H1722*3785.4)/86400</f>
        <v>1.0175323860600001</v>
      </c>
      <c r="J1722" s="1">
        <f t="shared" ref="J1722:J1785" si="166">I1722*3600</f>
        <v>3663.1165898160002</v>
      </c>
      <c r="K1722" s="1" t="str">
        <f t="shared" ref="K1722:K1785" si="167">IF(C1722=$C$25,SUM(J1722:J1743),"0")</f>
        <v>0</v>
      </c>
    </row>
    <row r="1723" spans="1:11">
      <c r="A1723" s="1" t="s">
        <v>43</v>
      </c>
      <c r="B1723" s="2">
        <v>41046</v>
      </c>
      <c r="C1723" s="3">
        <v>0.70833333333333337</v>
      </c>
      <c r="D1723" s="1">
        <v>27.770785375701099</v>
      </c>
      <c r="E1723" s="1">
        <f t="shared" si="162"/>
        <v>1.2167075342729043</v>
      </c>
      <c r="F1723" s="1">
        <f t="shared" si="163"/>
        <v>4380.1471233824559</v>
      </c>
      <c r="G1723" s="1" t="str">
        <f t="shared" si="164"/>
        <v>0</v>
      </c>
      <c r="H1723" s="1">
        <v>23.05688533</v>
      </c>
      <c r="I1723" s="1">
        <f t="shared" si="165"/>
        <v>1.010179788520625</v>
      </c>
      <c r="J1723" s="1">
        <f t="shared" si="166"/>
        <v>3636.6472386742498</v>
      </c>
      <c r="K1723" s="1" t="str">
        <f t="shared" si="167"/>
        <v>0</v>
      </c>
    </row>
    <row r="1724" spans="1:11">
      <c r="A1724" s="1" t="s">
        <v>43</v>
      </c>
      <c r="B1724" s="2">
        <v>41046</v>
      </c>
      <c r="C1724" s="3">
        <v>0.75</v>
      </c>
      <c r="D1724" s="1">
        <v>26.640301438967398</v>
      </c>
      <c r="E1724" s="1">
        <f t="shared" si="162"/>
        <v>1.1671782067947591</v>
      </c>
      <c r="F1724" s="1">
        <f t="shared" si="163"/>
        <v>4201.8415444611328</v>
      </c>
      <c r="G1724" s="1" t="str">
        <f t="shared" si="164"/>
        <v>0</v>
      </c>
      <c r="H1724" s="1">
        <v>23.13078973</v>
      </c>
      <c r="I1724" s="1">
        <f t="shared" si="165"/>
        <v>1.0134177250456249</v>
      </c>
      <c r="J1724" s="1">
        <f t="shared" si="166"/>
        <v>3648.3038101642496</v>
      </c>
      <c r="K1724" s="1" t="str">
        <f t="shared" si="167"/>
        <v>0</v>
      </c>
    </row>
    <row r="1725" spans="1:11">
      <c r="A1725" s="1" t="s">
        <v>43</v>
      </c>
      <c r="B1725" s="2">
        <v>41046</v>
      </c>
      <c r="C1725" s="3">
        <v>0.79166666666666663</v>
      </c>
      <c r="D1725" s="1">
        <v>30.2931388436423</v>
      </c>
      <c r="E1725" s="1">
        <f t="shared" si="162"/>
        <v>1.3272181455870782</v>
      </c>
      <c r="F1725" s="1">
        <f t="shared" si="163"/>
        <v>4777.9853241134815</v>
      </c>
      <c r="G1725" s="1" t="str">
        <f t="shared" si="164"/>
        <v>0</v>
      </c>
      <c r="H1725" s="1">
        <v>23.02851738</v>
      </c>
      <c r="I1725" s="1">
        <f t="shared" si="165"/>
        <v>1.0089369177112499</v>
      </c>
      <c r="J1725" s="1">
        <f t="shared" si="166"/>
        <v>3632.1729037604996</v>
      </c>
      <c r="K1725" s="1" t="str">
        <f t="shared" si="167"/>
        <v>0</v>
      </c>
    </row>
    <row r="1726" spans="1:11">
      <c r="A1726" s="1" t="s">
        <v>43</v>
      </c>
      <c r="B1726" s="2">
        <v>41046</v>
      </c>
      <c r="C1726" s="3">
        <v>0.83333333333333337</v>
      </c>
      <c r="D1726" s="1">
        <v>29.0328047116598</v>
      </c>
      <c r="E1726" s="1">
        <f t="shared" si="162"/>
        <v>1.2719997564295951</v>
      </c>
      <c r="F1726" s="1">
        <f t="shared" si="163"/>
        <v>4579.1991231465427</v>
      </c>
      <c r="G1726" s="1" t="str">
        <f t="shared" si="164"/>
        <v>0</v>
      </c>
      <c r="H1726" s="1">
        <v>23.181976850000002</v>
      </c>
      <c r="I1726" s="1">
        <f t="shared" si="165"/>
        <v>1.0156603607406252</v>
      </c>
      <c r="J1726" s="1">
        <f t="shared" si="166"/>
        <v>3656.3772986662507</v>
      </c>
      <c r="K1726" s="1" t="str">
        <f t="shared" si="167"/>
        <v>0</v>
      </c>
    </row>
    <row r="1727" spans="1:11">
      <c r="A1727" s="1" t="s">
        <v>43</v>
      </c>
      <c r="B1727" s="2">
        <v>41046</v>
      </c>
      <c r="C1727" s="3">
        <v>0.875</v>
      </c>
      <c r="D1727" s="1">
        <v>28.479715012444402</v>
      </c>
      <c r="E1727" s="1">
        <f t="shared" si="162"/>
        <v>1.2477675139827205</v>
      </c>
      <c r="F1727" s="1">
        <f t="shared" si="163"/>
        <v>4491.9630503377939</v>
      </c>
      <c r="G1727" s="1" t="str">
        <f t="shared" si="164"/>
        <v>0</v>
      </c>
      <c r="H1727" s="1">
        <v>23.153846219999998</v>
      </c>
      <c r="I1727" s="1">
        <f t="shared" si="165"/>
        <v>1.01442788751375</v>
      </c>
      <c r="J1727" s="1">
        <f t="shared" si="166"/>
        <v>3651.9403950495002</v>
      </c>
      <c r="K1727" s="1" t="str">
        <f t="shared" si="167"/>
        <v>0</v>
      </c>
    </row>
    <row r="1728" spans="1:11">
      <c r="A1728" s="1" t="s">
        <v>43</v>
      </c>
      <c r="B1728" s="2">
        <v>41046</v>
      </c>
      <c r="C1728" s="3">
        <v>0.91666666666666663</v>
      </c>
      <c r="D1728" s="1">
        <v>27.852275106642001</v>
      </c>
      <c r="E1728" s="1">
        <f t="shared" si="162"/>
        <v>1.2202778031097528</v>
      </c>
      <c r="F1728" s="1">
        <f t="shared" si="163"/>
        <v>4393.0000911951101</v>
      </c>
      <c r="G1728" s="1" t="str">
        <f t="shared" si="164"/>
        <v>0</v>
      </c>
      <c r="H1728" s="1">
        <v>23.032261739999999</v>
      </c>
      <c r="I1728" s="1">
        <f t="shared" si="165"/>
        <v>1.0091009674837501</v>
      </c>
      <c r="J1728" s="1">
        <f t="shared" si="166"/>
        <v>3632.7634829415006</v>
      </c>
      <c r="K1728" s="1" t="str">
        <f t="shared" si="167"/>
        <v>0</v>
      </c>
    </row>
    <row r="1729" spans="1:11">
      <c r="A1729" s="1" t="s">
        <v>43</v>
      </c>
      <c r="B1729" s="2">
        <v>41046</v>
      </c>
      <c r="C1729" s="3">
        <v>0.95833333333333337</v>
      </c>
      <c r="D1729" s="1">
        <v>28.182181489202701</v>
      </c>
      <c r="E1729" s="1">
        <f t="shared" si="162"/>
        <v>1.2347318264956935</v>
      </c>
      <c r="F1729" s="1">
        <f t="shared" si="163"/>
        <v>4445.0345753844967</v>
      </c>
      <c r="G1729" s="1">
        <f t="shared" si="164"/>
        <v>91163.751648056714</v>
      </c>
      <c r="H1729" s="1">
        <v>23.223151819999998</v>
      </c>
      <c r="I1729" s="1">
        <f t="shared" si="165"/>
        <v>1.0174643391137499</v>
      </c>
      <c r="J1729" s="1">
        <f t="shared" si="166"/>
        <v>3662.8716208094997</v>
      </c>
      <c r="K1729" s="1">
        <f t="shared" si="167"/>
        <v>79896.798942615016</v>
      </c>
    </row>
    <row r="1730" spans="1:11">
      <c r="A1730" s="1" t="s">
        <v>43</v>
      </c>
      <c r="B1730" s="2">
        <v>41047</v>
      </c>
      <c r="C1730" s="3">
        <v>0</v>
      </c>
      <c r="D1730" s="1">
        <v>29.438576117621501</v>
      </c>
      <c r="E1730" s="1">
        <f t="shared" si="162"/>
        <v>1.2897776161532919</v>
      </c>
      <c r="F1730" s="1">
        <f t="shared" si="163"/>
        <v>4643.1994181518512</v>
      </c>
      <c r="G1730" s="1" t="str">
        <f t="shared" si="164"/>
        <v>0</v>
      </c>
      <c r="H1730" s="1">
        <v>23.229846890000001</v>
      </c>
      <c r="I1730" s="1">
        <f t="shared" si="165"/>
        <v>1.017757666868125</v>
      </c>
      <c r="J1730" s="1">
        <f t="shared" si="166"/>
        <v>3663.9276007252497</v>
      </c>
      <c r="K1730" s="1" t="str">
        <f t="shared" si="167"/>
        <v>0</v>
      </c>
    </row>
    <row r="1731" spans="1:11">
      <c r="A1731" s="1" t="s">
        <v>43</v>
      </c>
      <c r="B1731" s="2">
        <v>41047</v>
      </c>
      <c r="C1731" s="3">
        <v>4.1666666666666664E-2</v>
      </c>
      <c r="D1731" s="1">
        <v>27.137037265035801</v>
      </c>
      <c r="E1731" s="1">
        <f t="shared" si="162"/>
        <v>1.1889414451743809</v>
      </c>
      <c r="F1731" s="1">
        <f t="shared" si="163"/>
        <v>4280.189202627771</v>
      </c>
      <c r="G1731" s="1" t="str">
        <f t="shared" si="164"/>
        <v>0</v>
      </c>
      <c r="H1731" s="1">
        <v>23.309924049999999</v>
      </c>
      <c r="I1731" s="1">
        <f t="shared" si="165"/>
        <v>1.021266047440625</v>
      </c>
      <c r="J1731" s="1">
        <f t="shared" si="166"/>
        <v>3676.5577707862499</v>
      </c>
      <c r="K1731" s="1" t="str">
        <f t="shared" si="167"/>
        <v>0</v>
      </c>
    </row>
    <row r="1732" spans="1:11">
      <c r="A1732" s="1" t="s">
        <v>43</v>
      </c>
      <c r="B1732" s="2">
        <v>41047</v>
      </c>
      <c r="C1732" s="3">
        <v>8.3333333333333329E-2</v>
      </c>
      <c r="D1732" s="1">
        <v>27.0321292622884</v>
      </c>
      <c r="E1732" s="1">
        <f t="shared" si="162"/>
        <v>1.1843451633040105</v>
      </c>
      <c r="F1732" s="1">
        <f t="shared" si="163"/>
        <v>4263.6425878944383</v>
      </c>
      <c r="G1732" s="1" t="str">
        <f t="shared" si="164"/>
        <v>0</v>
      </c>
      <c r="H1732" s="1">
        <v>23.083503329999999</v>
      </c>
      <c r="I1732" s="1">
        <f t="shared" si="165"/>
        <v>1.0113459896456249</v>
      </c>
      <c r="J1732" s="1">
        <f t="shared" si="166"/>
        <v>3640.8455627242497</v>
      </c>
      <c r="K1732" s="1" t="str">
        <f t="shared" si="167"/>
        <v>0</v>
      </c>
    </row>
    <row r="1733" spans="1:11">
      <c r="A1733" s="1" t="s">
        <v>43</v>
      </c>
      <c r="B1733" s="2">
        <v>41047</v>
      </c>
      <c r="C1733" s="3">
        <v>0.125</v>
      </c>
      <c r="D1733" s="1">
        <v>26.535457934273602</v>
      </c>
      <c r="E1733" s="1">
        <f t="shared" si="162"/>
        <v>1.1625847507453622</v>
      </c>
      <c r="F1733" s="1">
        <f t="shared" si="163"/>
        <v>4185.3051026833036</v>
      </c>
      <c r="G1733" s="1" t="str">
        <f t="shared" si="164"/>
        <v>0</v>
      </c>
      <c r="H1733" s="1">
        <v>22.957529869999998</v>
      </c>
      <c r="I1733" s="1">
        <f t="shared" si="165"/>
        <v>1.005826777429375</v>
      </c>
      <c r="J1733" s="1">
        <f t="shared" si="166"/>
        <v>3620.97639874575</v>
      </c>
      <c r="K1733" s="1" t="str">
        <f t="shared" si="167"/>
        <v>0</v>
      </c>
    </row>
    <row r="1734" spans="1:11">
      <c r="A1734" s="1" t="s">
        <v>43</v>
      </c>
      <c r="B1734" s="2">
        <v>41047</v>
      </c>
      <c r="C1734" s="3">
        <v>0.16666666666666666</v>
      </c>
      <c r="D1734" s="1">
        <v>26.608840194808099</v>
      </c>
      <c r="E1734" s="1">
        <f t="shared" si="162"/>
        <v>1.1657998110350298</v>
      </c>
      <c r="F1734" s="1">
        <f t="shared" si="163"/>
        <v>4196.8793197261075</v>
      </c>
      <c r="G1734" s="1" t="str">
        <f t="shared" si="164"/>
        <v>0</v>
      </c>
      <c r="H1734" s="1">
        <v>22.928096969999999</v>
      </c>
      <c r="I1734" s="1">
        <f t="shared" si="165"/>
        <v>1.004537248498125</v>
      </c>
      <c r="J1734" s="1">
        <f t="shared" si="166"/>
        <v>3616.33409459325</v>
      </c>
      <c r="K1734" s="1" t="str">
        <f t="shared" si="167"/>
        <v>0</v>
      </c>
    </row>
    <row r="1735" spans="1:11">
      <c r="A1735" s="1" t="s">
        <v>43</v>
      </c>
      <c r="B1735" s="2">
        <v>41047</v>
      </c>
      <c r="C1735" s="3">
        <v>0.20833333333333334</v>
      </c>
      <c r="D1735" s="1">
        <v>24.191835767957901</v>
      </c>
      <c r="E1735" s="1">
        <f t="shared" si="162"/>
        <v>1.0599048045836557</v>
      </c>
      <c r="F1735" s="1">
        <f t="shared" si="163"/>
        <v>3815.6572965011605</v>
      </c>
      <c r="G1735" s="1" t="str">
        <f t="shared" si="164"/>
        <v>0</v>
      </c>
      <c r="H1735" s="1">
        <v>23.2555829</v>
      </c>
      <c r="I1735" s="1">
        <f t="shared" si="165"/>
        <v>1.01888522580625</v>
      </c>
      <c r="J1735" s="1">
        <f t="shared" si="166"/>
        <v>3667.9868129024999</v>
      </c>
      <c r="K1735" s="1" t="str">
        <f t="shared" si="167"/>
        <v>0</v>
      </c>
    </row>
    <row r="1736" spans="1:11">
      <c r="A1736" s="1" t="s">
        <v>43</v>
      </c>
      <c r="B1736" s="2">
        <v>41047</v>
      </c>
      <c r="C1736" s="3">
        <v>0.25</v>
      </c>
      <c r="D1736" s="1">
        <v>23.948197305467399</v>
      </c>
      <c r="E1736" s="1">
        <f t="shared" si="162"/>
        <v>1.0492303944457904</v>
      </c>
      <c r="F1736" s="1">
        <f t="shared" si="163"/>
        <v>3777.2294200048455</v>
      </c>
      <c r="G1736" s="1" t="str">
        <f t="shared" si="164"/>
        <v>0</v>
      </c>
      <c r="H1736" s="1">
        <v>23.003201879999999</v>
      </c>
      <c r="I1736" s="1">
        <f t="shared" si="165"/>
        <v>1.0078277823674999</v>
      </c>
      <c r="J1736" s="1">
        <f t="shared" si="166"/>
        <v>3628.1800165229997</v>
      </c>
      <c r="K1736" s="1" t="str">
        <f t="shared" si="167"/>
        <v>0</v>
      </c>
    </row>
    <row r="1737" spans="1:11">
      <c r="A1737" s="1" t="s">
        <v>43</v>
      </c>
      <c r="B1737" s="2">
        <v>41047</v>
      </c>
      <c r="C1737" s="3">
        <v>0.29166666666666669</v>
      </c>
      <c r="D1737" s="1">
        <v>25.016296461423199</v>
      </c>
      <c r="E1737" s="1">
        <f t="shared" si="162"/>
        <v>1.0960264887161038</v>
      </c>
      <c r="F1737" s="1">
        <f t="shared" si="163"/>
        <v>3945.6953593779735</v>
      </c>
      <c r="G1737" s="1" t="str">
        <f t="shared" si="164"/>
        <v>0</v>
      </c>
      <c r="H1737" s="1">
        <v>23.102645760000001</v>
      </c>
      <c r="I1737" s="1">
        <f t="shared" si="165"/>
        <v>1.0121846673600001</v>
      </c>
      <c r="J1737" s="1">
        <f t="shared" si="166"/>
        <v>3643.8648024960003</v>
      </c>
      <c r="K1737" s="1" t="str">
        <f t="shared" si="167"/>
        <v>0</v>
      </c>
    </row>
    <row r="1738" spans="1:11">
      <c r="A1738" s="1" t="s">
        <v>43</v>
      </c>
      <c r="B1738" s="2">
        <v>41047</v>
      </c>
      <c r="C1738" s="3">
        <v>0.33333333333333331</v>
      </c>
      <c r="D1738" s="1">
        <v>24.6561662281884</v>
      </c>
      <c r="E1738" s="1">
        <f t="shared" si="162"/>
        <v>1.0802482828725044</v>
      </c>
      <c r="F1738" s="1">
        <f t="shared" si="163"/>
        <v>3888.893818341016</v>
      </c>
      <c r="G1738" s="1" t="str">
        <f t="shared" si="164"/>
        <v>0</v>
      </c>
      <c r="H1738" s="1">
        <v>23.265791759999999</v>
      </c>
      <c r="I1738" s="1">
        <f t="shared" si="165"/>
        <v>1.0193325014849999</v>
      </c>
      <c r="J1738" s="1">
        <f t="shared" si="166"/>
        <v>3669.5970053459996</v>
      </c>
      <c r="K1738" s="1" t="str">
        <f t="shared" si="167"/>
        <v>0</v>
      </c>
    </row>
    <row r="1739" spans="1:11">
      <c r="A1739" s="1" t="s">
        <v>43</v>
      </c>
      <c r="B1739" s="2">
        <v>41047</v>
      </c>
      <c r="C1739" s="3">
        <v>0.375</v>
      </c>
      <c r="D1739" s="1">
        <v>23.861286421351998</v>
      </c>
      <c r="E1739" s="1">
        <f t="shared" si="162"/>
        <v>1.0454226113354845</v>
      </c>
      <c r="F1739" s="1">
        <f t="shared" si="163"/>
        <v>3763.5214008077442</v>
      </c>
      <c r="G1739" s="1" t="str">
        <f t="shared" si="164"/>
        <v>0</v>
      </c>
      <c r="H1739" s="1">
        <v>23.258458999999998</v>
      </c>
      <c r="I1739" s="1">
        <f t="shared" si="165"/>
        <v>1.0190112349375</v>
      </c>
      <c r="J1739" s="1">
        <f t="shared" si="166"/>
        <v>3668.4404457750002</v>
      </c>
      <c r="K1739" s="1" t="str">
        <f t="shared" si="167"/>
        <v>0</v>
      </c>
    </row>
    <row r="1740" spans="1:11">
      <c r="A1740" s="1" t="s">
        <v>43</v>
      </c>
      <c r="B1740" s="2">
        <v>41047</v>
      </c>
      <c r="C1740" s="3">
        <v>0.41666666666666669</v>
      </c>
      <c r="D1740" s="1">
        <v>20.786585765414799</v>
      </c>
      <c r="E1740" s="1">
        <f t="shared" si="162"/>
        <v>0.91071228884723598</v>
      </c>
      <c r="F1740" s="1">
        <f t="shared" si="163"/>
        <v>3278.5642398500495</v>
      </c>
      <c r="G1740" s="1" t="str">
        <f t="shared" si="164"/>
        <v>0</v>
      </c>
      <c r="H1740" s="1">
        <v>22.773748650000002</v>
      </c>
      <c r="I1740" s="1">
        <f t="shared" si="165"/>
        <v>0.9977748627281251</v>
      </c>
      <c r="J1740" s="1">
        <f t="shared" si="166"/>
        <v>3591.9895058212505</v>
      </c>
      <c r="K1740" s="1" t="str">
        <f t="shared" si="167"/>
        <v>0</v>
      </c>
    </row>
    <row r="1741" spans="1:11">
      <c r="A1741" s="1" t="s">
        <v>43</v>
      </c>
      <c r="B1741" s="2">
        <v>41047</v>
      </c>
      <c r="C1741" s="3">
        <v>0.45833333333333331</v>
      </c>
      <c r="D1741" s="1">
        <v>25.322963262663901</v>
      </c>
      <c r="E1741" s="1">
        <f t="shared" si="162"/>
        <v>1.1094623279454623</v>
      </c>
      <c r="F1741" s="1">
        <f t="shared" si="163"/>
        <v>3994.0643806036642</v>
      </c>
      <c r="G1741" s="1" t="str">
        <f t="shared" si="164"/>
        <v>0</v>
      </c>
      <c r="H1741" s="1">
        <v>22.97044519</v>
      </c>
      <c r="I1741" s="1">
        <f t="shared" si="165"/>
        <v>1.0063926298868751</v>
      </c>
      <c r="J1741" s="1">
        <f t="shared" si="166"/>
        <v>3623.0134675927502</v>
      </c>
      <c r="K1741" s="1" t="str">
        <f t="shared" si="167"/>
        <v>0</v>
      </c>
    </row>
    <row r="1742" spans="1:11">
      <c r="A1742" s="1" t="s">
        <v>43</v>
      </c>
      <c r="B1742" s="2">
        <v>41047</v>
      </c>
      <c r="C1742" s="3">
        <v>0.5</v>
      </c>
      <c r="D1742" s="1">
        <v>26.163801554044099</v>
      </c>
      <c r="E1742" s="1">
        <f t="shared" si="162"/>
        <v>1.146301555586557</v>
      </c>
      <c r="F1742" s="1">
        <f t="shared" si="163"/>
        <v>4126.6856001116048</v>
      </c>
      <c r="G1742" s="1" t="str">
        <f t="shared" si="164"/>
        <v>0</v>
      </c>
      <c r="H1742" s="1">
        <v>22.976760550000002</v>
      </c>
      <c r="I1742" s="1">
        <f t="shared" si="165"/>
        <v>1.0066693215968752</v>
      </c>
      <c r="J1742" s="1">
        <f t="shared" si="166"/>
        <v>3624.0095577487505</v>
      </c>
      <c r="K1742" s="1" t="str">
        <f t="shared" si="167"/>
        <v>0</v>
      </c>
    </row>
    <row r="1743" spans="1:11">
      <c r="A1743" s="1" t="s">
        <v>43</v>
      </c>
      <c r="B1743" s="2">
        <v>41047</v>
      </c>
      <c r="C1743" s="3">
        <v>0.54166666666666663</v>
      </c>
      <c r="D1743" s="1">
        <v>24.729784376356299</v>
      </c>
      <c r="E1743" s="1">
        <f t="shared" si="162"/>
        <v>1.0834736779891105</v>
      </c>
      <c r="F1743" s="1">
        <f t="shared" si="163"/>
        <v>3900.5052407607977</v>
      </c>
      <c r="G1743" s="1" t="str">
        <f t="shared" si="164"/>
        <v>0</v>
      </c>
      <c r="H1743" s="1">
        <v>22.829317929999998</v>
      </c>
      <c r="I1743" s="1">
        <f t="shared" si="165"/>
        <v>1.000209491808125</v>
      </c>
      <c r="J1743" s="1">
        <f t="shared" si="166"/>
        <v>3600.7541705092499</v>
      </c>
      <c r="K1743" s="1" t="str">
        <f t="shared" si="167"/>
        <v>0</v>
      </c>
    </row>
    <row r="1744" spans="1:11">
      <c r="A1744" s="1" t="s">
        <v>43</v>
      </c>
      <c r="B1744" s="2">
        <v>41047</v>
      </c>
      <c r="C1744" s="3">
        <v>0.58333333333333337</v>
      </c>
      <c r="D1744" s="1">
        <v>25.667090101771901</v>
      </c>
      <c r="E1744" s="1">
        <f t="shared" si="162"/>
        <v>1.1245393850838814</v>
      </c>
      <c r="F1744" s="1">
        <f t="shared" si="163"/>
        <v>4048.3417863019731</v>
      </c>
      <c r="G1744" s="1" t="str">
        <f t="shared" si="164"/>
        <v>0</v>
      </c>
      <c r="H1744" s="1">
        <v>22.777343890000001</v>
      </c>
      <c r="I1744" s="1">
        <f t="shared" si="165"/>
        <v>0.99793237918062505</v>
      </c>
      <c r="J1744" s="1">
        <f t="shared" si="166"/>
        <v>3592.5565650502504</v>
      </c>
      <c r="K1744" s="1" t="str">
        <f t="shared" si="167"/>
        <v>0</v>
      </c>
    </row>
    <row r="1745" spans="1:11">
      <c r="A1745" s="1" t="s">
        <v>43</v>
      </c>
      <c r="B1745" s="2">
        <v>41047</v>
      </c>
      <c r="C1745" s="3">
        <v>0.625</v>
      </c>
      <c r="D1745" s="1">
        <v>26.333618460231399</v>
      </c>
      <c r="E1745" s="1">
        <f t="shared" si="162"/>
        <v>1.1537416587888882</v>
      </c>
      <c r="F1745" s="1">
        <f t="shared" si="163"/>
        <v>4153.4699716399973</v>
      </c>
      <c r="G1745" s="1" t="str">
        <f t="shared" si="164"/>
        <v>0</v>
      </c>
      <c r="H1745" s="1">
        <v>22.680443780000001</v>
      </c>
      <c r="I1745" s="1">
        <f t="shared" si="165"/>
        <v>0.99368694311125016</v>
      </c>
      <c r="J1745" s="1">
        <f t="shared" si="166"/>
        <v>3577.2729952005006</v>
      </c>
      <c r="K1745" s="1" t="str">
        <f t="shared" si="167"/>
        <v>0</v>
      </c>
    </row>
    <row r="1746" spans="1:11">
      <c r="A1746" s="1" t="s">
        <v>43</v>
      </c>
      <c r="B1746" s="2">
        <v>41047</v>
      </c>
      <c r="C1746" s="3">
        <v>0.66666666666666663</v>
      </c>
      <c r="D1746" s="1">
        <v>28.064086259736001</v>
      </c>
      <c r="E1746" s="1">
        <f t="shared" si="162"/>
        <v>1.2295577792546835</v>
      </c>
      <c r="F1746" s="1">
        <f t="shared" si="163"/>
        <v>4426.40800531686</v>
      </c>
      <c r="G1746" s="1" t="str">
        <f t="shared" si="164"/>
        <v>0</v>
      </c>
      <c r="H1746" s="1">
        <v>22.975797270000001</v>
      </c>
      <c r="I1746" s="1">
        <f t="shared" si="165"/>
        <v>1.0066271178918751</v>
      </c>
      <c r="J1746" s="1">
        <f t="shared" si="166"/>
        <v>3623.8576244107503</v>
      </c>
      <c r="K1746" s="1" t="str">
        <f t="shared" si="167"/>
        <v>0</v>
      </c>
    </row>
    <row r="1747" spans="1:11">
      <c r="A1747" s="1" t="s">
        <v>43</v>
      </c>
      <c r="B1747" s="2">
        <v>41047</v>
      </c>
      <c r="C1747" s="3">
        <v>0.70833333333333337</v>
      </c>
      <c r="D1747" s="1">
        <v>28.168897043334098</v>
      </c>
      <c r="E1747" s="1">
        <f t="shared" si="162"/>
        <v>1.2341498017110752</v>
      </c>
      <c r="F1747" s="1">
        <f t="shared" si="163"/>
        <v>4442.9392861598708</v>
      </c>
      <c r="G1747" s="1" t="str">
        <f t="shared" si="164"/>
        <v>0</v>
      </c>
      <c r="H1747" s="1">
        <v>23.14557052</v>
      </c>
      <c r="I1747" s="1">
        <f t="shared" si="165"/>
        <v>1.0140653084075</v>
      </c>
      <c r="J1747" s="1">
        <f t="shared" si="166"/>
        <v>3650.6351102670001</v>
      </c>
      <c r="K1747" s="1" t="str">
        <f t="shared" si="167"/>
        <v>0</v>
      </c>
    </row>
    <row r="1748" spans="1:11">
      <c r="A1748" s="1" t="s">
        <v>43</v>
      </c>
      <c r="B1748" s="2">
        <v>41047</v>
      </c>
      <c r="C1748" s="3">
        <v>0.75</v>
      </c>
      <c r="D1748" s="1">
        <v>30.1789750597212</v>
      </c>
      <c r="E1748" s="1">
        <f t="shared" si="162"/>
        <v>1.3222163448040352</v>
      </c>
      <c r="F1748" s="1">
        <f t="shared" si="163"/>
        <v>4759.9788412945263</v>
      </c>
      <c r="G1748" s="1" t="str">
        <f t="shared" si="164"/>
        <v>0</v>
      </c>
      <c r="H1748" s="1">
        <v>22.775390300000002</v>
      </c>
      <c r="I1748" s="1">
        <f t="shared" si="165"/>
        <v>0.99784678751875011</v>
      </c>
      <c r="J1748" s="1">
        <f t="shared" si="166"/>
        <v>3592.2484350675004</v>
      </c>
      <c r="K1748" s="1" t="str">
        <f t="shared" si="167"/>
        <v>0</v>
      </c>
    </row>
    <row r="1749" spans="1:11">
      <c r="A1749" s="1" t="s">
        <v>43</v>
      </c>
      <c r="B1749" s="2">
        <v>41047</v>
      </c>
      <c r="C1749" s="3">
        <v>0.79166666666666663</v>
      </c>
      <c r="D1749" s="1">
        <v>29.484046390321499</v>
      </c>
      <c r="E1749" s="1">
        <f t="shared" si="162"/>
        <v>1.2917697824759606</v>
      </c>
      <c r="F1749" s="1">
        <f t="shared" si="163"/>
        <v>4650.3712169134587</v>
      </c>
      <c r="G1749" s="1" t="str">
        <f t="shared" si="164"/>
        <v>0</v>
      </c>
      <c r="H1749" s="1">
        <v>22.99325778</v>
      </c>
      <c r="I1749" s="1">
        <f t="shared" si="165"/>
        <v>1.0073921064862501</v>
      </c>
      <c r="J1749" s="1">
        <f t="shared" si="166"/>
        <v>3626.6115833505005</v>
      </c>
      <c r="K1749" s="1" t="str">
        <f t="shared" si="167"/>
        <v>0</v>
      </c>
    </row>
    <row r="1750" spans="1:11">
      <c r="A1750" s="1" t="s">
        <v>43</v>
      </c>
      <c r="B1750" s="2">
        <v>41047</v>
      </c>
      <c r="C1750" s="3">
        <v>0.83333333333333337</v>
      </c>
      <c r="D1750" s="1">
        <v>26.483915534019498</v>
      </c>
      <c r="E1750" s="1">
        <f t="shared" si="162"/>
        <v>1.1603265493342292</v>
      </c>
      <c r="F1750" s="1">
        <f t="shared" si="163"/>
        <v>4177.1755776032251</v>
      </c>
      <c r="G1750" s="1" t="str">
        <f t="shared" si="164"/>
        <v>0</v>
      </c>
      <c r="H1750" s="1">
        <v>23.041799309999998</v>
      </c>
      <c r="I1750" s="1">
        <f t="shared" si="165"/>
        <v>1.0095188322693751</v>
      </c>
      <c r="J1750" s="1">
        <f t="shared" si="166"/>
        <v>3634.2677961697505</v>
      </c>
      <c r="K1750" s="1" t="str">
        <f t="shared" si="167"/>
        <v>0</v>
      </c>
    </row>
    <row r="1751" spans="1:11">
      <c r="A1751" s="1" t="s">
        <v>43</v>
      </c>
      <c r="B1751" s="2">
        <v>41047</v>
      </c>
      <c r="C1751" s="3">
        <v>0.875</v>
      </c>
      <c r="D1751" s="1">
        <v>27.600439756181501</v>
      </c>
      <c r="E1751" s="1">
        <f t="shared" si="162"/>
        <v>1.2092442668177021</v>
      </c>
      <c r="F1751" s="1">
        <f t="shared" si="163"/>
        <v>4353.2793605437273</v>
      </c>
      <c r="G1751" s="1" t="str">
        <f t="shared" si="164"/>
        <v>0</v>
      </c>
      <c r="H1751" s="1">
        <v>23.045516509999999</v>
      </c>
      <c r="I1751" s="1">
        <f t="shared" si="165"/>
        <v>1.009681692094375</v>
      </c>
      <c r="J1751" s="1">
        <f t="shared" si="166"/>
        <v>3634.8540915397498</v>
      </c>
      <c r="K1751" s="1" t="str">
        <f t="shared" si="167"/>
        <v>0</v>
      </c>
    </row>
    <row r="1752" spans="1:11">
      <c r="A1752" s="1" t="s">
        <v>43</v>
      </c>
      <c r="B1752" s="2">
        <v>41047</v>
      </c>
      <c r="C1752" s="3">
        <v>0.91666666666666663</v>
      </c>
      <c r="D1752" s="1">
        <v>28.845356197887</v>
      </c>
      <c r="E1752" s="1">
        <f t="shared" si="162"/>
        <v>1.2637871684199242</v>
      </c>
      <c r="F1752" s="1">
        <f t="shared" si="163"/>
        <v>4549.6338063117273</v>
      </c>
      <c r="G1752" s="1" t="str">
        <f t="shared" si="164"/>
        <v>0</v>
      </c>
      <c r="H1752" s="1">
        <v>23.032838460000001</v>
      </c>
      <c r="I1752" s="1">
        <f t="shared" si="165"/>
        <v>1.0091262350287502</v>
      </c>
      <c r="J1752" s="1">
        <f t="shared" si="166"/>
        <v>3632.8544461035008</v>
      </c>
      <c r="K1752" s="1" t="str">
        <f t="shared" si="167"/>
        <v>0</v>
      </c>
    </row>
    <row r="1753" spans="1:11">
      <c r="A1753" s="1" t="s">
        <v>43</v>
      </c>
      <c r="B1753" s="2">
        <v>41047</v>
      </c>
      <c r="C1753" s="3">
        <v>0.95833333333333337</v>
      </c>
      <c r="D1753" s="1">
        <v>26.395498676829899</v>
      </c>
      <c r="E1753" s="1">
        <f t="shared" si="162"/>
        <v>1.15645278577861</v>
      </c>
      <c r="F1753" s="1">
        <f t="shared" si="163"/>
        <v>4163.2300288029955</v>
      </c>
      <c r="G1753" s="1">
        <f t="shared" si="164"/>
        <v>90896.523070925861</v>
      </c>
      <c r="H1753" s="1">
        <v>22.883848960000002</v>
      </c>
      <c r="I1753" s="1">
        <f t="shared" si="165"/>
        <v>1.00259863256</v>
      </c>
      <c r="J1753" s="1">
        <f t="shared" si="166"/>
        <v>3609.3550772160002</v>
      </c>
      <c r="K1753" s="1">
        <f t="shared" si="167"/>
        <v>80054.07455569951</v>
      </c>
    </row>
    <row r="1754" spans="1:11">
      <c r="A1754" s="1" t="s">
        <v>43</v>
      </c>
      <c r="B1754" s="2">
        <v>41048</v>
      </c>
      <c r="C1754" s="3">
        <v>0</v>
      </c>
      <c r="D1754" s="1">
        <v>28.137484867307901</v>
      </c>
      <c r="E1754" s="1">
        <f t="shared" si="162"/>
        <v>1.2327735557489274</v>
      </c>
      <c r="F1754" s="1">
        <f t="shared" si="163"/>
        <v>4437.9848006961383</v>
      </c>
      <c r="G1754" s="1" t="str">
        <f t="shared" si="164"/>
        <v>0</v>
      </c>
      <c r="H1754" s="1">
        <v>23.044885709999999</v>
      </c>
      <c r="I1754" s="1">
        <f t="shared" si="165"/>
        <v>1.0096540551693749</v>
      </c>
      <c r="J1754" s="1">
        <f t="shared" si="166"/>
        <v>3634.7545986097498</v>
      </c>
      <c r="K1754" s="1" t="str">
        <f t="shared" si="167"/>
        <v>0</v>
      </c>
    </row>
    <row r="1755" spans="1:11">
      <c r="A1755" s="1" t="s">
        <v>43</v>
      </c>
      <c r="B1755" s="2">
        <v>41048</v>
      </c>
      <c r="C1755" s="3">
        <v>4.1666666666666664E-2</v>
      </c>
      <c r="D1755" s="1">
        <v>27.589116852548401</v>
      </c>
      <c r="E1755" s="1">
        <f t="shared" si="162"/>
        <v>1.2087481821022767</v>
      </c>
      <c r="F1755" s="1">
        <f t="shared" si="163"/>
        <v>4351.4934555681966</v>
      </c>
      <c r="G1755" s="1" t="str">
        <f t="shared" si="164"/>
        <v>0</v>
      </c>
      <c r="H1755" s="1">
        <v>22.95499268</v>
      </c>
      <c r="I1755" s="1">
        <f t="shared" si="165"/>
        <v>1.0057156167925001</v>
      </c>
      <c r="J1755" s="1">
        <f t="shared" si="166"/>
        <v>3620.5762204530001</v>
      </c>
      <c r="K1755" s="1" t="str">
        <f t="shared" si="167"/>
        <v>0</v>
      </c>
    </row>
    <row r="1756" spans="1:11">
      <c r="A1756" s="1" t="s">
        <v>43</v>
      </c>
      <c r="B1756" s="2">
        <v>41048</v>
      </c>
      <c r="C1756" s="3">
        <v>8.3333333333333329E-2</v>
      </c>
      <c r="D1756" s="1">
        <v>28.1803744644589</v>
      </c>
      <c r="E1756" s="1">
        <f t="shared" si="162"/>
        <v>1.2346526562241056</v>
      </c>
      <c r="F1756" s="1">
        <f t="shared" si="163"/>
        <v>4444.7495624067797</v>
      </c>
      <c r="G1756" s="1" t="str">
        <f t="shared" si="164"/>
        <v>0</v>
      </c>
      <c r="H1756" s="1">
        <v>22.94648626</v>
      </c>
      <c r="I1756" s="1">
        <f t="shared" si="165"/>
        <v>1.0053429292662501</v>
      </c>
      <c r="J1756" s="1">
        <f t="shared" si="166"/>
        <v>3619.2345453585003</v>
      </c>
      <c r="K1756" s="1" t="str">
        <f t="shared" si="167"/>
        <v>0</v>
      </c>
    </row>
    <row r="1757" spans="1:11">
      <c r="A1757" s="1" t="s">
        <v>43</v>
      </c>
      <c r="B1757" s="2">
        <v>41048</v>
      </c>
      <c r="C1757" s="3">
        <v>0.125</v>
      </c>
      <c r="D1757" s="1">
        <v>26.539617558585299</v>
      </c>
      <c r="E1757" s="1">
        <f t="shared" si="162"/>
        <v>1.1627669942855183</v>
      </c>
      <c r="F1757" s="1">
        <f t="shared" si="163"/>
        <v>4185.9611794278662</v>
      </c>
      <c r="G1757" s="1" t="str">
        <f t="shared" si="164"/>
        <v>0</v>
      </c>
      <c r="H1757" s="1">
        <v>22.85693281</v>
      </c>
      <c r="I1757" s="1">
        <f t="shared" si="165"/>
        <v>1.001419368738125</v>
      </c>
      <c r="J1757" s="1">
        <f t="shared" si="166"/>
        <v>3605.1097274572498</v>
      </c>
      <c r="K1757" s="1" t="str">
        <f t="shared" si="167"/>
        <v>0</v>
      </c>
    </row>
    <row r="1758" spans="1:11">
      <c r="A1758" s="1" t="s">
        <v>43</v>
      </c>
      <c r="B1758" s="2">
        <v>41048</v>
      </c>
      <c r="C1758" s="3">
        <v>0.16666666666666666</v>
      </c>
      <c r="D1758" s="1">
        <v>26.439194237391199</v>
      </c>
      <c r="E1758" s="1">
        <f t="shared" si="162"/>
        <v>1.1583671975257019</v>
      </c>
      <c r="F1758" s="1">
        <f t="shared" si="163"/>
        <v>4170.1219110925267</v>
      </c>
      <c r="G1758" s="1" t="str">
        <f t="shared" si="164"/>
        <v>0</v>
      </c>
      <c r="H1758" s="1">
        <v>22.95780105</v>
      </c>
      <c r="I1758" s="1">
        <f t="shared" si="165"/>
        <v>1.0058386585031251</v>
      </c>
      <c r="J1758" s="1">
        <f t="shared" si="166"/>
        <v>3621.0191706112505</v>
      </c>
      <c r="K1758" s="1" t="str">
        <f t="shared" si="167"/>
        <v>0</v>
      </c>
    </row>
    <row r="1759" spans="1:11">
      <c r="A1759" s="1" t="s">
        <v>43</v>
      </c>
      <c r="B1759" s="2">
        <v>41048</v>
      </c>
      <c r="C1759" s="3">
        <v>0.20833333333333334</v>
      </c>
      <c r="D1759" s="1">
        <v>23.152316123114701</v>
      </c>
      <c r="E1759" s="1">
        <f t="shared" si="162"/>
        <v>1.0143608501439627</v>
      </c>
      <c r="F1759" s="1">
        <f t="shared" si="163"/>
        <v>3651.6990605182659</v>
      </c>
      <c r="G1759" s="1" t="str">
        <f t="shared" si="164"/>
        <v>0</v>
      </c>
      <c r="H1759" s="1">
        <v>23.056837890000001</v>
      </c>
      <c r="I1759" s="1">
        <f t="shared" si="165"/>
        <v>1.0101777100556251</v>
      </c>
      <c r="J1759" s="1">
        <f t="shared" si="166"/>
        <v>3636.6397562002503</v>
      </c>
      <c r="K1759" s="1" t="str">
        <f t="shared" si="167"/>
        <v>0</v>
      </c>
    </row>
    <row r="1760" spans="1:11">
      <c r="A1760" s="1" t="s">
        <v>43</v>
      </c>
      <c r="B1760" s="2">
        <v>41048</v>
      </c>
      <c r="C1760" s="3">
        <v>0.25</v>
      </c>
      <c r="D1760" s="1">
        <v>23.915572017563701</v>
      </c>
      <c r="E1760" s="1">
        <f t="shared" si="162"/>
        <v>1.0478009990195096</v>
      </c>
      <c r="F1760" s="1">
        <f t="shared" si="163"/>
        <v>3772.0835964702346</v>
      </c>
      <c r="G1760" s="1" t="str">
        <f t="shared" si="164"/>
        <v>0</v>
      </c>
      <c r="H1760" s="1">
        <v>22.649803540000001</v>
      </c>
      <c r="I1760" s="1">
        <f t="shared" si="165"/>
        <v>0.99234451759625009</v>
      </c>
      <c r="J1760" s="1">
        <f t="shared" si="166"/>
        <v>3572.4402633465002</v>
      </c>
      <c r="K1760" s="1" t="str">
        <f t="shared" si="167"/>
        <v>0</v>
      </c>
    </row>
    <row r="1761" spans="1:11">
      <c r="A1761" s="1" t="s">
        <v>43</v>
      </c>
      <c r="B1761" s="2">
        <v>41048</v>
      </c>
      <c r="C1761" s="3">
        <v>0.29166666666666669</v>
      </c>
      <c r="D1761" s="1">
        <v>22.644542442427699</v>
      </c>
      <c r="E1761" s="1">
        <f t="shared" si="162"/>
        <v>0.9921140157588636</v>
      </c>
      <c r="F1761" s="1">
        <f t="shared" si="163"/>
        <v>3571.6104567319089</v>
      </c>
      <c r="G1761" s="1" t="str">
        <f t="shared" si="164"/>
        <v>0</v>
      </c>
      <c r="H1761" s="1">
        <v>22.755711810000001</v>
      </c>
      <c r="I1761" s="1">
        <f t="shared" si="165"/>
        <v>0.99698462367562501</v>
      </c>
      <c r="J1761" s="1">
        <f t="shared" si="166"/>
        <v>3589.1446452322502</v>
      </c>
      <c r="K1761" s="1" t="str">
        <f t="shared" si="167"/>
        <v>0</v>
      </c>
    </row>
    <row r="1762" spans="1:11">
      <c r="A1762" s="1" t="s">
        <v>43</v>
      </c>
      <c r="B1762" s="2">
        <v>41048</v>
      </c>
      <c r="C1762" s="3">
        <v>0.33333333333333331</v>
      </c>
      <c r="D1762" s="1">
        <v>21.474180231094401</v>
      </c>
      <c r="E1762" s="1">
        <f t="shared" si="162"/>
        <v>0.94083752137482335</v>
      </c>
      <c r="F1762" s="1">
        <f t="shared" si="163"/>
        <v>3387.0150769493639</v>
      </c>
      <c r="G1762" s="1" t="str">
        <f t="shared" si="164"/>
        <v>0</v>
      </c>
      <c r="H1762" s="1">
        <v>22.783706899999999</v>
      </c>
      <c r="I1762" s="1">
        <f t="shared" si="165"/>
        <v>0.99821115855624998</v>
      </c>
      <c r="J1762" s="1">
        <f t="shared" si="166"/>
        <v>3593.5601708025001</v>
      </c>
      <c r="K1762" s="1" t="str">
        <f t="shared" si="167"/>
        <v>0</v>
      </c>
    </row>
    <row r="1763" spans="1:11">
      <c r="A1763" s="1" t="s">
        <v>43</v>
      </c>
      <c r="B1763" s="2">
        <v>41048</v>
      </c>
      <c r="C1763" s="3">
        <v>0.375</v>
      </c>
      <c r="D1763" s="1">
        <v>26.582938601175901</v>
      </c>
      <c r="E1763" s="1">
        <f t="shared" si="162"/>
        <v>1.1646649974640191</v>
      </c>
      <c r="F1763" s="1">
        <f t="shared" si="163"/>
        <v>4192.7939908704684</v>
      </c>
      <c r="G1763" s="1" t="str">
        <f t="shared" si="164"/>
        <v>0</v>
      </c>
      <c r="H1763" s="1">
        <v>22.955542309999998</v>
      </c>
      <c r="I1763" s="1">
        <f t="shared" si="165"/>
        <v>1.0057396974568751</v>
      </c>
      <c r="J1763" s="1">
        <f t="shared" si="166"/>
        <v>3620.6629108447505</v>
      </c>
      <c r="K1763" s="1" t="str">
        <f t="shared" si="167"/>
        <v>0</v>
      </c>
    </row>
    <row r="1764" spans="1:11">
      <c r="A1764" s="1" t="s">
        <v>43</v>
      </c>
      <c r="B1764" s="2">
        <v>41048</v>
      </c>
      <c r="C1764" s="3">
        <v>0.41666666666666669</v>
      </c>
      <c r="D1764" s="1">
        <v>26.511819225417199</v>
      </c>
      <c r="E1764" s="1">
        <f t="shared" si="162"/>
        <v>1.161549079813591</v>
      </c>
      <c r="F1764" s="1">
        <f t="shared" si="163"/>
        <v>4181.5766873289276</v>
      </c>
      <c r="G1764" s="1" t="str">
        <f t="shared" si="164"/>
        <v>0</v>
      </c>
      <c r="H1764" s="1">
        <v>23.081576689999999</v>
      </c>
      <c r="I1764" s="1">
        <f t="shared" si="165"/>
        <v>1.0112615787306249</v>
      </c>
      <c r="J1764" s="1">
        <f t="shared" si="166"/>
        <v>3640.5416834302496</v>
      </c>
      <c r="K1764" s="1" t="str">
        <f t="shared" si="167"/>
        <v>0</v>
      </c>
    </row>
    <row r="1765" spans="1:11">
      <c r="A1765" s="1" t="s">
        <v>43</v>
      </c>
      <c r="B1765" s="2">
        <v>41048</v>
      </c>
      <c r="C1765" s="3">
        <v>0.45833333333333331</v>
      </c>
      <c r="D1765" s="1">
        <v>23.194644223849</v>
      </c>
      <c r="E1765" s="1">
        <f t="shared" si="162"/>
        <v>1.0162153500573843</v>
      </c>
      <c r="F1765" s="1">
        <f t="shared" si="163"/>
        <v>3658.3752602065833</v>
      </c>
      <c r="G1765" s="1" t="str">
        <f t="shared" si="164"/>
        <v>0</v>
      </c>
      <c r="H1765" s="1">
        <v>23.08418138</v>
      </c>
      <c r="I1765" s="1">
        <f t="shared" si="165"/>
        <v>1.0113756967112499</v>
      </c>
      <c r="J1765" s="1">
        <f t="shared" si="166"/>
        <v>3640.9525081604997</v>
      </c>
      <c r="K1765" s="1" t="str">
        <f t="shared" si="167"/>
        <v>0</v>
      </c>
    </row>
    <row r="1766" spans="1:11">
      <c r="A1766" s="1" t="s">
        <v>43</v>
      </c>
      <c r="B1766" s="2">
        <v>41048</v>
      </c>
      <c r="C1766" s="3">
        <v>0.5</v>
      </c>
      <c r="D1766" s="1">
        <v>25.350443813006098</v>
      </c>
      <c r="E1766" s="1">
        <f t="shared" si="162"/>
        <v>1.1106663195573296</v>
      </c>
      <c r="F1766" s="1">
        <f t="shared" si="163"/>
        <v>3998.3987504063866</v>
      </c>
      <c r="G1766" s="1" t="str">
        <f t="shared" si="164"/>
        <v>0</v>
      </c>
      <c r="H1766" s="1">
        <v>23.178090099999999</v>
      </c>
      <c r="I1766" s="1">
        <f t="shared" si="165"/>
        <v>1.0154900725062499</v>
      </c>
      <c r="J1766" s="1">
        <f t="shared" si="166"/>
        <v>3655.7642610224998</v>
      </c>
      <c r="K1766" s="1" t="str">
        <f t="shared" si="167"/>
        <v>0</v>
      </c>
    </row>
    <row r="1767" spans="1:11">
      <c r="A1767" s="1" t="s">
        <v>43</v>
      </c>
      <c r="B1767" s="2">
        <v>41048</v>
      </c>
      <c r="C1767" s="3">
        <v>0.54166666666666663</v>
      </c>
      <c r="D1767" s="1">
        <v>24.041669087939798</v>
      </c>
      <c r="E1767" s="1">
        <f t="shared" si="162"/>
        <v>1.0533256269153624</v>
      </c>
      <c r="F1767" s="1">
        <f t="shared" si="163"/>
        <v>3791.9722568953043</v>
      </c>
      <c r="G1767" s="1" t="str">
        <f t="shared" si="164"/>
        <v>0</v>
      </c>
      <c r="H1767" s="1">
        <v>23.068437459999998</v>
      </c>
      <c r="I1767" s="1">
        <f t="shared" si="165"/>
        <v>1.0106859162162498</v>
      </c>
      <c r="J1767" s="1">
        <f t="shared" si="166"/>
        <v>3638.4692983784994</v>
      </c>
      <c r="K1767" s="1" t="str">
        <f t="shared" si="167"/>
        <v>0</v>
      </c>
    </row>
    <row r="1768" spans="1:11">
      <c r="A1768" s="1" t="s">
        <v>43</v>
      </c>
      <c r="B1768" s="2">
        <v>41048</v>
      </c>
      <c r="C1768" s="3">
        <v>0.58333333333333337</v>
      </c>
      <c r="D1768" s="1">
        <v>23.5390071233114</v>
      </c>
      <c r="E1768" s="1">
        <f t="shared" si="162"/>
        <v>1.0313027495900808</v>
      </c>
      <c r="F1768" s="1">
        <f t="shared" si="163"/>
        <v>3712.689898524291</v>
      </c>
      <c r="G1768" s="1" t="str">
        <f t="shared" si="164"/>
        <v>0</v>
      </c>
      <c r="H1768" s="1">
        <v>23.188794000000001</v>
      </c>
      <c r="I1768" s="1">
        <f t="shared" si="165"/>
        <v>1.015959037125</v>
      </c>
      <c r="J1768" s="1">
        <f t="shared" si="166"/>
        <v>3657.4525336500001</v>
      </c>
      <c r="K1768" s="1" t="str">
        <f t="shared" si="167"/>
        <v>0</v>
      </c>
    </row>
    <row r="1769" spans="1:11">
      <c r="A1769" s="1" t="s">
        <v>43</v>
      </c>
      <c r="B1769" s="2">
        <v>41048</v>
      </c>
      <c r="C1769" s="3">
        <v>0.625</v>
      </c>
      <c r="D1769" s="1">
        <v>23.9514368602965</v>
      </c>
      <c r="E1769" s="1">
        <f t="shared" si="162"/>
        <v>1.0493723274417406</v>
      </c>
      <c r="F1769" s="1">
        <f t="shared" si="163"/>
        <v>3777.7403787902663</v>
      </c>
      <c r="G1769" s="1" t="str">
        <f t="shared" si="164"/>
        <v>0</v>
      </c>
      <c r="H1769" s="1">
        <v>23.148704670000001</v>
      </c>
      <c r="I1769" s="1">
        <f t="shared" si="165"/>
        <v>1.0142026233543751</v>
      </c>
      <c r="J1769" s="1">
        <f t="shared" si="166"/>
        <v>3651.1294440757501</v>
      </c>
      <c r="K1769" s="1" t="str">
        <f t="shared" si="167"/>
        <v>0</v>
      </c>
    </row>
    <row r="1770" spans="1:11">
      <c r="A1770" s="1" t="s">
        <v>43</v>
      </c>
      <c r="B1770" s="2">
        <v>41048</v>
      </c>
      <c r="C1770" s="3">
        <v>0.66666666666666663</v>
      </c>
      <c r="D1770" s="1">
        <v>26.242393204900999</v>
      </c>
      <c r="E1770" s="1">
        <f t="shared" si="162"/>
        <v>1.1497448522897251</v>
      </c>
      <c r="F1770" s="1">
        <f t="shared" si="163"/>
        <v>4139.08146824301</v>
      </c>
      <c r="G1770" s="1" t="str">
        <f t="shared" si="164"/>
        <v>0</v>
      </c>
      <c r="H1770" s="1">
        <v>23.139017920000001</v>
      </c>
      <c r="I1770" s="1">
        <f t="shared" si="165"/>
        <v>1.0137782226200001</v>
      </c>
      <c r="J1770" s="1">
        <f t="shared" si="166"/>
        <v>3649.6016014320003</v>
      </c>
      <c r="K1770" s="1" t="str">
        <f t="shared" si="167"/>
        <v>0</v>
      </c>
    </row>
    <row r="1771" spans="1:11">
      <c r="A1771" s="1" t="s">
        <v>43</v>
      </c>
      <c r="B1771" s="2">
        <v>41048</v>
      </c>
      <c r="C1771" s="3">
        <v>0.70833333333333337</v>
      </c>
      <c r="D1771" s="1">
        <v>28.010517034000799</v>
      </c>
      <c r="E1771" s="1">
        <f t="shared" si="162"/>
        <v>1.2272107775521601</v>
      </c>
      <c r="F1771" s="1">
        <f t="shared" si="163"/>
        <v>4417.9587991877761</v>
      </c>
      <c r="G1771" s="1" t="str">
        <f t="shared" si="164"/>
        <v>0</v>
      </c>
      <c r="H1771" s="1">
        <v>23.381657919999999</v>
      </c>
      <c r="I1771" s="1">
        <f t="shared" si="165"/>
        <v>1.0244088876199999</v>
      </c>
      <c r="J1771" s="1">
        <f t="shared" si="166"/>
        <v>3687.8719954319999</v>
      </c>
      <c r="K1771" s="1" t="str">
        <f t="shared" si="167"/>
        <v>0</v>
      </c>
    </row>
    <row r="1772" spans="1:11">
      <c r="A1772" s="1" t="s">
        <v>43</v>
      </c>
      <c r="B1772" s="2">
        <v>41048</v>
      </c>
      <c r="C1772" s="3">
        <v>0.75</v>
      </c>
      <c r="D1772" s="1">
        <v>28.326967889467898</v>
      </c>
      <c r="E1772" s="1">
        <f t="shared" si="162"/>
        <v>1.2410752806573124</v>
      </c>
      <c r="F1772" s="1">
        <f t="shared" si="163"/>
        <v>4467.8710103663243</v>
      </c>
      <c r="G1772" s="1" t="str">
        <f t="shared" si="164"/>
        <v>0</v>
      </c>
      <c r="H1772" s="1">
        <v>23.503676779999999</v>
      </c>
      <c r="I1772" s="1">
        <f t="shared" si="165"/>
        <v>1.0297548389237499</v>
      </c>
      <c r="J1772" s="1">
        <f t="shared" si="166"/>
        <v>3707.1174201254994</v>
      </c>
      <c r="K1772" s="1" t="str">
        <f t="shared" si="167"/>
        <v>0</v>
      </c>
    </row>
    <row r="1773" spans="1:11">
      <c r="A1773" s="1" t="s">
        <v>43</v>
      </c>
      <c r="B1773" s="2">
        <v>41048</v>
      </c>
      <c r="C1773" s="3">
        <v>0.79166666666666663</v>
      </c>
      <c r="D1773" s="1">
        <v>31.547758839925098</v>
      </c>
      <c r="E1773" s="1">
        <f t="shared" si="162"/>
        <v>1.3821861841742185</v>
      </c>
      <c r="F1773" s="1">
        <f t="shared" si="163"/>
        <v>4975.8702630271864</v>
      </c>
      <c r="G1773" s="1" t="str">
        <f t="shared" si="164"/>
        <v>0</v>
      </c>
      <c r="H1773" s="1">
        <v>23.258771159999998</v>
      </c>
      <c r="I1773" s="1">
        <f t="shared" si="165"/>
        <v>1.0190249114475001</v>
      </c>
      <c r="J1773" s="1">
        <f t="shared" si="166"/>
        <v>3668.4896812110001</v>
      </c>
      <c r="K1773" s="1" t="str">
        <f t="shared" si="167"/>
        <v>0</v>
      </c>
    </row>
    <row r="1774" spans="1:11">
      <c r="A1774" s="1" t="s">
        <v>43</v>
      </c>
      <c r="B1774" s="2">
        <v>41048</v>
      </c>
      <c r="C1774" s="3">
        <v>0.83333333333333337</v>
      </c>
      <c r="D1774" s="1">
        <v>34.5300058862898</v>
      </c>
      <c r="E1774" s="1">
        <f t="shared" si="162"/>
        <v>1.5128458828930718</v>
      </c>
      <c r="F1774" s="1">
        <f t="shared" si="163"/>
        <v>5446.245178415058</v>
      </c>
      <c r="G1774" s="1" t="str">
        <f t="shared" si="164"/>
        <v>0</v>
      </c>
      <c r="H1774" s="1">
        <v>23.675302219999999</v>
      </c>
      <c r="I1774" s="1">
        <f t="shared" si="165"/>
        <v>1.03727417851375</v>
      </c>
      <c r="J1774" s="1">
        <f t="shared" si="166"/>
        <v>3734.1870426495002</v>
      </c>
      <c r="K1774" s="1" t="str">
        <f t="shared" si="167"/>
        <v>0</v>
      </c>
    </row>
    <row r="1775" spans="1:11">
      <c r="A1775" s="1" t="s">
        <v>43</v>
      </c>
      <c r="B1775" s="2">
        <v>41048</v>
      </c>
      <c r="C1775" s="3">
        <v>0.875</v>
      </c>
      <c r="D1775" s="1">
        <v>35.859741250144097</v>
      </c>
      <c r="E1775" s="1">
        <f t="shared" si="162"/>
        <v>1.5711049135219384</v>
      </c>
      <c r="F1775" s="1">
        <f t="shared" si="163"/>
        <v>5655.9776886789778</v>
      </c>
      <c r="G1775" s="1" t="str">
        <f t="shared" si="164"/>
        <v>0</v>
      </c>
      <c r="H1775" s="1">
        <v>23.537512069999998</v>
      </c>
      <c r="I1775" s="1">
        <f t="shared" si="165"/>
        <v>1.031237247566875</v>
      </c>
      <c r="J1775" s="1">
        <f t="shared" si="166"/>
        <v>3712.4540912407497</v>
      </c>
      <c r="K1775" s="1" t="str">
        <f t="shared" si="167"/>
        <v>0</v>
      </c>
    </row>
    <row r="1776" spans="1:11">
      <c r="A1776" s="1" t="s">
        <v>43</v>
      </c>
      <c r="B1776" s="2">
        <v>41048</v>
      </c>
      <c r="C1776" s="3">
        <v>0.91666666666666663</v>
      </c>
      <c r="D1776" s="1">
        <v>34.550901019838101</v>
      </c>
      <c r="E1776" s="1">
        <f t="shared" si="162"/>
        <v>1.5137613509316568</v>
      </c>
      <c r="F1776" s="1">
        <f t="shared" si="163"/>
        <v>5449.5408633539646</v>
      </c>
      <c r="G1776" s="1" t="str">
        <f t="shared" si="164"/>
        <v>0</v>
      </c>
      <c r="H1776" s="1">
        <v>23.166599000000001</v>
      </c>
      <c r="I1776" s="1">
        <f t="shared" si="165"/>
        <v>1.0149866186875001</v>
      </c>
      <c r="J1776" s="1">
        <f t="shared" si="166"/>
        <v>3653.9518272750001</v>
      </c>
      <c r="K1776" s="1" t="str">
        <f t="shared" si="167"/>
        <v>0</v>
      </c>
    </row>
    <row r="1777" spans="1:11">
      <c r="A1777" s="1" t="s">
        <v>43</v>
      </c>
      <c r="B1777" s="2">
        <v>41048</v>
      </c>
      <c r="C1777" s="3">
        <v>0.95833333333333337</v>
      </c>
      <c r="D1777" s="1">
        <v>35.2532537566291</v>
      </c>
      <c r="E1777" s="1">
        <f t="shared" si="162"/>
        <v>1.5445331802123123</v>
      </c>
      <c r="F1777" s="1">
        <f t="shared" si="163"/>
        <v>5560.3194487643241</v>
      </c>
      <c r="G1777" s="1">
        <f t="shared" si="164"/>
        <v>100440.85690938616</v>
      </c>
      <c r="H1777" s="1">
        <v>23.772548130000001</v>
      </c>
      <c r="I1777" s="1">
        <f t="shared" si="165"/>
        <v>1.041534764945625</v>
      </c>
      <c r="J1777" s="1">
        <f t="shared" si="166"/>
        <v>3749.5251538042503</v>
      </c>
      <c r="K1777" s="1">
        <f t="shared" si="167"/>
        <v>83720.596115970009</v>
      </c>
    </row>
    <row r="1778" spans="1:11">
      <c r="A1778" s="1" t="s">
        <v>43</v>
      </c>
      <c r="B1778" s="2">
        <v>41049</v>
      </c>
      <c r="C1778" s="3">
        <v>0</v>
      </c>
      <c r="D1778" s="1">
        <v>34.423688945770301</v>
      </c>
      <c r="E1778" s="1">
        <f t="shared" si="162"/>
        <v>1.5081878719365613</v>
      </c>
      <c r="F1778" s="1">
        <f t="shared" si="163"/>
        <v>5429.4763389716209</v>
      </c>
      <c r="G1778" s="1" t="str">
        <f t="shared" si="164"/>
        <v>0</v>
      </c>
      <c r="H1778" s="1">
        <v>24.233822320000002</v>
      </c>
      <c r="I1778" s="1">
        <f t="shared" si="165"/>
        <v>1.0617443403950002</v>
      </c>
      <c r="J1778" s="1">
        <f t="shared" si="166"/>
        <v>3822.2796254220007</v>
      </c>
      <c r="K1778" s="1" t="str">
        <f t="shared" si="167"/>
        <v>0</v>
      </c>
    </row>
    <row r="1779" spans="1:11">
      <c r="A1779" s="1" t="s">
        <v>43</v>
      </c>
      <c r="B1779" s="2">
        <v>41049</v>
      </c>
      <c r="C1779" s="3">
        <v>4.1666666666666664E-2</v>
      </c>
      <c r="D1779" s="1">
        <v>31.6812635336982</v>
      </c>
      <c r="E1779" s="1">
        <f t="shared" si="162"/>
        <v>1.3880353585701524</v>
      </c>
      <c r="F1779" s="1">
        <f t="shared" si="163"/>
        <v>4996.9272908525481</v>
      </c>
      <c r="G1779" s="1" t="str">
        <f t="shared" si="164"/>
        <v>0</v>
      </c>
      <c r="H1779" s="1">
        <v>23.972541270000001</v>
      </c>
      <c r="I1779" s="1">
        <f t="shared" si="165"/>
        <v>1.0502969643918751</v>
      </c>
      <c r="J1779" s="1">
        <f t="shared" si="166"/>
        <v>3781.0690718107503</v>
      </c>
      <c r="K1779" s="1" t="str">
        <f t="shared" si="167"/>
        <v>0</v>
      </c>
    </row>
    <row r="1780" spans="1:11">
      <c r="A1780" s="1" t="s">
        <v>43</v>
      </c>
      <c r="B1780" s="2">
        <v>41049</v>
      </c>
      <c r="C1780" s="3">
        <v>8.3333333333333329E-2</v>
      </c>
      <c r="D1780" s="1">
        <v>33.962924005720303</v>
      </c>
      <c r="E1780" s="1">
        <f t="shared" si="162"/>
        <v>1.488000608000621</v>
      </c>
      <c r="F1780" s="1">
        <f t="shared" si="163"/>
        <v>5356.8021888022358</v>
      </c>
      <c r="G1780" s="1" t="str">
        <f t="shared" si="164"/>
        <v>0</v>
      </c>
      <c r="H1780" s="1">
        <v>24.14037463</v>
      </c>
      <c r="I1780" s="1">
        <f t="shared" si="165"/>
        <v>1.0576501634768749</v>
      </c>
      <c r="J1780" s="1">
        <f t="shared" si="166"/>
        <v>3807.5405885167497</v>
      </c>
      <c r="K1780" s="1" t="str">
        <f t="shared" si="167"/>
        <v>0</v>
      </c>
    </row>
    <row r="1781" spans="1:11">
      <c r="A1781" s="1" t="s">
        <v>43</v>
      </c>
      <c r="B1781" s="2">
        <v>41049</v>
      </c>
      <c r="C1781" s="3">
        <v>0.125</v>
      </c>
      <c r="D1781" s="1">
        <v>31.7579504744212</v>
      </c>
      <c r="E1781" s="1">
        <f t="shared" si="162"/>
        <v>1.3913952051605789</v>
      </c>
      <c r="F1781" s="1">
        <f t="shared" si="163"/>
        <v>5009.0227385780845</v>
      </c>
      <c r="G1781" s="1" t="str">
        <f t="shared" si="164"/>
        <v>0</v>
      </c>
      <c r="H1781" s="1">
        <v>24.506621200000001</v>
      </c>
      <c r="I1781" s="1">
        <f t="shared" si="165"/>
        <v>1.073696341325</v>
      </c>
      <c r="J1781" s="1">
        <f t="shared" si="166"/>
        <v>3865.3068287700003</v>
      </c>
      <c r="K1781" s="1" t="str">
        <f t="shared" si="167"/>
        <v>0</v>
      </c>
    </row>
    <row r="1782" spans="1:11">
      <c r="A1782" s="1" t="s">
        <v>43</v>
      </c>
      <c r="B1782" s="2">
        <v>41049</v>
      </c>
      <c r="C1782" s="3">
        <v>0.16666666666666666</v>
      </c>
      <c r="D1782" s="1">
        <v>34.878780399958302</v>
      </c>
      <c r="E1782" s="1">
        <f t="shared" si="162"/>
        <v>1.5281265662731733</v>
      </c>
      <c r="F1782" s="1">
        <f t="shared" si="163"/>
        <v>5501.2556385834241</v>
      </c>
      <c r="G1782" s="1" t="str">
        <f t="shared" si="164"/>
        <v>0</v>
      </c>
      <c r="H1782" s="1">
        <v>24.72037109</v>
      </c>
      <c r="I1782" s="1">
        <f t="shared" si="165"/>
        <v>1.0830612583806249</v>
      </c>
      <c r="J1782" s="1">
        <f t="shared" si="166"/>
        <v>3899.0205301702499</v>
      </c>
      <c r="K1782" s="1" t="str">
        <f t="shared" si="167"/>
        <v>0</v>
      </c>
    </row>
    <row r="1783" spans="1:11">
      <c r="A1783" s="1" t="s">
        <v>43</v>
      </c>
      <c r="B1783" s="2">
        <v>41049</v>
      </c>
      <c r="C1783" s="3">
        <v>0.20833333333333334</v>
      </c>
      <c r="D1783" s="1">
        <v>32.958959617614802</v>
      </c>
      <c r="E1783" s="1">
        <f t="shared" si="162"/>
        <v>1.4440144182467485</v>
      </c>
      <c r="F1783" s="1">
        <f t="shared" si="163"/>
        <v>5198.4519056882946</v>
      </c>
      <c r="G1783" s="1" t="str">
        <f t="shared" si="164"/>
        <v>0</v>
      </c>
      <c r="H1783" s="1">
        <v>24.382920009999999</v>
      </c>
      <c r="I1783" s="1">
        <f t="shared" si="165"/>
        <v>1.0682766829381249</v>
      </c>
      <c r="J1783" s="1">
        <f t="shared" si="166"/>
        <v>3845.7960585772498</v>
      </c>
      <c r="K1783" s="1" t="str">
        <f t="shared" si="167"/>
        <v>0</v>
      </c>
    </row>
    <row r="1784" spans="1:11">
      <c r="A1784" s="1" t="s">
        <v>43</v>
      </c>
      <c r="B1784" s="2">
        <v>41049</v>
      </c>
      <c r="C1784" s="3">
        <v>0.25</v>
      </c>
      <c r="D1784" s="1">
        <v>32.121849335564498</v>
      </c>
      <c r="E1784" s="1">
        <f t="shared" si="162"/>
        <v>1.4073385240144196</v>
      </c>
      <c r="F1784" s="1">
        <f t="shared" si="163"/>
        <v>5066.4186864519106</v>
      </c>
      <c r="G1784" s="1" t="str">
        <f t="shared" si="164"/>
        <v>0</v>
      </c>
      <c r="H1784" s="1">
        <v>24.50794367</v>
      </c>
      <c r="I1784" s="1">
        <f t="shared" si="165"/>
        <v>1.0737542820418751</v>
      </c>
      <c r="J1784" s="1">
        <f t="shared" si="166"/>
        <v>3865.5154153507501</v>
      </c>
      <c r="K1784" s="1" t="str">
        <f t="shared" si="167"/>
        <v>0</v>
      </c>
    </row>
    <row r="1785" spans="1:11">
      <c r="A1785" s="1" t="s">
        <v>43</v>
      </c>
      <c r="B1785" s="2">
        <v>41049</v>
      </c>
      <c r="C1785" s="3">
        <v>0.29166666666666669</v>
      </c>
      <c r="D1785" s="1">
        <v>29.536166396141098</v>
      </c>
      <c r="E1785" s="1">
        <f t="shared" si="162"/>
        <v>1.2940532902309319</v>
      </c>
      <c r="F1785" s="1">
        <f t="shared" si="163"/>
        <v>4658.591844831355</v>
      </c>
      <c r="G1785" s="1" t="str">
        <f t="shared" si="164"/>
        <v>0</v>
      </c>
      <c r="H1785" s="1">
        <v>24.55268676</v>
      </c>
      <c r="I1785" s="1">
        <f t="shared" si="165"/>
        <v>1.0757145886724999</v>
      </c>
      <c r="J1785" s="1">
        <f t="shared" si="166"/>
        <v>3872.5725192209998</v>
      </c>
      <c r="K1785" s="1" t="str">
        <f t="shared" si="167"/>
        <v>0</v>
      </c>
    </row>
    <row r="1786" spans="1:11">
      <c r="A1786" s="1" t="s">
        <v>43</v>
      </c>
      <c r="B1786" s="2">
        <v>41049</v>
      </c>
      <c r="C1786" s="3">
        <v>0.33333333333333331</v>
      </c>
      <c r="D1786" s="1">
        <v>30.1314130783081</v>
      </c>
      <c r="E1786" s="1">
        <f t="shared" ref="E1786:E1849" si="168">(D1786*3785.4)/86400</f>
        <v>1.3201325354933737</v>
      </c>
      <c r="F1786" s="1">
        <f t="shared" ref="F1786:F1849" si="169">E1786*3600</f>
        <v>4752.4771277761456</v>
      </c>
      <c r="G1786" s="1" t="str">
        <f t="shared" ref="G1786:G1849" si="170">IF(C1786=$C$25,SUM(F1786:F1807),"0")</f>
        <v>0</v>
      </c>
      <c r="H1786" s="1">
        <v>24.682886239999998</v>
      </c>
      <c r="I1786" s="1">
        <f t="shared" ref="I1786:I1849" si="171">(H1786*3785.4)/86400</f>
        <v>1.0814189533899998</v>
      </c>
      <c r="J1786" s="1">
        <f t="shared" ref="J1786:J1849" si="172">I1786*3600</f>
        <v>3893.1082322039993</v>
      </c>
      <c r="K1786" s="1" t="str">
        <f t="shared" ref="K1786:K1849" si="173">IF(C1786=$C$25,SUM(J1786:J1807),"0")</f>
        <v>0</v>
      </c>
    </row>
    <row r="1787" spans="1:11">
      <c r="A1787" s="1" t="s">
        <v>43</v>
      </c>
      <c r="B1787" s="2">
        <v>41049</v>
      </c>
      <c r="C1787" s="3">
        <v>0.375</v>
      </c>
      <c r="D1787" s="1">
        <v>28.193708369467</v>
      </c>
      <c r="E1787" s="1">
        <f t="shared" si="168"/>
        <v>1.2352368479372731</v>
      </c>
      <c r="F1787" s="1">
        <f t="shared" si="169"/>
        <v>4446.8526525741827</v>
      </c>
      <c r="G1787" s="1" t="str">
        <f t="shared" si="170"/>
        <v>0</v>
      </c>
      <c r="H1787" s="1">
        <v>24.672826329999999</v>
      </c>
      <c r="I1787" s="1">
        <f t="shared" si="171"/>
        <v>1.080978203583125</v>
      </c>
      <c r="J1787" s="1">
        <f t="shared" si="172"/>
        <v>3891.5215328992499</v>
      </c>
      <c r="K1787" s="1" t="str">
        <f t="shared" si="173"/>
        <v>0</v>
      </c>
    </row>
    <row r="1788" spans="1:11">
      <c r="A1788" s="1" t="s">
        <v>43</v>
      </c>
      <c r="B1788" s="2">
        <v>41049</v>
      </c>
      <c r="C1788" s="3">
        <v>0.41666666666666669</v>
      </c>
      <c r="D1788" s="1">
        <v>27.175392901632499</v>
      </c>
      <c r="E1788" s="1">
        <f t="shared" si="168"/>
        <v>1.1906219015027739</v>
      </c>
      <c r="F1788" s="1">
        <f t="shared" si="169"/>
        <v>4286.2388454099864</v>
      </c>
      <c r="G1788" s="1" t="str">
        <f t="shared" si="170"/>
        <v>0</v>
      </c>
      <c r="H1788" s="1">
        <v>24.37992169</v>
      </c>
      <c r="I1788" s="1">
        <f t="shared" si="171"/>
        <v>1.0681453190431252</v>
      </c>
      <c r="J1788" s="1">
        <f t="shared" si="172"/>
        <v>3845.3231485552506</v>
      </c>
      <c r="K1788" s="1" t="str">
        <f t="shared" si="173"/>
        <v>0</v>
      </c>
    </row>
    <row r="1789" spans="1:11">
      <c r="A1789" s="1" t="s">
        <v>43</v>
      </c>
      <c r="B1789" s="2">
        <v>41049</v>
      </c>
      <c r="C1789" s="3">
        <v>0.45833333333333331</v>
      </c>
      <c r="D1789" s="1">
        <v>23.893480139838299</v>
      </c>
      <c r="E1789" s="1">
        <f t="shared" si="168"/>
        <v>1.0468330986266654</v>
      </c>
      <c r="F1789" s="1">
        <f t="shared" si="169"/>
        <v>3768.5991550559957</v>
      </c>
      <c r="G1789" s="1" t="str">
        <f t="shared" si="170"/>
        <v>0</v>
      </c>
      <c r="H1789" s="1">
        <v>24.582804750000001</v>
      </c>
      <c r="I1789" s="1">
        <f t="shared" si="171"/>
        <v>1.0770341331093751</v>
      </c>
      <c r="J1789" s="1">
        <f t="shared" si="172"/>
        <v>3877.3228791937504</v>
      </c>
      <c r="K1789" s="1" t="str">
        <f t="shared" si="173"/>
        <v>0</v>
      </c>
    </row>
    <row r="1790" spans="1:11">
      <c r="A1790" s="1" t="s">
        <v>43</v>
      </c>
      <c r="B1790" s="2">
        <v>41049</v>
      </c>
      <c r="C1790" s="3">
        <v>0.5</v>
      </c>
      <c r="D1790" s="1">
        <v>23.896760526233201</v>
      </c>
      <c r="E1790" s="1">
        <f t="shared" si="168"/>
        <v>1.046976820555592</v>
      </c>
      <c r="F1790" s="1">
        <f t="shared" si="169"/>
        <v>3769.1165540001311</v>
      </c>
      <c r="G1790" s="1" t="str">
        <f t="shared" si="170"/>
        <v>0</v>
      </c>
      <c r="H1790" s="1">
        <v>24.31172875</v>
      </c>
      <c r="I1790" s="1">
        <f t="shared" si="171"/>
        <v>1.0651576158593752</v>
      </c>
      <c r="J1790" s="1">
        <f t="shared" si="172"/>
        <v>3834.5674170937505</v>
      </c>
      <c r="K1790" s="1" t="str">
        <f t="shared" si="173"/>
        <v>0</v>
      </c>
    </row>
    <row r="1791" spans="1:11">
      <c r="A1791" s="1" t="s">
        <v>43</v>
      </c>
      <c r="B1791" s="2">
        <v>41049</v>
      </c>
      <c r="C1791" s="3">
        <v>0.54166666666666663</v>
      </c>
      <c r="D1791" s="1">
        <v>23.820089897579599</v>
      </c>
      <c r="E1791" s="1">
        <f t="shared" si="168"/>
        <v>1.0436176886377062</v>
      </c>
      <c r="F1791" s="1">
        <f t="shared" si="169"/>
        <v>3757.0236790957424</v>
      </c>
      <c r="G1791" s="1" t="str">
        <f t="shared" si="170"/>
        <v>0</v>
      </c>
      <c r="H1791" s="1">
        <v>24.328001990000001</v>
      </c>
      <c r="I1791" s="1">
        <f t="shared" si="171"/>
        <v>1.065870587186875</v>
      </c>
      <c r="J1791" s="1">
        <f t="shared" si="172"/>
        <v>3837.1341138727498</v>
      </c>
      <c r="K1791" s="1" t="str">
        <f t="shared" si="173"/>
        <v>0</v>
      </c>
    </row>
    <row r="1792" spans="1:11">
      <c r="A1792" s="1" t="s">
        <v>43</v>
      </c>
      <c r="B1792" s="2">
        <v>41049</v>
      </c>
      <c r="C1792" s="3">
        <v>0.58333333333333337</v>
      </c>
      <c r="D1792" s="1">
        <v>23.439267673492399</v>
      </c>
      <c r="E1792" s="1">
        <f t="shared" si="168"/>
        <v>1.0269329149448858</v>
      </c>
      <c r="F1792" s="1">
        <f t="shared" si="169"/>
        <v>3696.9584938015887</v>
      </c>
      <c r="G1792" s="1" t="str">
        <f t="shared" si="170"/>
        <v>0</v>
      </c>
      <c r="H1792" s="1">
        <v>23.930321790000001</v>
      </c>
      <c r="I1792" s="1">
        <f t="shared" si="171"/>
        <v>1.0484472234243751</v>
      </c>
      <c r="J1792" s="1">
        <f t="shared" si="172"/>
        <v>3774.4100043277504</v>
      </c>
      <c r="K1792" s="1" t="str">
        <f t="shared" si="173"/>
        <v>0</v>
      </c>
    </row>
    <row r="1793" spans="1:11">
      <c r="A1793" s="1" t="s">
        <v>43</v>
      </c>
      <c r="B1793" s="2">
        <v>41049</v>
      </c>
      <c r="C1793" s="3">
        <v>0.625</v>
      </c>
      <c r="D1793" s="1">
        <v>24.171982321209398</v>
      </c>
      <c r="E1793" s="1">
        <f t="shared" si="168"/>
        <v>1.0590349754479869</v>
      </c>
      <c r="F1793" s="1">
        <f t="shared" si="169"/>
        <v>3812.5259116127527</v>
      </c>
      <c r="G1793" s="1" t="str">
        <f t="shared" si="170"/>
        <v>0</v>
      </c>
      <c r="H1793" s="1">
        <v>23.517779470000001</v>
      </c>
      <c r="I1793" s="1">
        <f t="shared" si="171"/>
        <v>1.0303727130293749</v>
      </c>
      <c r="J1793" s="1">
        <f t="shared" si="172"/>
        <v>3709.3417669057499</v>
      </c>
      <c r="K1793" s="1" t="str">
        <f t="shared" si="173"/>
        <v>0</v>
      </c>
    </row>
    <row r="1794" spans="1:11">
      <c r="A1794" s="1" t="s">
        <v>43</v>
      </c>
      <c r="B1794" s="2">
        <v>41049</v>
      </c>
      <c r="C1794" s="3">
        <v>0.66666666666666663</v>
      </c>
      <c r="D1794" s="1">
        <v>23.541571462419299</v>
      </c>
      <c r="E1794" s="1">
        <f t="shared" si="168"/>
        <v>1.0314150996972455</v>
      </c>
      <c r="F1794" s="1">
        <f t="shared" si="169"/>
        <v>3713.0943589100839</v>
      </c>
      <c r="G1794" s="1" t="str">
        <f t="shared" si="170"/>
        <v>0</v>
      </c>
      <c r="H1794" s="1">
        <v>23.34017785</v>
      </c>
      <c r="I1794" s="1">
        <f t="shared" si="171"/>
        <v>1.0225915420531251</v>
      </c>
      <c r="J1794" s="1">
        <f t="shared" si="172"/>
        <v>3681.3295513912503</v>
      </c>
      <c r="K1794" s="1" t="str">
        <f t="shared" si="173"/>
        <v>0</v>
      </c>
    </row>
    <row r="1795" spans="1:11">
      <c r="A1795" s="1" t="s">
        <v>43</v>
      </c>
      <c r="B1795" s="2">
        <v>41049</v>
      </c>
      <c r="C1795" s="3">
        <v>0.70833333333333337</v>
      </c>
      <c r="D1795" s="1">
        <v>25.8348883252674</v>
      </c>
      <c r="E1795" s="1">
        <f t="shared" si="168"/>
        <v>1.131891044750778</v>
      </c>
      <c r="F1795" s="1">
        <f t="shared" si="169"/>
        <v>4074.8077611028007</v>
      </c>
      <c r="G1795" s="1" t="str">
        <f t="shared" si="170"/>
        <v>0</v>
      </c>
      <c r="H1795" s="1">
        <v>23.598338420000001</v>
      </c>
      <c r="I1795" s="1">
        <f t="shared" si="171"/>
        <v>1.0339022020262501</v>
      </c>
      <c r="J1795" s="1">
        <f t="shared" si="172"/>
        <v>3722.0479272945004</v>
      </c>
      <c r="K1795" s="1" t="str">
        <f t="shared" si="173"/>
        <v>0</v>
      </c>
    </row>
    <row r="1796" spans="1:11">
      <c r="A1796" s="1" t="s">
        <v>43</v>
      </c>
      <c r="B1796" s="2">
        <v>41049</v>
      </c>
      <c r="C1796" s="3">
        <v>0.75</v>
      </c>
      <c r="D1796" s="1">
        <v>27.377387347751199</v>
      </c>
      <c r="E1796" s="1">
        <f t="shared" si="168"/>
        <v>1.1994717831733495</v>
      </c>
      <c r="F1796" s="1">
        <f t="shared" si="169"/>
        <v>4318.0984194240582</v>
      </c>
      <c r="G1796" s="1" t="str">
        <f t="shared" si="170"/>
        <v>0</v>
      </c>
      <c r="H1796" s="1">
        <v>23.45128909</v>
      </c>
      <c r="I1796" s="1">
        <f t="shared" si="171"/>
        <v>1.0274596032556249</v>
      </c>
      <c r="J1796" s="1">
        <f t="shared" si="172"/>
        <v>3698.8545717202496</v>
      </c>
      <c r="K1796" s="1" t="str">
        <f t="shared" si="173"/>
        <v>0</v>
      </c>
    </row>
    <row r="1797" spans="1:11">
      <c r="A1797" s="1" t="s">
        <v>43</v>
      </c>
      <c r="B1797" s="2">
        <v>41049</v>
      </c>
      <c r="C1797" s="3">
        <v>0.79166666666666663</v>
      </c>
      <c r="D1797" s="1">
        <v>29.213683773146698</v>
      </c>
      <c r="E1797" s="1">
        <f t="shared" si="168"/>
        <v>1.2799245203109897</v>
      </c>
      <c r="F1797" s="1">
        <f t="shared" si="169"/>
        <v>4607.7282731195628</v>
      </c>
      <c r="G1797" s="1" t="str">
        <f t="shared" si="170"/>
        <v>0</v>
      </c>
      <c r="H1797" s="1">
        <v>23.550916010000002</v>
      </c>
      <c r="I1797" s="1">
        <f t="shared" si="171"/>
        <v>1.0318245076881249</v>
      </c>
      <c r="J1797" s="1">
        <f t="shared" si="172"/>
        <v>3714.56822767725</v>
      </c>
      <c r="K1797" s="1" t="str">
        <f t="shared" si="173"/>
        <v>0</v>
      </c>
    </row>
    <row r="1798" spans="1:11">
      <c r="A1798" s="1" t="s">
        <v>43</v>
      </c>
      <c r="B1798" s="2">
        <v>41049</v>
      </c>
      <c r="C1798" s="3">
        <v>0.83333333333333337</v>
      </c>
      <c r="D1798" s="1">
        <v>29.545535558594601</v>
      </c>
      <c r="E1798" s="1">
        <f t="shared" si="168"/>
        <v>1.2944637766609262</v>
      </c>
      <c r="F1798" s="1">
        <f t="shared" si="169"/>
        <v>4660.0695959793338</v>
      </c>
      <c r="G1798" s="1" t="str">
        <f t="shared" si="170"/>
        <v>0</v>
      </c>
      <c r="H1798" s="1">
        <v>23.664231740000002</v>
      </c>
      <c r="I1798" s="1">
        <f t="shared" si="171"/>
        <v>1.0367891531087501</v>
      </c>
      <c r="J1798" s="1">
        <f t="shared" si="172"/>
        <v>3732.4409511915005</v>
      </c>
      <c r="K1798" s="1" t="str">
        <f t="shared" si="173"/>
        <v>0</v>
      </c>
    </row>
    <row r="1799" spans="1:11">
      <c r="A1799" s="1" t="s">
        <v>43</v>
      </c>
      <c r="B1799" s="2">
        <v>41049</v>
      </c>
      <c r="C1799" s="3">
        <v>0.875</v>
      </c>
      <c r="D1799" s="1">
        <v>32.787458031972299</v>
      </c>
      <c r="E1799" s="1">
        <f t="shared" si="168"/>
        <v>1.4365005050257864</v>
      </c>
      <c r="F1799" s="1">
        <f t="shared" si="169"/>
        <v>5171.4018180928315</v>
      </c>
      <c r="G1799" s="1" t="str">
        <f t="shared" si="170"/>
        <v>0</v>
      </c>
      <c r="H1799" s="1">
        <v>23.8890046</v>
      </c>
      <c r="I1799" s="1">
        <f t="shared" si="171"/>
        <v>1.0466370140375001</v>
      </c>
      <c r="J1799" s="1">
        <f t="shared" si="172"/>
        <v>3767.8932505350003</v>
      </c>
      <c r="K1799" s="1" t="str">
        <f t="shared" si="173"/>
        <v>0</v>
      </c>
    </row>
    <row r="1800" spans="1:11">
      <c r="A1800" s="1" t="s">
        <v>43</v>
      </c>
      <c r="B1800" s="2">
        <v>41049</v>
      </c>
      <c r="C1800" s="3">
        <v>0.91666666666666663</v>
      </c>
      <c r="D1800" s="1">
        <v>33.388540616035499</v>
      </c>
      <c r="E1800" s="1">
        <f t="shared" si="168"/>
        <v>1.4628354357400553</v>
      </c>
      <c r="F1800" s="1">
        <f t="shared" si="169"/>
        <v>5266.2075686641992</v>
      </c>
      <c r="G1800" s="1" t="str">
        <f t="shared" si="170"/>
        <v>0</v>
      </c>
      <c r="H1800" s="1">
        <v>23.84229436</v>
      </c>
      <c r="I1800" s="1">
        <f t="shared" si="171"/>
        <v>1.0445905216475</v>
      </c>
      <c r="J1800" s="1">
        <f t="shared" si="172"/>
        <v>3760.5258779310002</v>
      </c>
      <c r="K1800" s="1" t="str">
        <f t="shared" si="173"/>
        <v>0</v>
      </c>
    </row>
    <row r="1801" spans="1:11">
      <c r="A1801" s="1" t="s">
        <v>43</v>
      </c>
      <c r="B1801" s="2">
        <v>41049</v>
      </c>
      <c r="C1801" s="3">
        <v>0.95833333333333337</v>
      </c>
      <c r="D1801" s="1">
        <v>32.325724077754501</v>
      </c>
      <c r="E1801" s="1">
        <f t="shared" si="168"/>
        <v>1.4162707861566191</v>
      </c>
      <c r="F1801" s="1">
        <f t="shared" si="169"/>
        <v>5098.5748301638287</v>
      </c>
      <c r="G1801" s="1">
        <f t="shared" si="170"/>
        <v>100845.5686735074</v>
      </c>
      <c r="H1801" s="1">
        <v>23.663404029999999</v>
      </c>
      <c r="I1801" s="1">
        <f t="shared" si="171"/>
        <v>1.0367528890643749</v>
      </c>
      <c r="J1801" s="1">
        <f t="shared" si="172"/>
        <v>3732.3104006317499</v>
      </c>
      <c r="K1801" s="1">
        <f t="shared" si="173"/>
        <v>82991.81517174677</v>
      </c>
    </row>
    <row r="1802" spans="1:11">
      <c r="A1802" s="1" t="s">
        <v>43</v>
      </c>
      <c r="B1802" s="2">
        <v>41050</v>
      </c>
      <c r="C1802" s="3">
        <v>0</v>
      </c>
      <c r="D1802" s="1">
        <v>35.018992295795002</v>
      </c>
      <c r="E1802" s="1">
        <f t="shared" si="168"/>
        <v>1.5342695999595186</v>
      </c>
      <c r="F1802" s="1">
        <f t="shared" si="169"/>
        <v>5523.3705598542674</v>
      </c>
      <c r="G1802" s="1" t="str">
        <f t="shared" si="170"/>
        <v>0</v>
      </c>
      <c r="H1802" s="1">
        <v>24.040842820000002</v>
      </c>
      <c r="I1802" s="1">
        <f t="shared" si="171"/>
        <v>1.05328942605125</v>
      </c>
      <c r="J1802" s="1">
        <f t="shared" si="172"/>
        <v>3791.8419337844998</v>
      </c>
      <c r="K1802" s="1" t="str">
        <f t="shared" si="173"/>
        <v>0</v>
      </c>
    </row>
    <row r="1803" spans="1:11">
      <c r="A1803" s="1" t="s">
        <v>43</v>
      </c>
      <c r="B1803" s="2">
        <v>41050</v>
      </c>
      <c r="C1803" s="3">
        <v>4.1666666666666664E-2</v>
      </c>
      <c r="D1803" s="1">
        <v>33.257160824669697</v>
      </c>
      <c r="E1803" s="1">
        <f t="shared" si="168"/>
        <v>1.457079358630841</v>
      </c>
      <c r="F1803" s="1">
        <f t="shared" si="169"/>
        <v>5245.4856910710278</v>
      </c>
      <c r="G1803" s="1" t="str">
        <f t="shared" si="170"/>
        <v>0</v>
      </c>
      <c r="H1803" s="1">
        <v>24.37625212</v>
      </c>
      <c r="I1803" s="1">
        <f t="shared" si="171"/>
        <v>1.0679845460074999</v>
      </c>
      <c r="J1803" s="1">
        <f t="shared" si="172"/>
        <v>3844.7443656269998</v>
      </c>
      <c r="K1803" s="1" t="str">
        <f t="shared" si="173"/>
        <v>0</v>
      </c>
    </row>
    <row r="1804" spans="1:11">
      <c r="A1804" s="1" t="s">
        <v>43</v>
      </c>
      <c r="B1804" s="2">
        <v>41050</v>
      </c>
      <c r="C1804" s="3">
        <v>8.3333333333333329E-2</v>
      </c>
      <c r="D1804" s="1">
        <v>32.911942849159203</v>
      </c>
      <c r="E1804" s="1">
        <f t="shared" si="168"/>
        <v>1.4419544960787876</v>
      </c>
      <c r="F1804" s="1">
        <f t="shared" si="169"/>
        <v>5191.036185883635</v>
      </c>
      <c r="G1804" s="1" t="str">
        <f t="shared" si="170"/>
        <v>0</v>
      </c>
      <c r="H1804" s="1">
        <v>24.491609409999999</v>
      </c>
      <c r="I1804" s="1">
        <f t="shared" si="171"/>
        <v>1.0730386372756251</v>
      </c>
      <c r="J1804" s="1">
        <f t="shared" si="172"/>
        <v>3862.9390941922502</v>
      </c>
      <c r="K1804" s="1" t="str">
        <f t="shared" si="173"/>
        <v>0</v>
      </c>
    </row>
    <row r="1805" spans="1:11">
      <c r="A1805" s="1" t="s">
        <v>43</v>
      </c>
      <c r="B1805" s="2">
        <v>41050</v>
      </c>
      <c r="C1805" s="3">
        <v>0.125</v>
      </c>
      <c r="D1805" s="1">
        <v>33.842077484660699</v>
      </c>
      <c r="E1805" s="1">
        <f t="shared" si="168"/>
        <v>1.482706019796697</v>
      </c>
      <c r="F1805" s="1">
        <f t="shared" si="169"/>
        <v>5337.7416712681097</v>
      </c>
      <c r="G1805" s="1" t="str">
        <f t="shared" si="170"/>
        <v>0</v>
      </c>
      <c r="H1805" s="1">
        <v>25.01469355</v>
      </c>
      <c r="I1805" s="1">
        <f t="shared" si="171"/>
        <v>1.0959562611593749</v>
      </c>
      <c r="J1805" s="1">
        <f t="shared" si="172"/>
        <v>3945.4425401737499</v>
      </c>
      <c r="K1805" s="1" t="str">
        <f t="shared" si="173"/>
        <v>0</v>
      </c>
    </row>
    <row r="1806" spans="1:11">
      <c r="A1806" s="1" t="s">
        <v>43</v>
      </c>
      <c r="B1806" s="2">
        <v>41050</v>
      </c>
      <c r="C1806" s="3">
        <v>0.16666666666666666</v>
      </c>
      <c r="D1806" s="1">
        <v>35.585219329198203</v>
      </c>
      <c r="E1806" s="1">
        <f t="shared" si="168"/>
        <v>1.5590774218604964</v>
      </c>
      <c r="F1806" s="1">
        <f t="shared" si="169"/>
        <v>5612.6787186977872</v>
      </c>
      <c r="G1806" s="1" t="str">
        <f t="shared" si="170"/>
        <v>0</v>
      </c>
      <c r="H1806" s="1">
        <v>25.0062006</v>
      </c>
      <c r="I1806" s="1">
        <f t="shared" si="171"/>
        <v>1.0955841637874999</v>
      </c>
      <c r="J1806" s="1">
        <f t="shared" si="172"/>
        <v>3944.1029896349996</v>
      </c>
      <c r="K1806" s="1" t="str">
        <f t="shared" si="173"/>
        <v>0</v>
      </c>
    </row>
    <row r="1807" spans="1:11">
      <c r="A1807" s="1" t="s">
        <v>43</v>
      </c>
      <c r="B1807" s="2">
        <v>41050</v>
      </c>
      <c r="C1807" s="3">
        <v>0.20833333333333334</v>
      </c>
      <c r="D1807" s="1">
        <v>34.409240640004498</v>
      </c>
      <c r="E1807" s="1">
        <f t="shared" si="168"/>
        <v>1.5075548555401972</v>
      </c>
      <c r="F1807" s="1">
        <f t="shared" si="169"/>
        <v>5427.1974799447098</v>
      </c>
      <c r="G1807" s="1" t="str">
        <f t="shared" si="170"/>
        <v>0</v>
      </c>
      <c r="H1807" s="1">
        <v>25.286848160000002</v>
      </c>
      <c r="I1807" s="1">
        <f t="shared" si="171"/>
        <v>1.10788003501</v>
      </c>
      <c r="J1807" s="1">
        <f t="shared" si="172"/>
        <v>3988.3681260359999</v>
      </c>
      <c r="K1807" s="1" t="str">
        <f t="shared" si="173"/>
        <v>0</v>
      </c>
    </row>
    <row r="1808" spans="1:11">
      <c r="A1808" s="1" t="s">
        <v>43</v>
      </c>
      <c r="B1808" s="2">
        <v>41050</v>
      </c>
      <c r="C1808" s="3">
        <v>0.25</v>
      </c>
      <c r="D1808" s="1">
        <v>31.550860144827102</v>
      </c>
      <c r="E1808" s="1">
        <f t="shared" si="168"/>
        <v>1.3823220600952373</v>
      </c>
      <c r="F1808" s="1">
        <f t="shared" si="169"/>
        <v>4976.3594163428543</v>
      </c>
      <c r="G1808" s="1" t="str">
        <f t="shared" si="170"/>
        <v>0</v>
      </c>
      <c r="H1808" s="1">
        <v>25.423037269999998</v>
      </c>
      <c r="I1808" s="1">
        <f t="shared" si="171"/>
        <v>1.113846820391875</v>
      </c>
      <c r="J1808" s="1">
        <f t="shared" si="172"/>
        <v>4009.8485534107499</v>
      </c>
      <c r="K1808" s="1" t="str">
        <f t="shared" si="173"/>
        <v>0</v>
      </c>
    </row>
    <row r="1809" spans="1:11">
      <c r="A1809" s="1" t="s">
        <v>43</v>
      </c>
      <c r="B1809" s="2">
        <v>41050</v>
      </c>
      <c r="C1809" s="3">
        <v>0.29166666666666669</v>
      </c>
      <c r="D1809" s="1">
        <v>20.2638668698735</v>
      </c>
      <c r="E1809" s="1">
        <f t="shared" si="168"/>
        <v>0.88781066723633273</v>
      </c>
      <c r="F1809" s="1">
        <f t="shared" si="169"/>
        <v>3196.1184020507976</v>
      </c>
      <c r="G1809" s="1" t="str">
        <f t="shared" si="170"/>
        <v>0</v>
      </c>
      <c r="H1809" s="1">
        <v>24.82843656</v>
      </c>
      <c r="I1809" s="1">
        <f t="shared" si="171"/>
        <v>1.087795876785</v>
      </c>
      <c r="J1809" s="1">
        <f t="shared" si="172"/>
        <v>3916.0651564260002</v>
      </c>
      <c r="K1809" s="1" t="str">
        <f t="shared" si="173"/>
        <v>0</v>
      </c>
    </row>
    <row r="1810" spans="1:11">
      <c r="A1810" s="1" t="s">
        <v>43</v>
      </c>
      <c r="B1810" s="2">
        <v>41050</v>
      </c>
      <c r="C1810" s="3">
        <v>0.33333333333333331</v>
      </c>
      <c r="D1810" s="1">
        <v>29.1119093253877</v>
      </c>
      <c r="E1810" s="1">
        <f t="shared" si="168"/>
        <v>1.2754655273185487</v>
      </c>
      <c r="F1810" s="1">
        <f t="shared" si="169"/>
        <v>4591.6758983467753</v>
      </c>
      <c r="G1810" s="1" t="str">
        <f t="shared" si="170"/>
        <v>0</v>
      </c>
      <c r="H1810" s="1">
        <v>24.380728950000002</v>
      </c>
      <c r="I1810" s="1">
        <f t="shared" si="171"/>
        <v>1.0681806871218751</v>
      </c>
      <c r="J1810" s="1">
        <f t="shared" si="172"/>
        <v>3845.4504736387503</v>
      </c>
      <c r="K1810" s="1" t="str">
        <f t="shared" si="173"/>
        <v>0</v>
      </c>
    </row>
    <row r="1811" spans="1:11">
      <c r="A1811" s="1" t="s">
        <v>43</v>
      </c>
      <c r="B1811" s="2">
        <v>41050</v>
      </c>
      <c r="C1811" s="3">
        <v>0.375</v>
      </c>
      <c r="D1811" s="1">
        <v>21.811152217653099</v>
      </c>
      <c r="E1811" s="1">
        <f t="shared" si="168"/>
        <v>0.95560110653592645</v>
      </c>
      <c r="F1811" s="1">
        <f t="shared" si="169"/>
        <v>3440.1639835293354</v>
      </c>
      <c r="G1811" s="1" t="str">
        <f t="shared" si="170"/>
        <v>0</v>
      </c>
      <c r="H1811" s="1">
        <v>24.271944520000002</v>
      </c>
      <c r="I1811" s="1">
        <f t="shared" si="171"/>
        <v>1.0634145692825001</v>
      </c>
      <c r="J1811" s="1">
        <f t="shared" si="172"/>
        <v>3828.2924494170002</v>
      </c>
      <c r="K1811" s="1" t="str">
        <f t="shared" si="173"/>
        <v>0</v>
      </c>
    </row>
    <row r="1812" spans="1:11">
      <c r="A1812" s="1" t="s">
        <v>43</v>
      </c>
      <c r="B1812" s="2">
        <v>41050</v>
      </c>
      <c r="C1812" s="3">
        <v>0.41666666666666669</v>
      </c>
      <c r="D1812" s="1">
        <v>22.109955555597899</v>
      </c>
      <c r="E1812" s="1">
        <f t="shared" si="168"/>
        <v>0.96869242777963305</v>
      </c>
      <c r="F1812" s="1">
        <f t="shared" si="169"/>
        <v>3487.2927400066792</v>
      </c>
      <c r="G1812" s="1" t="str">
        <f t="shared" si="170"/>
        <v>0</v>
      </c>
      <c r="H1812" s="1">
        <v>23.55679714</v>
      </c>
      <c r="I1812" s="1">
        <f t="shared" si="171"/>
        <v>1.0320821746962501</v>
      </c>
      <c r="J1812" s="1">
        <f t="shared" si="172"/>
        <v>3715.4958289065003</v>
      </c>
      <c r="K1812" s="1" t="str">
        <f t="shared" si="173"/>
        <v>0</v>
      </c>
    </row>
    <row r="1813" spans="1:11">
      <c r="A1813" s="1" t="s">
        <v>43</v>
      </c>
      <c r="B1813" s="2">
        <v>41050</v>
      </c>
      <c r="C1813" s="3">
        <v>0.45833333333333331</v>
      </c>
      <c r="D1813" s="1">
        <v>26.839153491126201</v>
      </c>
      <c r="E1813" s="1">
        <f t="shared" si="168"/>
        <v>1.1758904123299667</v>
      </c>
      <c r="F1813" s="1">
        <f t="shared" si="169"/>
        <v>4233.2054843878805</v>
      </c>
      <c r="G1813" s="1" t="str">
        <f t="shared" si="170"/>
        <v>0</v>
      </c>
      <c r="H1813" s="1">
        <v>23.12367433</v>
      </c>
      <c r="I1813" s="1">
        <f t="shared" si="171"/>
        <v>1.0131059815831249</v>
      </c>
      <c r="J1813" s="1">
        <f t="shared" si="172"/>
        <v>3647.1815336992499</v>
      </c>
      <c r="K1813" s="1" t="str">
        <f t="shared" si="173"/>
        <v>0</v>
      </c>
    </row>
    <row r="1814" spans="1:11">
      <c r="A1814" s="1" t="s">
        <v>43</v>
      </c>
      <c r="B1814" s="2">
        <v>41050</v>
      </c>
      <c r="C1814" s="3">
        <v>0.5</v>
      </c>
      <c r="D1814" s="1">
        <v>26.139861701859399</v>
      </c>
      <c r="E1814" s="1">
        <f t="shared" si="168"/>
        <v>1.145252690812715</v>
      </c>
      <c r="F1814" s="1">
        <f t="shared" si="169"/>
        <v>4122.9096869257737</v>
      </c>
      <c r="G1814" s="1" t="str">
        <f t="shared" si="170"/>
        <v>0</v>
      </c>
      <c r="H1814" s="1">
        <v>23.227933969999999</v>
      </c>
      <c r="I1814" s="1">
        <f t="shared" si="171"/>
        <v>1.017673857060625</v>
      </c>
      <c r="J1814" s="1">
        <f t="shared" si="172"/>
        <v>3663.6258854182497</v>
      </c>
      <c r="K1814" s="1" t="str">
        <f t="shared" si="173"/>
        <v>0</v>
      </c>
    </row>
    <row r="1815" spans="1:11">
      <c r="A1815" s="1" t="s">
        <v>43</v>
      </c>
      <c r="B1815" s="2">
        <v>41050</v>
      </c>
      <c r="C1815" s="3">
        <v>0.54166666666666663</v>
      </c>
      <c r="D1815" s="1">
        <v>25.618445435629901</v>
      </c>
      <c r="E1815" s="1">
        <f t="shared" si="168"/>
        <v>1.1224081406485351</v>
      </c>
      <c r="F1815" s="1">
        <f t="shared" si="169"/>
        <v>4040.6693063347266</v>
      </c>
      <c r="G1815" s="1" t="str">
        <f t="shared" si="170"/>
        <v>0</v>
      </c>
      <c r="H1815" s="1">
        <v>23.3217544</v>
      </c>
      <c r="I1815" s="1">
        <f t="shared" si="171"/>
        <v>1.02178436465</v>
      </c>
      <c r="J1815" s="1">
        <f t="shared" si="172"/>
        <v>3678.4237127400002</v>
      </c>
      <c r="K1815" s="1" t="str">
        <f t="shared" si="173"/>
        <v>0</v>
      </c>
    </row>
    <row r="1816" spans="1:11">
      <c r="A1816" s="1" t="s">
        <v>43</v>
      </c>
      <c r="B1816" s="2">
        <v>41050</v>
      </c>
      <c r="C1816" s="3">
        <v>0.58333333333333337</v>
      </c>
      <c r="D1816" s="1">
        <v>24.0844283379449</v>
      </c>
      <c r="E1816" s="1">
        <f t="shared" si="168"/>
        <v>1.0551990165562111</v>
      </c>
      <c r="F1816" s="1">
        <f t="shared" si="169"/>
        <v>3798.7164596023599</v>
      </c>
      <c r="G1816" s="1" t="str">
        <f t="shared" si="170"/>
        <v>0</v>
      </c>
      <c r="H1816" s="1">
        <v>23.085246380000001</v>
      </c>
      <c r="I1816" s="1">
        <f t="shared" si="171"/>
        <v>1.0114223570237499</v>
      </c>
      <c r="J1816" s="1">
        <f t="shared" si="172"/>
        <v>3641.1204852854999</v>
      </c>
      <c r="K1816" s="1" t="str">
        <f t="shared" si="173"/>
        <v>0</v>
      </c>
    </row>
    <row r="1817" spans="1:11">
      <c r="A1817" s="1" t="s">
        <v>43</v>
      </c>
      <c r="B1817" s="2">
        <v>41050</v>
      </c>
      <c r="C1817" s="3">
        <v>0.625</v>
      </c>
      <c r="D1817" s="1">
        <v>26.973862344953702</v>
      </c>
      <c r="E1817" s="1">
        <f t="shared" si="168"/>
        <v>1.181792343988284</v>
      </c>
      <c r="F1817" s="1">
        <f t="shared" si="169"/>
        <v>4254.4524383578228</v>
      </c>
      <c r="G1817" s="1" t="str">
        <f t="shared" si="170"/>
        <v>0</v>
      </c>
      <c r="H1817" s="1">
        <v>23.080172520000001</v>
      </c>
      <c r="I1817" s="1">
        <f t="shared" si="171"/>
        <v>1.0112000585325001</v>
      </c>
      <c r="J1817" s="1">
        <f t="shared" si="172"/>
        <v>3640.320210717</v>
      </c>
      <c r="K1817" s="1" t="str">
        <f t="shared" si="173"/>
        <v>0</v>
      </c>
    </row>
    <row r="1818" spans="1:11">
      <c r="A1818" s="1" t="s">
        <v>43</v>
      </c>
      <c r="B1818" s="2">
        <v>41050</v>
      </c>
      <c r="C1818" s="3">
        <v>0.66666666666666663</v>
      </c>
      <c r="D1818" s="1">
        <v>28.643142064412402</v>
      </c>
      <c r="E1818" s="1">
        <f t="shared" si="168"/>
        <v>1.2549276616970684</v>
      </c>
      <c r="F1818" s="1">
        <f t="shared" si="169"/>
        <v>4517.739582109446</v>
      </c>
      <c r="G1818" s="1" t="str">
        <f t="shared" si="170"/>
        <v>0</v>
      </c>
      <c r="H1818" s="1">
        <v>23.15299181</v>
      </c>
      <c r="I1818" s="1">
        <f t="shared" si="171"/>
        <v>1.0143904536756252</v>
      </c>
      <c r="J1818" s="1">
        <f t="shared" si="172"/>
        <v>3651.8056332322508</v>
      </c>
      <c r="K1818" s="1" t="str">
        <f t="shared" si="173"/>
        <v>0</v>
      </c>
    </row>
    <row r="1819" spans="1:11">
      <c r="A1819" s="1" t="s">
        <v>43</v>
      </c>
      <c r="B1819" s="2">
        <v>41050</v>
      </c>
      <c r="C1819" s="3">
        <v>0.70833333333333337</v>
      </c>
      <c r="D1819" s="1">
        <v>29.987790708541901</v>
      </c>
      <c r="E1819" s="1">
        <f t="shared" si="168"/>
        <v>1.3138400804179922</v>
      </c>
      <c r="F1819" s="1">
        <f t="shared" si="169"/>
        <v>4729.8242895047715</v>
      </c>
      <c r="G1819" s="1" t="str">
        <f t="shared" si="170"/>
        <v>0</v>
      </c>
      <c r="H1819" s="1">
        <v>23.33974387</v>
      </c>
      <c r="I1819" s="1">
        <f t="shared" si="171"/>
        <v>1.022572528304375</v>
      </c>
      <c r="J1819" s="1">
        <f t="shared" si="172"/>
        <v>3681.26110189575</v>
      </c>
      <c r="K1819" s="1" t="str">
        <f t="shared" si="173"/>
        <v>0</v>
      </c>
    </row>
    <row r="1820" spans="1:11">
      <c r="A1820" s="1" t="s">
        <v>43</v>
      </c>
      <c r="B1820" s="2">
        <v>41050</v>
      </c>
      <c r="C1820" s="3">
        <v>0.75</v>
      </c>
      <c r="D1820" s="1">
        <v>31.953896258142301</v>
      </c>
      <c r="E1820" s="1">
        <f t="shared" si="168"/>
        <v>1.3999800798098596</v>
      </c>
      <c r="F1820" s="1">
        <f t="shared" si="169"/>
        <v>5039.9282873154943</v>
      </c>
      <c r="G1820" s="1" t="str">
        <f t="shared" si="170"/>
        <v>0</v>
      </c>
      <c r="H1820" s="1">
        <v>23.160941749999999</v>
      </c>
      <c r="I1820" s="1">
        <f t="shared" si="171"/>
        <v>1.0147387604218749</v>
      </c>
      <c r="J1820" s="1">
        <f t="shared" si="172"/>
        <v>3653.0595375187499</v>
      </c>
      <c r="K1820" s="1" t="str">
        <f t="shared" si="173"/>
        <v>0</v>
      </c>
    </row>
    <row r="1821" spans="1:11">
      <c r="A1821" s="1" t="s">
        <v>43</v>
      </c>
      <c r="B1821" s="2">
        <v>41050</v>
      </c>
      <c r="C1821" s="3">
        <v>0.79166666666666663</v>
      </c>
      <c r="D1821" s="1">
        <v>29.178836110432901</v>
      </c>
      <c r="E1821" s="1">
        <f t="shared" si="168"/>
        <v>1.2783977570883416</v>
      </c>
      <c r="F1821" s="1">
        <f t="shared" si="169"/>
        <v>4602.23192551803</v>
      </c>
      <c r="G1821" s="1" t="str">
        <f t="shared" si="170"/>
        <v>0</v>
      </c>
      <c r="H1821" s="1">
        <v>23.19097167</v>
      </c>
      <c r="I1821" s="1">
        <f t="shared" si="171"/>
        <v>1.016054446291875</v>
      </c>
      <c r="J1821" s="1">
        <f t="shared" si="172"/>
        <v>3657.7960066507503</v>
      </c>
      <c r="K1821" s="1" t="str">
        <f t="shared" si="173"/>
        <v>0</v>
      </c>
    </row>
    <row r="1822" spans="1:11">
      <c r="A1822" s="1" t="s">
        <v>43</v>
      </c>
      <c r="B1822" s="2">
        <v>41050</v>
      </c>
      <c r="C1822" s="3">
        <v>0.83333333333333337</v>
      </c>
      <c r="D1822" s="1">
        <v>27.758412656784099</v>
      </c>
      <c r="E1822" s="1">
        <f t="shared" si="168"/>
        <v>1.2161654545253533</v>
      </c>
      <c r="F1822" s="1">
        <f t="shared" si="169"/>
        <v>4378.1956362912715</v>
      </c>
      <c r="G1822" s="1" t="str">
        <f t="shared" si="170"/>
        <v>0</v>
      </c>
      <c r="H1822" s="1">
        <v>23.1562476</v>
      </c>
      <c r="I1822" s="1">
        <f t="shared" si="171"/>
        <v>1.014533097975</v>
      </c>
      <c r="J1822" s="1">
        <f t="shared" si="172"/>
        <v>3652.3191527100003</v>
      </c>
      <c r="K1822" s="1" t="str">
        <f t="shared" si="173"/>
        <v>0</v>
      </c>
    </row>
    <row r="1823" spans="1:11">
      <c r="A1823" s="1" t="s">
        <v>43</v>
      </c>
      <c r="B1823" s="2">
        <v>41050</v>
      </c>
      <c r="C1823" s="3">
        <v>0.875</v>
      </c>
      <c r="D1823" s="1">
        <v>27.611729912757902</v>
      </c>
      <c r="E1823" s="1">
        <f t="shared" si="168"/>
        <v>1.2097389168027055</v>
      </c>
      <c r="F1823" s="1">
        <f t="shared" si="169"/>
        <v>4355.0601004897399</v>
      </c>
      <c r="G1823" s="1" t="str">
        <f t="shared" si="170"/>
        <v>0</v>
      </c>
      <c r="H1823" s="1">
        <v>22.762420550000002</v>
      </c>
      <c r="I1823" s="1">
        <f t="shared" si="171"/>
        <v>0.99727855034687507</v>
      </c>
      <c r="J1823" s="1">
        <f t="shared" si="172"/>
        <v>3590.2027812487504</v>
      </c>
      <c r="K1823" s="1" t="str">
        <f t="shared" si="173"/>
        <v>0</v>
      </c>
    </row>
    <row r="1824" spans="1:11">
      <c r="A1824" s="1" t="s">
        <v>43</v>
      </c>
      <c r="B1824" s="2">
        <v>41050</v>
      </c>
      <c r="C1824" s="3">
        <v>0.91666666666666663</v>
      </c>
      <c r="D1824" s="1">
        <v>30.057876443862899</v>
      </c>
      <c r="E1824" s="1">
        <f t="shared" si="168"/>
        <v>1.3169107116967433</v>
      </c>
      <c r="F1824" s="1">
        <f t="shared" si="169"/>
        <v>4740.8785621082761</v>
      </c>
      <c r="G1824" s="1" t="str">
        <f t="shared" si="170"/>
        <v>0</v>
      </c>
      <c r="H1824" s="1">
        <v>22.815011590000001</v>
      </c>
      <c r="I1824" s="1">
        <f t="shared" si="171"/>
        <v>0.99958269528687504</v>
      </c>
      <c r="J1824" s="1">
        <f t="shared" si="172"/>
        <v>3598.49770303275</v>
      </c>
      <c r="K1824" s="1" t="str">
        <f t="shared" si="173"/>
        <v>0</v>
      </c>
    </row>
    <row r="1825" spans="1:11">
      <c r="A1825" s="1" t="s">
        <v>43</v>
      </c>
      <c r="B1825" s="2">
        <v>41050</v>
      </c>
      <c r="C1825" s="3">
        <v>0.95833333333333337</v>
      </c>
      <c r="D1825" s="1">
        <v>28.956899061203</v>
      </c>
      <c r="E1825" s="1">
        <f t="shared" si="168"/>
        <v>1.2686741401189565</v>
      </c>
      <c r="F1825" s="1">
        <f t="shared" si="169"/>
        <v>4567.2269044282439</v>
      </c>
      <c r="G1825" s="1">
        <f t="shared" si="170"/>
        <v>99395.110366705689</v>
      </c>
      <c r="H1825" s="1">
        <v>22.660968879999999</v>
      </c>
      <c r="I1825" s="1">
        <f t="shared" si="171"/>
        <v>0.99283369905499996</v>
      </c>
      <c r="J1825" s="1">
        <f t="shared" si="172"/>
        <v>3574.2013165979997</v>
      </c>
      <c r="K1825" s="1">
        <f t="shared" si="173"/>
        <v>71702.271957010482</v>
      </c>
    </row>
    <row r="1826" spans="1:11">
      <c r="A1826" s="1" t="s">
        <v>43</v>
      </c>
      <c r="B1826" s="2">
        <v>41051</v>
      </c>
      <c r="C1826" s="3">
        <v>0</v>
      </c>
      <c r="D1826" s="1">
        <v>27.261253609657299</v>
      </c>
      <c r="E1826" s="1">
        <f t="shared" si="168"/>
        <v>1.1943836737731104</v>
      </c>
      <c r="F1826" s="1">
        <f t="shared" si="169"/>
        <v>4299.7812255831977</v>
      </c>
      <c r="G1826" s="1" t="str">
        <f t="shared" si="170"/>
        <v>0</v>
      </c>
      <c r="H1826" s="1">
        <v>22.904857020000001</v>
      </c>
      <c r="I1826" s="1">
        <f t="shared" si="171"/>
        <v>1.0035190481887502</v>
      </c>
      <c r="J1826" s="1">
        <f t="shared" si="172"/>
        <v>3612.6685734795005</v>
      </c>
      <c r="K1826" s="1" t="str">
        <f t="shared" si="173"/>
        <v>0</v>
      </c>
    </row>
    <row r="1827" spans="1:11">
      <c r="A1827" s="1" t="s">
        <v>43</v>
      </c>
      <c r="B1827" s="2">
        <v>41051</v>
      </c>
      <c r="C1827" s="3">
        <v>4.1666666666666664E-2</v>
      </c>
      <c r="D1827" s="1">
        <v>26.780936173862901</v>
      </c>
      <c r="E1827" s="1">
        <f t="shared" si="168"/>
        <v>1.1733397661173683</v>
      </c>
      <c r="F1827" s="1">
        <f t="shared" si="169"/>
        <v>4224.0231580225263</v>
      </c>
      <c r="G1827" s="1" t="str">
        <f t="shared" si="170"/>
        <v>0</v>
      </c>
      <c r="H1827" s="1">
        <v>22.611416559999999</v>
      </c>
      <c r="I1827" s="1">
        <f t="shared" si="171"/>
        <v>0.99066268803500002</v>
      </c>
      <c r="J1827" s="1">
        <f t="shared" si="172"/>
        <v>3566.3856769260001</v>
      </c>
      <c r="K1827" s="1" t="str">
        <f t="shared" si="173"/>
        <v>0</v>
      </c>
    </row>
    <row r="1828" spans="1:11">
      <c r="A1828" s="1" t="s">
        <v>43</v>
      </c>
      <c r="B1828" s="2">
        <v>41051</v>
      </c>
      <c r="C1828" s="3">
        <v>8.3333333333333329E-2</v>
      </c>
      <c r="D1828" s="1">
        <v>31.775304327011099</v>
      </c>
      <c r="E1828" s="1">
        <f t="shared" si="168"/>
        <v>1.3921555208271739</v>
      </c>
      <c r="F1828" s="1">
        <f t="shared" si="169"/>
        <v>5011.7598749778263</v>
      </c>
      <c r="G1828" s="1" t="str">
        <f t="shared" si="170"/>
        <v>0</v>
      </c>
      <c r="H1828" s="1">
        <v>22.480403219999999</v>
      </c>
      <c r="I1828" s="1">
        <f t="shared" si="171"/>
        <v>0.98492266607625001</v>
      </c>
      <c r="J1828" s="1">
        <f t="shared" si="172"/>
        <v>3545.7215978744998</v>
      </c>
      <c r="K1828" s="1" t="str">
        <f t="shared" si="173"/>
        <v>0</v>
      </c>
    </row>
    <row r="1829" spans="1:11">
      <c r="A1829" s="1" t="s">
        <v>43</v>
      </c>
      <c r="B1829" s="2">
        <v>41051</v>
      </c>
      <c r="C1829" s="3">
        <v>0.125</v>
      </c>
      <c r="D1829" s="1">
        <v>31.113781895107699</v>
      </c>
      <c r="E1829" s="1">
        <f t="shared" si="168"/>
        <v>1.3631725692794061</v>
      </c>
      <c r="F1829" s="1">
        <f t="shared" si="169"/>
        <v>4907.421249405862</v>
      </c>
      <c r="G1829" s="1" t="str">
        <f t="shared" si="170"/>
        <v>0</v>
      </c>
      <c r="H1829" s="1">
        <v>22.479216019999999</v>
      </c>
      <c r="I1829" s="1">
        <f t="shared" si="171"/>
        <v>0.98487065187625</v>
      </c>
      <c r="J1829" s="1">
        <f t="shared" si="172"/>
        <v>3545.5343467544999</v>
      </c>
      <c r="K1829" s="1" t="str">
        <f t="shared" si="173"/>
        <v>0</v>
      </c>
    </row>
    <row r="1830" spans="1:11">
      <c r="A1830" s="1" t="s">
        <v>43</v>
      </c>
      <c r="B1830" s="2">
        <v>41051</v>
      </c>
      <c r="C1830" s="3">
        <v>0.16666666666666666</v>
      </c>
      <c r="D1830" s="1">
        <v>26.977696736653598</v>
      </c>
      <c r="E1830" s="1">
        <f t="shared" si="168"/>
        <v>1.181960338274636</v>
      </c>
      <c r="F1830" s="1">
        <f t="shared" si="169"/>
        <v>4255.0572177886897</v>
      </c>
      <c r="G1830" s="1" t="str">
        <f t="shared" si="170"/>
        <v>0</v>
      </c>
      <c r="H1830" s="1">
        <v>22.02513265</v>
      </c>
      <c r="I1830" s="1">
        <f t="shared" si="171"/>
        <v>0.96497612422812495</v>
      </c>
      <c r="J1830" s="1">
        <f t="shared" si="172"/>
        <v>3473.9140472212498</v>
      </c>
      <c r="K1830" s="1" t="str">
        <f t="shared" si="173"/>
        <v>0</v>
      </c>
    </row>
    <row r="1831" spans="1:11">
      <c r="A1831" s="1" t="s">
        <v>43</v>
      </c>
      <c r="B1831" s="2">
        <v>41051</v>
      </c>
      <c r="C1831" s="3">
        <v>0.20833333333333334</v>
      </c>
      <c r="D1831" s="1">
        <v>22.206390264034301</v>
      </c>
      <c r="E1831" s="1">
        <f t="shared" si="168"/>
        <v>0.97291747344300283</v>
      </c>
      <c r="F1831" s="1">
        <f t="shared" si="169"/>
        <v>3502.5029043948102</v>
      </c>
      <c r="G1831" s="1" t="str">
        <f t="shared" si="170"/>
        <v>0</v>
      </c>
      <c r="H1831" s="1">
        <v>22.330572669999999</v>
      </c>
      <c r="I1831" s="1">
        <f t="shared" si="171"/>
        <v>0.97835821510437504</v>
      </c>
      <c r="J1831" s="1">
        <f t="shared" si="172"/>
        <v>3522.0895743757501</v>
      </c>
      <c r="K1831" s="1" t="str">
        <f t="shared" si="173"/>
        <v>0</v>
      </c>
    </row>
    <row r="1832" spans="1:11">
      <c r="A1832" s="1" t="s">
        <v>43</v>
      </c>
      <c r="B1832" s="2">
        <v>41051</v>
      </c>
      <c r="C1832" s="3">
        <v>0.25</v>
      </c>
      <c r="D1832" s="1">
        <v>21.429507699807498</v>
      </c>
      <c r="E1832" s="1">
        <f t="shared" si="168"/>
        <v>0.93888030609781603</v>
      </c>
      <c r="F1832" s="1">
        <f t="shared" si="169"/>
        <v>3379.9691019521379</v>
      </c>
      <c r="G1832" s="1" t="str">
        <f t="shared" si="170"/>
        <v>0</v>
      </c>
      <c r="H1832" s="1">
        <v>22.003337599999998</v>
      </c>
      <c r="I1832" s="1">
        <f t="shared" si="171"/>
        <v>0.96402122859999995</v>
      </c>
      <c r="J1832" s="1">
        <f t="shared" si="172"/>
        <v>3470.4764229599996</v>
      </c>
      <c r="K1832" s="1" t="str">
        <f t="shared" si="173"/>
        <v>0</v>
      </c>
    </row>
    <row r="1833" spans="1:11">
      <c r="A1833" s="1" t="s">
        <v>43</v>
      </c>
      <c r="B1833" s="2">
        <v>41051</v>
      </c>
      <c r="C1833" s="3">
        <v>0.29166666666666669</v>
      </c>
      <c r="D1833" s="1">
        <v>23.880350173314401</v>
      </c>
      <c r="E1833" s="1">
        <f t="shared" si="168"/>
        <v>1.0462578419683373</v>
      </c>
      <c r="F1833" s="1">
        <f t="shared" si="169"/>
        <v>3766.5282310860143</v>
      </c>
      <c r="G1833" s="1" t="str">
        <f t="shared" si="170"/>
        <v>0</v>
      </c>
      <c r="H1833" s="1">
        <v>22.2660293</v>
      </c>
      <c r="I1833" s="1">
        <f t="shared" si="171"/>
        <v>0.97553040870625007</v>
      </c>
      <c r="J1833" s="1">
        <f t="shared" si="172"/>
        <v>3511.9094713425002</v>
      </c>
      <c r="K1833" s="1" t="str">
        <f t="shared" si="173"/>
        <v>0</v>
      </c>
    </row>
    <row r="1834" spans="1:11">
      <c r="A1834" s="1" t="s">
        <v>43</v>
      </c>
      <c r="B1834" s="2">
        <v>41051</v>
      </c>
      <c r="C1834" s="3">
        <v>0.33333333333333331</v>
      </c>
      <c r="D1834" s="1">
        <v>28.688229889869699</v>
      </c>
      <c r="E1834" s="1">
        <f t="shared" si="168"/>
        <v>1.2569030720499161</v>
      </c>
      <c r="F1834" s="1">
        <f t="shared" si="169"/>
        <v>4524.8510593796982</v>
      </c>
      <c r="G1834" s="1" t="str">
        <f t="shared" si="170"/>
        <v>0</v>
      </c>
      <c r="H1834" s="1">
        <v>21.383659170000001</v>
      </c>
      <c r="I1834" s="1">
        <f t="shared" si="171"/>
        <v>0.93687156738562505</v>
      </c>
      <c r="J1834" s="1">
        <f t="shared" si="172"/>
        <v>3372.7376425882503</v>
      </c>
      <c r="K1834" s="1" t="str">
        <f t="shared" si="173"/>
        <v>0</v>
      </c>
    </row>
    <row r="1835" spans="1:11">
      <c r="A1835" s="1" t="s">
        <v>43</v>
      </c>
      <c r="B1835" s="2">
        <v>41051</v>
      </c>
      <c r="C1835" s="3">
        <v>0.375</v>
      </c>
      <c r="D1835" s="1">
        <v>27.826406092643701</v>
      </c>
      <c r="E1835" s="1">
        <f t="shared" si="168"/>
        <v>1.2191444169339523</v>
      </c>
      <c r="F1835" s="1">
        <f t="shared" si="169"/>
        <v>4388.919900962228</v>
      </c>
      <c r="G1835" s="1" t="str">
        <f t="shared" si="170"/>
        <v>0</v>
      </c>
      <c r="H1835" s="1">
        <v>19.856078419999999</v>
      </c>
      <c r="I1835" s="1">
        <f t="shared" si="171"/>
        <v>0.86994443577625002</v>
      </c>
      <c r="J1835" s="1">
        <f t="shared" si="172"/>
        <v>3131.7999687945003</v>
      </c>
      <c r="K1835" s="1" t="str">
        <f t="shared" si="173"/>
        <v>0</v>
      </c>
    </row>
    <row r="1836" spans="1:11">
      <c r="A1836" s="1" t="s">
        <v>43</v>
      </c>
      <c r="B1836" s="2">
        <v>41051</v>
      </c>
      <c r="C1836" s="3">
        <v>0.41666666666666669</v>
      </c>
      <c r="D1836" s="1">
        <v>28.469100818634001</v>
      </c>
      <c r="E1836" s="1">
        <f t="shared" si="168"/>
        <v>1.2473024796164023</v>
      </c>
      <c r="F1836" s="1">
        <f t="shared" si="169"/>
        <v>4490.2889266190487</v>
      </c>
      <c r="G1836" s="1" t="str">
        <f t="shared" si="170"/>
        <v>0</v>
      </c>
      <c r="H1836" s="1">
        <v>20.227663020000001</v>
      </c>
      <c r="I1836" s="1">
        <f t="shared" si="171"/>
        <v>0.88622448606375015</v>
      </c>
      <c r="J1836" s="1">
        <f t="shared" si="172"/>
        <v>3190.4081498295004</v>
      </c>
      <c r="K1836" s="1" t="str">
        <f t="shared" si="173"/>
        <v>0</v>
      </c>
    </row>
    <row r="1837" spans="1:11">
      <c r="A1837" s="1" t="s">
        <v>43</v>
      </c>
      <c r="B1837" s="2">
        <v>41051</v>
      </c>
      <c r="C1837" s="3">
        <v>0.45833333333333331</v>
      </c>
      <c r="D1837" s="1">
        <v>29.153325617048498</v>
      </c>
      <c r="E1837" s="1">
        <f t="shared" si="168"/>
        <v>1.2772800785969374</v>
      </c>
      <c r="F1837" s="1">
        <f t="shared" si="169"/>
        <v>4598.2082829489746</v>
      </c>
      <c r="G1837" s="1" t="str">
        <f t="shared" si="170"/>
        <v>0</v>
      </c>
      <c r="H1837" s="1">
        <v>18.734622699999999</v>
      </c>
      <c r="I1837" s="1">
        <f t="shared" si="171"/>
        <v>0.82081065704375</v>
      </c>
      <c r="J1837" s="1">
        <f t="shared" si="172"/>
        <v>2954.9183653575001</v>
      </c>
      <c r="K1837" s="1" t="str">
        <f t="shared" si="173"/>
        <v>0</v>
      </c>
    </row>
    <row r="1838" spans="1:11">
      <c r="A1838" s="1" t="s">
        <v>43</v>
      </c>
      <c r="B1838" s="2">
        <v>41051</v>
      </c>
      <c r="C1838" s="3">
        <v>0.5</v>
      </c>
      <c r="D1838" s="1">
        <v>29.545723063680899</v>
      </c>
      <c r="E1838" s="1">
        <f t="shared" si="168"/>
        <v>1.2944719917275194</v>
      </c>
      <c r="F1838" s="1">
        <f t="shared" si="169"/>
        <v>4660.0991702190695</v>
      </c>
      <c r="G1838" s="1" t="str">
        <f t="shared" si="170"/>
        <v>0</v>
      </c>
      <c r="H1838" s="1">
        <v>19.107068569999999</v>
      </c>
      <c r="I1838" s="1">
        <f t="shared" si="171"/>
        <v>0.83712844172312495</v>
      </c>
      <c r="J1838" s="1">
        <f t="shared" si="172"/>
        <v>3013.6623902032497</v>
      </c>
      <c r="K1838" s="1" t="str">
        <f t="shared" si="173"/>
        <v>0</v>
      </c>
    </row>
    <row r="1839" spans="1:11">
      <c r="A1839" s="1" t="s">
        <v>43</v>
      </c>
      <c r="B1839" s="2">
        <v>41051</v>
      </c>
      <c r="C1839" s="3">
        <v>0.54166666666666663</v>
      </c>
      <c r="D1839" s="1">
        <v>29.279219144715199</v>
      </c>
      <c r="E1839" s="1">
        <f t="shared" si="168"/>
        <v>1.2827957887778345</v>
      </c>
      <c r="F1839" s="1">
        <f t="shared" si="169"/>
        <v>4618.0648396002043</v>
      </c>
      <c r="G1839" s="1" t="str">
        <f t="shared" si="170"/>
        <v>0</v>
      </c>
      <c r="H1839" s="1">
        <v>18.953900869999998</v>
      </c>
      <c r="I1839" s="1">
        <f t="shared" si="171"/>
        <v>0.83041778186687498</v>
      </c>
      <c r="J1839" s="1">
        <f t="shared" si="172"/>
        <v>2989.5040147207501</v>
      </c>
      <c r="K1839" s="1" t="str">
        <f t="shared" si="173"/>
        <v>0</v>
      </c>
    </row>
    <row r="1840" spans="1:11">
      <c r="A1840" s="1" t="s">
        <v>43</v>
      </c>
      <c r="B1840" s="2">
        <v>41051</v>
      </c>
      <c r="C1840" s="3">
        <v>0.58333333333333337</v>
      </c>
      <c r="D1840" s="1">
        <v>29.509776645236499</v>
      </c>
      <c r="E1840" s="1">
        <f t="shared" si="168"/>
        <v>1.292897089269424</v>
      </c>
      <c r="F1840" s="1">
        <f t="shared" si="169"/>
        <v>4654.429521369927</v>
      </c>
      <c r="G1840" s="1" t="str">
        <f t="shared" si="170"/>
        <v>0</v>
      </c>
      <c r="H1840" s="1">
        <v>19.003283549999999</v>
      </c>
      <c r="I1840" s="1">
        <f t="shared" si="171"/>
        <v>0.83258136053437504</v>
      </c>
      <c r="J1840" s="1">
        <f t="shared" si="172"/>
        <v>2997.2928979237499</v>
      </c>
      <c r="K1840" s="1" t="str">
        <f t="shared" si="173"/>
        <v>0</v>
      </c>
    </row>
    <row r="1841" spans="1:11">
      <c r="A1841" s="1" t="s">
        <v>43</v>
      </c>
      <c r="B1841" s="2">
        <v>41051</v>
      </c>
      <c r="C1841" s="3">
        <v>0.625</v>
      </c>
      <c r="D1841" s="1">
        <v>28.104900446467902</v>
      </c>
      <c r="E1841" s="1">
        <f t="shared" si="168"/>
        <v>1.2313459508108748</v>
      </c>
      <c r="F1841" s="1">
        <f t="shared" si="169"/>
        <v>4432.8454229191493</v>
      </c>
      <c r="G1841" s="1" t="str">
        <f t="shared" si="170"/>
        <v>0</v>
      </c>
      <c r="H1841" s="1">
        <v>18.88614214</v>
      </c>
      <c r="I1841" s="1">
        <f t="shared" si="171"/>
        <v>0.82744910250875015</v>
      </c>
      <c r="J1841" s="1">
        <f t="shared" si="172"/>
        <v>2978.8167690315004</v>
      </c>
      <c r="K1841" s="1" t="str">
        <f t="shared" si="173"/>
        <v>0</v>
      </c>
    </row>
    <row r="1842" spans="1:11">
      <c r="A1842" s="1" t="s">
        <v>43</v>
      </c>
      <c r="B1842" s="2">
        <v>41051</v>
      </c>
      <c r="C1842" s="3">
        <v>0.66666666666666663</v>
      </c>
      <c r="D1842" s="1">
        <v>29.891803768475899</v>
      </c>
      <c r="E1842" s="1">
        <f t="shared" si="168"/>
        <v>1.3096346526063505</v>
      </c>
      <c r="F1842" s="1">
        <f t="shared" si="169"/>
        <v>4714.6847493828618</v>
      </c>
      <c r="G1842" s="1" t="str">
        <f t="shared" si="170"/>
        <v>0</v>
      </c>
      <c r="H1842" s="1">
        <v>18.9836186</v>
      </c>
      <c r="I1842" s="1">
        <f t="shared" si="171"/>
        <v>0.83171978991249995</v>
      </c>
      <c r="J1842" s="1">
        <f t="shared" si="172"/>
        <v>2994.1912436849998</v>
      </c>
      <c r="K1842" s="1" t="str">
        <f t="shared" si="173"/>
        <v>0</v>
      </c>
    </row>
    <row r="1843" spans="1:11">
      <c r="A1843" s="1" t="s">
        <v>43</v>
      </c>
      <c r="B1843" s="2">
        <v>41051</v>
      </c>
      <c r="C1843" s="3">
        <v>0.70833333333333337</v>
      </c>
      <c r="D1843" s="1">
        <v>31.9106568442451</v>
      </c>
      <c r="E1843" s="1">
        <f t="shared" si="168"/>
        <v>1.3980856529884884</v>
      </c>
      <c r="F1843" s="1">
        <f t="shared" si="169"/>
        <v>5033.1083507585581</v>
      </c>
      <c r="G1843" s="1" t="str">
        <f t="shared" si="170"/>
        <v>0</v>
      </c>
      <c r="H1843" s="1">
        <v>18.890653149999999</v>
      </c>
      <c r="I1843" s="1">
        <f t="shared" si="171"/>
        <v>0.82764674113437497</v>
      </c>
      <c r="J1843" s="1">
        <f t="shared" si="172"/>
        <v>2979.5282680837499</v>
      </c>
      <c r="K1843" s="1" t="str">
        <f t="shared" si="173"/>
        <v>0</v>
      </c>
    </row>
    <row r="1844" spans="1:11">
      <c r="A1844" s="1" t="s">
        <v>43</v>
      </c>
      <c r="B1844" s="2">
        <v>41051</v>
      </c>
      <c r="C1844" s="3">
        <v>0.75</v>
      </c>
      <c r="D1844" s="1">
        <v>31.211828636063501</v>
      </c>
      <c r="E1844" s="1">
        <f t="shared" si="168"/>
        <v>1.3674682421175322</v>
      </c>
      <c r="F1844" s="1">
        <f t="shared" si="169"/>
        <v>4922.8856716231157</v>
      </c>
      <c r="G1844" s="1" t="str">
        <f t="shared" si="170"/>
        <v>0</v>
      </c>
      <c r="H1844" s="1">
        <v>19.380104849999999</v>
      </c>
      <c r="I1844" s="1">
        <f t="shared" si="171"/>
        <v>0.84909084374062505</v>
      </c>
      <c r="J1844" s="1">
        <f t="shared" si="172"/>
        <v>3056.7270374662503</v>
      </c>
      <c r="K1844" s="1" t="str">
        <f t="shared" si="173"/>
        <v>0</v>
      </c>
    </row>
    <row r="1845" spans="1:11">
      <c r="A1845" s="1" t="s">
        <v>43</v>
      </c>
      <c r="B1845" s="2">
        <v>41051</v>
      </c>
      <c r="C1845" s="3">
        <v>0.79166666666666663</v>
      </c>
      <c r="D1845" s="1">
        <v>32.292235896852297</v>
      </c>
      <c r="E1845" s="1">
        <f t="shared" si="168"/>
        <v>1.4148035852308414</v>
      </c>
      <c r="F1845" s="1">
        <f t="shared" si="169"/>
        <v>5093.2929068310286</v>
      </c>
      <c r="G1845" s="1" t="str">
        <f t="shared" si="170"/>
        <v>0</v>
      </c>
      <c r="H1845" s="1">
        <v>19.857421280000001</v>
      </c>
      <c r="I1845" s="1">
        <f t="shared" si="171"/>
        <v>0.87000326983000009</v>
      </c>
      <c r="J1845" s="1">
        <f t="shared" si="172"/>
        <v>3132.0117713880004</v>
      </c>
      <c r="K1845" s="1" t="str">
        <f t="shared" si="173"/>
        <v>0</v>
      </c>
    </row>
    <row r="1846" spans="1:11">
      <c r="A1846" s="1" t="s">
        <v>43</v>
      </c>
      <c r="B1846" s="2">
        <v>41051</v>
      </c>
      <c r="C1846" s="3">
        <v>0.83333333333333337</v>
      </c>
      <c r="D1846" s="1">
        <v>33.914482145839301</v>
      </c>
      <c r="E1846" s="1">
        <f t="shared" si="168"/>
        <v>1.4858782490145843</v>
      </c>
      <c r="F1846" s="1">
        <f t="shared" si="169"/>
        <v>5349.1616964525037</v>
      </c>
      <c r="G1846" s="1" t="str">
        <f t="shared" si="170"/>
        <v>0</v>
      </c>
      <c r="H1846" s="1">
        <v>19.576937139999998</v>
      </c>
      <c r="I1846" s="1">
        <f t="shared" si="171"/>
        <v>0.85771455844625</v>
      </c>
      <c r="J1846" s="1">
        <f t="shared" si="172"/>
        <v>3087.7724104065001</v>
      </c>
      <c r="K1846" s="1" t="str">
        <f t="shared" si="173"/>
        <v>0</v>
      </c>
    </row>
    <row r="1847" spans="1:11">
      <c r="A1847" s="1" t="s">
        <v>43</v>
      </c>
      <c r="B1847" s="2">
        <v>41051</v>
      </c>
      <c r="C1847" s="3">
        <v>0.875</v>
      </c>
      <c r="D1847" s="1">
        <v>26.255214247703599</v>
      </c>
      <c r="E1847" s="1">
        <f t="shared" si="168"/>
        <v>1.1503065742275138</v>
      </c>
      <c r="F1847" s="1">
        <f t="shared" si="169"/>
        <v>4141.1036672190494</v>
      </c>
      <c r="G1847" s="1" t="str">
        <f t="shared" si="170"/>
        <v>0</v>
      </c>
      <c r="H1847" s="1">
        <v>18.819143180000001</v>
      </c>
      <c r="I1847" s="1">
        <f t="shared" si="171"/>
        <v>0.82451371057375011</v>
      </c>
      <c r="J1847" s="1">
        <f t="shared" si="172"/>
        <v>2968.2493580655005</v>
      </c>
      <c r="K1847" s="1" t="str">
        <f t="shared" si="173"/>
        <v>0</v>
      </c>
    </row>
    <row r="1848" spans="1:11">
      <c r="A1848" s="1" t="s">
        <v>43</v>
      </c>
      <c r="B1848" s="2">
        <v>41051</v>
      </c>
      <c r="C1848" s="3">
        <v>0.91666666666666663</v>
      </c>
      <c r="D1848" s="1">
        <v>29.041514822112202</v>
      </c>
      <c r="E1848" s="1">
        <f t="shared" si="168"/>
        <v>1.2723813681437908</v>
      </c>
      <c r="F1848" s="1">
        <f t="shared" si="169"/>
        <v>4580.5729253176469</v>
      </c>
      <c r="G1848" s="1" t="str">
        <f t="shared" si="170"/>
        <v>0</v>
      </c>
      <c r="H1848" s="1">
        <v>18.806892189999999</v>
      </c>
      <c r="I1848" s="1">
        <f t="shared" si="171"/>
        <v>0.82397696407437504</v>
      </c>
      <c r="J1848" s="1">
        <f t="shared" si="172"/>
        <v>2966.3170706677502</v>
      </c>
      <c r="K1848" s="1" t="str">
        <f t="shared" si="173"/>
        <v>0</v>
      </c>
    </row>
    <row r="1849" spans="1:11">
      <c r="A1849" s="1" t="s">
        <v>43</v>
      </c>
      <c r="B1849" s="2">
        <v>41051</v>
      </c>
      <c r="C1849" s="3">
        <v>0.95833333333333337</v>
      </c>
      <c r="D1849" s="1">
        <v>26.871054569880201</v>
      </c>
      <c r="E1849" s="1">
        <f t="shared" si="168"/>
        <v>1.1772880783428763</v>
      </c>
      <c r="F1849" s="1">
        <f t="shared" si="169"/>
        <v>4238.2370820343549</v>
      </c>
      <c r="G1849" s="1">
        <f t="shared" si="170"/>
        <v>97778.639049233825</v>
      </c>
      <c r="H1849" s="1">
        <v>19.544254850000002</v>
      </c>
      <c r="I1849" s="1">
        <f t="shared" si="171"/>
        <v>0.85628266561562516</v>
      </c>
      <c r="J1849" s="1">
        <f t="shared" si="172"/>
        <v>3082.6175962162506</v>
      </c>
      <c r="K1849" s="1">
        <f t="shared" si="173"/>
        <v>74212.862928344999</v>
      </c>
    </row>
    <row r="1850" spans="1:11">
      <c r="A1850" s="1" t="s">
        <v>43</v>
      </c>
      <c r="B1850" s="2">
        <v>41052</v>
      </c>
      <c r="C1850" s="3">
        <v>0</v>
      </c>
      <c r="D1850" s="1">
        <v>30.475043481191001</v>
      </c>
      <c r="E1850" s="1">
        <f t="shared" ref="E1850:E1913" si="174">(D1850*3785.4)/86400</f>
        <v>1.3351878425196808</v>
      </c>
      <c r="F1850" s="1">
        <f t="shared" ref="F1850:F1913" si="175">E1850*3600</f>
        <v>4806.6762330708507</v>
      </c>
      <c r="G1850" s="1" t="str">
        <f t="shared" ref="G1850:G1913" si="176">IF(C1850=$C$25,SUM(F1850:F1871),"0")</f>
        <v>0</v>
      </c>
      <c r="H1850" s="1">
        <v>20.282574069999999</v>
      </c>
      <c r="I1850" s="1">
        <f t="shared" ref="I1850:I1913" si="177">(H1850*3785.4)/86400</f>
        <v>0.88863027644187498</v>
      </c>
      <c r="J1850" s="1">
        <f t="shared" ref="J1850:J1913" si="178">I1850*3600</f>
        <v>3199.0689951907498</v>
      </c>
      <c r="K1850" s="1" t="str">
        <f t="shared" ref="K1850:K1913" si="179">IF(C1850=$C$25,SUM(J1850:J1871),"0")</f>
        <v>0</v>
      </c>
    </row>
    <row r="1851" spans="1:11">
      <c r="A1851" s="1" t="s">
        <v>43</v>
      </c>
      <c r="B1851" s="2">
        <v>41052</v>
      </c>
      <c r="C1851" s="3">
        <v>4.1666666666666664E-2</v>
      </c>
      <c r="D1851" s="1">
        <v>26.7524787897534</v>
      </c>
      <c r="E1851" s="1">
        <f t="shared" si="174"/>
        <v>1.1720929769760708</v>
      </c>
      <c r="F1851" s="1">
        <f t="shared" si="175"/>
        <v>4219.5347171138546</v>
      </c>
      <c r="G1851" s="1" t="str">
        <f t="shared" si="176"/>
        <v>0</v>
      </c>
      <c r="H1851" s="1">
        <v>21.044966980000002</v>
      </c>
      <c r="I1851" s="1">
        <f t="shared" si="177"/>
        <v>0.92203261581125007</v>
      </c>
      <c r="J1851" s="1">
        <f t="shared" si="178"/>
        <v>3319.3174169205004</v>
      </c>
      <c r="K1851" s="1" t="str">
        <f t="shared" si="179"/>
        <v>0</v>
      </c>
    </row>
    <row r="1852" spans="1:11">
      <c r="A1852" s="1" t="s">
        <v>43</v>
      </c>
      <c r="B1852" s="2">
        <v>41052</v>
      </c>
      <c r="C1852" s="3">
        <v>8.3333333333333329E-2</v>
      </c>
      <c r="D1852" s="1">
        <v>30.576810013453201</v>
      </c>
      <c r="E1852" s="1">
        <f t="shared" si="174"/>
        <v>1.3396464887144184</v>
      </c>
      <c r="F1852" s="1">
        <f t="shared" si="175"/>
        <v>4822.7273593719065</v>
      </c>
      <c r="G1852" s="1" t="str">
        <f t="shared" si="176"/>
        <v>0</v>
      </c>
      <c r="H1852" s="1">
        <v>21.00556933</v>
      </c>
      <c r="I1852" s="1">
        <f t="shared" si="177"/>
        <v>0.92030650627062505</v>
      </c>
      <c r="J1852" s="1">
        <f t="shared" si="178"/>
        <v>3313.1034225742501</v>
      </c>
      <c r="K1852" s="1" t="str">
        <f t="shared" si="179"/>
        <v>0</v>
      </c>
    </row>
    <row r="1853" spans="1:11">
      <c r="A1853" s="1" t="s">
        <v>43</v>
      </c>
      <c r="B1853" s="2">
        <v>41052</v>
      </c>
      <c r="C1853" s="3">
        <v>0.125</v>
      </c>
      <c r="D1853" s="1">
        <v>31.362866026030598</v>
      </c>
      <c r="E1853" s="1">
        <f t="shared" si="174"/>
        <v>1.3740855677654658</v>
      </c>
      <c r="F1853" s="1">
        <f t="shared" si="175"/>
        <v>4946.7080439556767</v>
      </c>
      <c r="G1853" s="1" t="str">
        <f t="shared" si="176"/>
        <v>0</v>
      </c>
      <c r="H1853" s="1">
        <v>20.722276770000001</v>
      </c>
      <c r="I1853" s="1">
        <f t="shared" si="177"/>
        <v>0.907894750985625</v>
      </c>
      <c r="J1853" s="1">
        <f t="shared" si="178"/>
        <v>3268.4211035482499</v>
      </c>
      <c r="K1853" s="1" t="str">
        <f t="shared" si="179"/>
        <v>0</v>
      </c>
    </row>
    <row r="1854" spans="1:11">
      <c r="A1854" s="1" t="s">
        <v>43</v>
      </c>
      <c r="B1854" s="2">
        <v>41052</v>
      </c>
      <c r="C1854" s="3">
        <v>0.16666666666666666</v>
      </c>
      <c r="D1854" s="1">
        <v>28.696541036499902</v>
      </c>
      <c r="E1854" s="1">
        <f t="shared" si="174"/>
        <v>1.2572672041616519</v>
      </c>
      <c r="F1854" s="1">
        <f t="shared" si="175"/>
        <v>4526.1619349819466</v>
      </c>
      <c r="G1854" s="1" t="str">
        <f t="shared" si="176"/>
        <v>0</v>
      </c>
      <c r="H1854" s="1">
        <v>20.866843299999999</v>
      </c>
      <c r="I1854" s="1">
        <f t="shared" si="177"/>
        <v>0.91422857208124997</v>
      </c>
      <c r="J1854" s="1">
        <f t="shared" si="178"/>
        <v>3291.2228594925</v>
      </c>
      <c r="K1854" s="1" t="str">
        <f t="shared" si="179"/>
        <v>0</v>
      </c>
    </row>
    <row r="1855" spans="1:11">
      <c r="A1855" s="1" t="s">
        <v>43</v>
      </c>
      <c r="B1855" s="2">
        <v>41052</v>
      </c>
      <c r="C1855" s="3">
        <v>0.20833333333333334</v>
      </c>
      <c r="D1855" s="1">
        <v>32.157640316751298</v>
      </c>
      <c r="E1855" s="1">
        <f t="shared" si="174"/>
        <v>1.4089066163776662</v>
      </c>
      <c r="F1855" s="1">
        <f t="shared" si="175"/>
        <v>5072.0638189595984</v>
      </c>
      <c r="G1855" s="1" t="str">
        <f t="shared" si="176"/>
        <v>0</v>
      </c>
      <c r="H1855" s="1">
        <v>21.074162569999999</v>
      </c>
      <c r="I1855" s="1">
        <f t="shared" si="177"/>
        <v>0.92331174759812495</v>
      </c>
      <c r="J1855" s="1">
        <f t="shared" si="178"/>
        <v>3323.9222913532499</v>
      </c>
      <c r="K1855" s="1" t="str">
        <f t="shared" si="179"/>
        <v>0</v>
      </c>
    </row>
    <row r="1856" spans="1:11">
      <c r="A1856" s="1" t="s">
        <v>43</v>
      </c>
      <c r="B1856" s="2">
        <v>41052</v>
      </c>
      <c r="C1856" s="3">
        <v>0.25</v>
      </c>
      <c r="D1856" s="1">
        <v>24.1792271794213</v>
      </c>
      <c r="E1856" s="1">
        <f t="shared" si="174"/>
        <v>1.0593523907983957</v>
      </c>
      <c r="F1856" s="1">
        <f t="shared" si="175"/>
        <v>3813.6686068742247</v>
      </c>
      <c r="G1856" s="1" t="str">
        <f t="shared" si="176"/>
        <v>0</v>
      </c>
      <c r="H1856" s="1">
        <v>22.131861730000001</v>
      </c>
      <c r="I1856" s="1">
        <f t="shared" si="177"/>
        <v>0.96965219204562514</v>
      </c>
      <c r="J1856" s="1">
        <f t="shared" si="178"/>
        <v>3490.7478913642503</v>
      </c>
      <c r="K1856" s="1" t="str">
        <f t="shared" si="179"/>
        <v>0</v>
      </c>
    </row>
    <row r="1857" spans="1:11">
      <c r="A1857" s="1" t="s">
        <v>43</v>
      </c>
      <c r="B1857" s="2">
        <v>41052</v>
      </c>
      <c r="C1857" s="3">
        <v>0.29166666666666669</v>
      </c>
      <c r="D1857" s="1">
        <v>23.670940365261501</v>
      </c>
      <c r="E1857" s="1">
        <f t="shared" si="174"/>
        <v>1.0370830747530195</v>
      </c>
      <c r="F1857" s="1">
        <f t="shared" si="175"/>
        <v>3733.4990691108701</v>
      </c>
      <c r="G1857" s="1" t="str">
        <f t="shared" si="176"/>
        <v>0</v>
      </c>
      <c r="H1857" s="1">
        <v>22.15993112</v>
      </c>
      <c r="I1857" s="1">
        <f t="shared" si="177"/>
        <v>0.97088198219499999</v>
      </c>
      <c r="J1857" s="1">
        <f t="shared" si="178"/>
        <v>3495.175135902</v>
      </c>
      <c r="K1857" s="1" t="str">
        <f t="shared" si="179"/>
        <v>0</v>
      </c>
    </row>
    <row r="1858" spans="1:11">
      <c r="A1858" s="1" t="s">
        <v>43</v>
      </c>
      <c r="B1858" s="2">
        <v>41052</v>
      </c>
      <c r="C1858" s="3">
        <v>0.33333333333333331</v>
      </c>
      <c r="D1858" s="1">
        <v>24.725047074423902</v>
      </c>
      <c r="E1858" s="1">
        <f t="shared" si="174"/>
        <v>1.0832661249481972</v>
      </c>
      <c r="F1858" s="1">
        <f t="shared" si="175"/>
        <v>3899.7580498135098</v>
      </c>
      <c r="G1858" s="1" t="str">
        <f t="shared" si="176"/>
        <v>0</v>
      </c>
      <c r="H1858" s="1">
        <v>21.314245400000001</v>
      </c>
      <c r="I1858" s="1">
        <f t="shared" si="177"/>
        <v>0.93383037658750001</v>
      </c>
      <c r="J1858" s="1">
        <f t="shared" si="178"/>
        <v>3361.7893557150001</v>
      </c>
      <c r="K1858" s="1" t="str">
        <f t="shared" si="179"/>
        <v>0</v>
      </c>
    </row>
    <row r="1859" spans="1:11">
      <c r="A1859" s="1" t="s">
        <v>43</v>
      </c>
      <c r="B1859" s="2">
        <v>41052</v>
      </c>
      <c r="C1859" s="3">
        <v>0.375</v>
      </c>
      <c r="D1859" s="1">
        <v>30.3550191566679</v>
      </c>
      <c r="E1859" s="1">
        <f t="shared" si="174"/>
        <v>1.3299292768015125</v>
      </c>
      <c r="F1859" s="1">
        <f t="shared" si="175"/>
        <v>4787.7453964854449</v>
      </c>
      <c r="G1859" s="1" t="str">
        <f t="shared" si="176"/>
        <v>0</v>
      </c>
      <c r="H1859" s="1">
        <v>22.163960360000001</v>
      </c>
      <c r="I1859" s="1">
        <f t="shared" si="177"/>
        <v>0.97105851327250003</v>
      </c>
      <c r="J1859" s="1">
        <f t="shared" si="178"/>
        <v>3495.8106477810002</v>
      </c>
      <c r="K1859" s="1" t="str">
        <f t="shared" si="179"/>
        <v>0</v>
      </c>
    </row>
    <row r="1860" spans="1:11">
      <c r="A1860" s="1" t="s">
        <v>43</v>
      </c>
      <c r="B1860" s="2">
        <v>41052</v>
      </c>
      <c r="C1860" s="3">
        <v>0.41666666666666669</v>
      </c>
      <c r="D1860" s="1">
        <v>26.663224395116199</v>
      </c>
      <c r="E1860" s="1">
        <f t="shared" si="174"/>
        <v>1.1681825188110284</v>
      </c>
      <c r="F1860" s="1">
        <f t="shared" si="175"/>
        <v>4205.4570677197025</v>
      </c>
      <c r="G1860" s="1" t="str">
        <f t="shared" si="176"/>
        <v>0</v>
      </c>
      <c r="H1860" s="1">
        <v>20.224528769999999</v>
      </c>
      <c r="I1860" s="1">
        <f t="shared" si="177"/>
        <v>0.88608716673562493</v>
      </c>
      <c r="J1860" s="1">
        <f t="shared" si="178"/>
        <v>3189.9138002482496</v>
      </c>
      <c r="K1860" s="1" t="str">
        <f t="shared" si="179"/>
        <v>0</v>
      </c>
    </row>
    <row r="1861" spans="1:11">
      <c r="A1861" s="1" t="s">
        <v>43</v>
      </c>
      <c r="B1861" s="2">
        <v>41052</v>
      </c>
      <c r="C1861" s="3">
        <v>0.45833333333333331</v>
      </c>
      <c r="D1861" s="1">
        <v>26.917501326666901</v>
      </c>
      <c r="E1861" s="1">
        <f t="shared" si="174"/>
        <v>1.1793230268745938</v>
      </c>
      <c r="F1861" s="1">
        <f t="shared" si="175"/>
        <v>4245.5628967485372</v>
      </c>
      <c r="G1861" s="1" t="str">
        <f t="shared" si="176"/>
        <v>0</v>
      </c>
      <c r="H1861" s="1">
        <v>20.669794240000002</v>
      </c>
      <c r="I1861" s="1">
        <f t="shared" si="177"/>
        <v>0.90559536014000008</v>
      </c>
      <c r="J1861" s="1">
        <f t="shared" si="178"/>
        <v>3260.1432965040003</v>
      </c>
      <c r="K1861" s="1" t="str">
        <f t="shared" si="179"/>
        <v>0</v>
      </c>
    </row>
    <row r="1862" spans="1:11">
      <c r="A1862" s="1" t="s">
        <v>43</v>
      </c>
      <c r="B1862" s="2">
        <v>41052</v>
      </c>
      <c r="C1862" s="3">
        <v>0.5</v>
      </c>
      <c r="D1862" s="1">
        <v>26.917484765052802</v>
      </c>
      <c r="E1862" s="1">
        <f t="shared" si="174"/>
        <v>1.1793223012688758</v>
      </c>
      <c r="F1862" s="1">
        <f t="shared" si="175"/>
        <v>4245.5602845679532</v>
      </c>
      <c r="G1862" s="1" t="str">
        <f t="shared" si="176"/>
        <v>0</v>
      </c>
      <c r="H1862" s="1">
        <v>22.590218780000001</v>
      </c>
      <c r="I1862" s="1">
        <f t="shared" si="177"/>
        <v>0.98973396029874994</v>
      </c>
      <c r="J1862" s="1">
        <f t="shared" si="178"/>
        <v>3563.0422570754999</v>
      </c>
      <c r="K1862" s="1" t="str">
        <f t="shared" si="179"/>
        <v>0</v>
      </c>
    </row>
    <row r="1863" spans="1:11">
      <c r="A1863" s="1" t="s">
        <v>43</v>
      </c>
      <c r="B1863" s="2">
        <v>41052</v>
      </c>
      <c r="C1863" s="3">
        <v>0.54166666666666663</v>
      </c>
      <c r="D1863" s="1">
        <v>27.367098145484899</v>
      </c>
      <c r="E1863" s="1">
        <f t="shared" si="174"/>
        <v>1.1990209874990572</v>
      </c>
      <c r="F1863" s="1">
        <f t="shared" si="175"/>
        <v>4316.4755549966058</v>
      </c>
      <c r="G1863" s="1" t="str">
        <f t="shared" si="176"/>
        <v>0</v>
      </c>
      <c r="H1863" s="1">
        <v>21.997198959999999</v>
      </c>
      <c r="I1863" s="1">
        <f t="shared" si="177"/>
        <v>0.96375227943499997</v>
      </c>
      <c r="J1863" s="1">
        <f t="shared" si="178"/>
        <v>3469.5082059659999</v>
      </c>
      <c r="K1863" s="1" t="str">
        <f t="shared" si="179"/>
        <v>0</v>
      </c>
    </row>
    <row r="1864" spans="1:11">
      <c r="A1864" s="1" t="s">
        <v>43</v>
      </c>
      <c r="B1864" s="2">
        <v>41052</v>
      </c>
      <c r="C1864" s="3">
        <v>0.58333333333333337</v>
      </c>
      <c r="D1864" s="1">
        <v>28.462613442738899</v>
      </c>
      <c r="E1864" s="1">
        <f t="shared" si="174"/>
        <v>1.2470182514599981</v>
      </c>
      <c r="F1864" s="1">
        <f t="shared" si="175"/>
        <v>4489.2657052559935</v>
      </c>
      <c r="G1864" s="1" t="str">
        <f t="shared" si="176"/>
        <v>0</v>
      </c>
      <c r="H1864" s="1">
        <v>22.160277180000001</v>
      </c>
      <c r="I1864" s="1">
        <f t="shared" si="177"/>
        <v>0.97089714394875015</v>
      </c>
      <c r="J1864" s="1">
        <f t="shared" si="178"/>
        <v>3495.2297182155007</v>
      </c>
      <c r="K1864" s="1" t="str">
        <f t="shared" si="179"/>
        <v>0</v>
      </c>
    </row>
    <row r="1865" spans="1:11">
      <c r="A1865" s="1" t="s">
        <v>43</v>
      </c>
      <c r="B1865" s="2">
        <v>41052</v>
      </c>
      <c r="C1865" s="3">
        <v>0.625</v>
      </c>
      <c r="D1865" s="1">
        <v>28.017761725849599</v>
      </c>
      <c r="E1865" s="1">
        <f t="shared" si="174"/>
        <v>1.2275281856137856</v>
      </c>
      <c r="F1865" s="1">
        <f t="shared" si="175"/>
        <v>4419.1014682096284</v>
      </c>
      <c r="G1865" s="1" t="str">
        <f t="shared" si="176"/>
        <v>0</v>
      </c>
      <c r="H1865" s="1">
        <v>22.02577707</v>
      </c>
      <c r="I1865" s="1">
        <f t="shared" si="177"/>
        <v>0.96500435787937511</v>
      </c>
      <c r="J1865" s="1">
        <f t="shared" si="178"/>
        <v>3474.0156883657505</v>
      </c>
      <c r="K1865" s="1" t="str">
        <f t="shared" si="179"/>
        <v>0</v>
      </c>
    </row>
    <row r="1866" spans="1:11">
      <c r="A1866" s="1" t="s">
        <v>43</v>
      </c>
      <c r="B1866" s="2">
        <v>41052</v>
      </c>
      <c r="C1866" s="3">
        <v>0.66666666666666663</v>
      </c>
      <c r="D1866" s="1">
        <v>31.306846908993201</v>
      </c>
      <c r="E1866" s="1">
        <f t="shared" si="174"/>
        <v>1.3716312302002647</v>
      </c>
      <c r="F1866" s="1">
        <f t="shared" si="175"/>
        <v>4937.8724287209525</v>
      </c>
      <c r="G1866" s="1" t="str">
        <f t="shared" si="176"/>
        <v>0</v>
      </c>
      <c r="H1866" s="1">
        <v>22.084106899999998</v>
      </c>
      <c r="I1866" s="1">
        <f t="shared" si="177"/>
        <v>0.96755993355624992</v>
      </c>
      <c r="J1866" s="1">
        <f t="shared" si="178"/>
        <v>3483.2157608024995</v>
      </c>
      <c r="K1866" s="1" t="str">
        <f t="shared" si="179"/>
        <v>0</v>
      </c>
    </row>
    <row r="1867" spans="1:11">
      <c r="A1867" s="1" t="s">
        <v>43</v>
      </c>
      <c r="B1867" s="2">
        <v>41052</v>
      </c>
      <c r="C1867" s="3">
        <v>0.70833333333333337</v>
      </c>
      <c r="D1867" s="1">
        <v>30.6465375434028</v>
      </c>
      <c r="E1867" s="1">
        <f t="shared" si="174"/>
        <v>1.3427014261203354</v>
      </c>
      <c r="F1867" s="1">
        <f t="shared" si="175"/>
        <v>4833.7251340332077</v>
      </c>
      <c r="G1867" s="1" t="str">
        <f t="shared" si="176"/>
        <v>0</v>
      </c>
      <c r="H1867" s="1">
        <v>21.563512719999999</v>
      </c>
      <c r="I1867" s="1">
        <f t="shared" si="177"/>
        <v>0.94475140104499988</v>
      </c>
      <c r="J1867" s="1">
        <f t="shared" si="178"/>
        <v>3401.1050437619997</v>
      </c>
      <c r="K1867" s="1" t="str">
        <f t="shared" si="179"/>
        <v>0</v>
      </c>
    </row>
    <row r="1868" spans="1:11">
      <c r="A1868" s="1" t="s">
        <v>43</v>
      </c>
      <c r="B1868" s="2">
        <v>41052</v>
      </c>
      <c r="C1868" s="3">
        <v>0.75</v>
      </c>
      <c r="D1868" s="1">
        <v>25.023101874987301</v>
      </c>
      <c r="E1868" s="1">
        <f t="shared" si="174"/>
        <v>1.0963246508978812</v>
      </c>
      <c r="F1868" s="1">
        <f t="shared" si="175"/>
        <v>3946.7687432323723</v>
      </c>
      <c r="G1868" s="1" t="str">
        <f t="shared" si="176"/>
        <v>0</v>
      </c>
      <c r="H1868" s="1">
        <v>21.605576209999999</v>
      </c>
      <c r="I1868" s="1">
        <f t="shared" si="177"/>
        <v>0.94659430770062503</v>
      </c>
      <c r="J1868" s="1">
        <f t="shared" si="178"/>
        <v>3407.73950772225</v>
      </c>
      <c r="K1868" s="1" t="str">
        <f t="shared" si="179"/>
        <v>0</v>
      </c>
    </row>
    <row r="1869" spans="1:11">
      <c r="A1869" s="1" t="s">
        <v>43</v>
      </c>
      <c r="B1869" s="2">
        <v>41052</v>
      </c>
      <c r="C1869" s="3">
        <v>0.79166666666666663</v>
      </c>
      <c r="D1869" s="1">
        <v>30.021596364445202</v>
      </c>
      <c r="E1869" s="1">
        <f t="shared" si="174"/>
        <v>1.3153211907172555</v>
      </c>
      <c r="F1869" s="1">
        <f t="shared" si="175"/>
        <v>4735.1562865821197</v>
      </c>
      <c r="G1869" s="1" t="str">
        <f t="shared" si="176"/>
        <v>0</v>
      </c>
      <c r="H1869" s="1">
        <v>21.578897229999999</v>
      </c>
      <c r="I1869" s="1">
        <f t="shared" si="177"/>
        <v>0.94542543488937503</v>
      </c>
      <c r="J1869" s="1">
        <f t="shared" si="178"/>
        <v>3403.5315656017501</v>
      </c>
      <c r="K1869" s="1" t="str">
        <f t="shared" si="179"/>
        <v>0</v>
      </c>
    </row>
    <row r="1870" spans="1:11">
      <c r="A1870" s="1" t="s">
        <v>43</v>
      </c>
      <c r="B1870" s="2">
        <v>41052</v>
      </c>
      <c r="C1870" s="3">
        <v>0.83333333333333337</v>
      </c>
      <c r="D1870" s="1">
        <v>28.764705451859399</v>
      </c>
      <c r="E1870" s="1">
        <f t="shared" si="174"/>
        <v>1.26025365760959</v>
      </c>
      <c r="F1870" s="1">
        <f t="shared" si="175"/>
        <v>4536.913167394524</v>
      </c>
      <c r="G1870" s="1" t="str">
        <f t="shared" si="176"/>
        <v>0</v>
      </c>
      <c r="H1870" s="1">
        <v>21.710073659999999</v>
      </c>
      <c r="I1870" s="1">
        <f t="shared" si="177"/>
        <v>0.95117260222875</v>
      </c>
      <c r="J1870" s="1">
        <f t="shared" si="178"/>
        <v>3424.2213680235</v>
      </c>
      <c r="K1870" s="1" t="str">
        <f t="shared" si="179"/>
        <v>0</v>
      </c>
    </row>
    <row r="1871" spans="1:11">
      <c r="A1871" s="1" t="s">
        <v>43</v>
      </c>
      <c r="B1871" s="2">
        <v>41052</v>
      </c>
      <c r="C1871" s="3">
        <v>0.875</v>
      </c>
      <c r="D1871" s="1">
        <v>26.534424458079901</v>
      </c>
      <c r="E1871" s="1">
        <f t="shared" si="174"/>
        <v>1.1625394715696258</v>
      </c>
      <c r="F1871" s="1">
        <f t="shared" si="175"/>
        <v>4185.1420976506524</v>
      </c>
      <c r="G1871" s="1" t="str">
        <f t="shared" si="176"/>
        <v>0</v>
      </c>
      <c r="H1871" s="1">
        <v>21.257821419999999</v>
      </c>
      <c r="I1871" s="1">
        <f t="shared" si="177"/>
        <v>0.93135830096374994</v>
      </c>
      <c r="J1871" s="1">
        <f t="shared" si="178"/>
        <v>3352.8898834694996</v>
      </c>
      <c r="K1871" s="1" t="str">
        <f t="shared" si="179"/>
        <v>0</v>
      </c>
    </row>
    <row r="1872" spans="1:11">
      <c r="A1872" s="1" t="s">
        <v>43</v>
      </c>
      <c r="B1872" s="2">
        <v>41052</v>
      </c>
      <c r="C1872" s="3">
        <v>0.91666666666666663</v>
      </c>
      <c r="D1872" s="1">
        <v>24.9314452846845</v>
      </c>
      <c r="E1872" s="1">
        <f t="shared" si="174"/>
        <v>1.0923089465352396</v>
      </c>
      <c r="F1872" s="1">
        <f t="shared" si="175"/>
        <v>3932.3122075268625</v>
      </c>
      <c r="G1872" s="1" t="str">
        <f t="shared" si="176"/>
        <v>0</v>
      </c>
      <c r="H1872" s="1">
        <v>21.549979990000001</v>
      </c>
      <c r="I1872" s="1">
        <f t="shared" si="177"/>
        <v>0.94415849831187504</v>
      </c>
      <c r="J1872" s="1">
        <f t="shared" si="178"/>
        <v>3398.9705939227501</v>
      </c>
      <c r="K1872" s="1" t="str">
        <f t="shared" si="179"/>
        <v>0</v>
      </c>
    </row>
    <row r="1873" spans="1:11">
      <c r="A1873" s="1" t="s">
        <v>43</v>
      </c>
      <c r="B1873" s="2">
        <v>41052</v>
      </c>
      <c r="C1873" s="3">
        <v>0.95833333333333337</v>
      </c>
      <c r="D1873" s="1">
        <v>35.690509823163403</v>
      </c>
      <c r="E1873" s="1">
        <f t="shared" si="174"/>
        <v>1.5636904616273468</v>
      </c>
      <c r="F1873" s="1">
        <f t="shared" si="175"/>
        <v>5629.2856618584483</v>
      </c>
      <c r="G1873" s="1">
        <f t="shared" si="176"/>
        <v>98614.599971088173</v>
      </c>
      <c r="H1873" s="1">
        <v>21.26904111</v>
      </c>
      <c r="I1873" s="1">
        <f t="shared" si="177"/>
        <v>0.93184986363187494</v>
      </c>
      <c r="J1873" s="1">
        <f t="shared" si="178"/>
        <v>3354.6595090747496</v>
      </c>
      <c r="K1873" s="1">
        <f t="shared" si="179"/>
        <v>79038.721767208524</v>
      </c>
    </row>
    <row r="1874" spans="1:11">
      <c r="A1874" s="1" t="s">
        <v>43</v>
      </c>
      <c r="B1874" s="2">
        <v>41053</v>
      </c>
      <c r="C1874" s="3">
        <v>0</v>
      </c>
      <c r="D1874" s="1">
        <v>29.0257474411858</v>
      </c>
      <c r="E1874" s="1">
        <f t="shared" si="174"/>
        <v>1.271690559766953</v>
      </c>
      <c r="F1874" s="1">
        <f t="shared" si="175"/>
        <v>4578.0860151610304</v>
      </c>
      <c r="G1874" s="1" t="str">
        <f t="shared" si="176"/>
        <v>0</v>
      </c>
      <c r="H1874" s="1">
        <v>21.435361790000002</v>
      </c>
      <c r="I1874" s="1">
        <f t="shared" si="177"/>
        <v>0.93913678842437509</v>
      </c>
      <c r="J1874" s="1">
        <f t="shared" si="178"/>
        <v>3380.8924383277504</v>
      </c>
      <c r="K1874" s="1" t="str">
        <f t="shared" si="179"/>
        <v>0</v>
      </c>
    </row>
    <row r="1875" spans="1:11">
      <c r="A1875" s="1" t="s">
        <v>43</v>
      </c>
      <c r="B1875" s="2">
        <v>41053</v>
      </c>
      <c r="C1875" s="3">
        <v>4.1666666666666664E-2</v>
      </c>
      <c r="D1875" s="1">
        <v>29.924372373157102</v>
      </c>
      <c r="E1875" s="1">
        <f t="shared" si="174"/>
        <v>1.3110615645989454</v>
      </c>
      <c r="F1875" s="1">
        <f t="shared" si="175"/>
        <v>4719.8216325562034</v>
      </c>
      <c r="G1875" s="1" t="str">
        <f t="shared" si="176"/>
        <v>0</v>
      </c>
      <c r="H1875" s="1">
        <v>22.20741439</v>
      </c>
      <c r="I1875" s="1">
        <f t="shared" si="177"/>
        <v>0.97296234296187512</v>
      </c>
      <c r="J1875" s="1">
        <f t="shared" si="178"/>
        <v>3502.6644346627504</v>
      </c>
      <c r="K1875" s="1" t="str">
        <f t="shared" si="179"/>
        <v>0</v>
      </c>
    </row>
    <row r="1876" spans="1:11">
      <c r="A1876" s="1" t="s">
        <v>43</v>
      </c>
      <c r="B1876" s="2">
        <v>41053</v>
      </c>
      <c r="C1876" s="3">
        <v>8.3333333333333329E-2</v>
      </c>
      <c r="D1876" s="1">
        <v>27.046202855110199</v>
      </c>
      <c r="E1876" s="1">
        <f t="shared" si="174"/>
        <v>1.1849617625895155</v>
      </c>
      <c r="F1876" s="1">
        <f t="shared" si="175"/>
        <v>4265.8623453222554</v>
      </c>
      <c r="G1876" s="1" t="str">
        <f t="shared" si="176"/>
        <v>0</v>
      </c>
      <c r="H1876" s="1">
        <v>23.11835598</v>
      </c>
      <c r="I1876" s="1">
        <f t="shared" si="177"/>
        <v>1.0128729713737501</v>
      </c>
      <c r="J1876" s="1">
        <f t="shared" si="178"/>
        <v>3646.3426969455004</v>
      </c>
      <c r="K1876" s="1" t="str">
        <f t="shared" si="179"/>
        <v>0</v>
      </c>
    </row>
    <row r="1877" spans="1:11">
      <c r="A1877" s="1" t="s">
        <v>43</v>
      </c>
      <c r="B1877" s="2">
        <v>41053</v>
      </c>
      <c r="C1877" s="3">
        <v>0.125</v>
      </c>
      <c r="D1877" s="1">
        <v>27.7474645540449</v>
      </c>
      <c r="E1877" s="1">
        <f t="shared" si="174"/>
        <v>1.2156857907740923</v>
      </c>
      <c r="F1877" s="1">
        <f t="shared" si="175"/>
        <v>4376.4688467867327</v>
      </c>
      <c r="G1877" s="1" t="str">
        <f t="shared" si="176"/>
        <v>0</v>
      </c>
      <c r="H1877" s="1">
        <v>22.78384252</v>
      </c>
      <c r="I1877" s="1">
        <f t="shared" si="177"/>
        <v>0.99821710040750011</v>
      </c>
      <c r="J1877" s="1">
        <f t="shared" si="178"/>
        <v>3593.5815614670005</v>
      </c>
      <c r="K1877" s="1" t="str">
        <f t="shared" si="179"/>
        <v>0</v>
      </c>
    </row>
    <row r="1878" spans="1:11">
      <c r="A1878" s="1" t="s">
        <v>43</v>
      </c>
      <c r="B1878" s="2">
        <v>41053</v>
      </c>
      <c r="C1878" s="3">
        <v>0.16666666666666666</v>
      </c>
      <c r="D1878" s="1">
        <v>24.991591612497999</v>
      </c>
      <c r="E1878" s="1">
        <f t="shared" si="174"/>
        <v>1.0949441075225685</v>
      </c>
      <c r="F1878" s="1">
        <f t="shared" si="175"/>
        <v>3941.7987870812467</v>
      </c>
      <c r="G1878" s="1" t="str">
        <f t="shared" si="176"/>
        <v>0</v>
      </c>
      <c r="H1878" s="1">
        <v>23.08759336</v>
      </c>
      <c r="I1878" s="1">
        <f t="shared" si="177"/>
        <v>1.0115251840850001</v>
      </c>
      <c r="J1878" s="1">
        <f t="shared" si="178"/>
        <v>3641.4906627060004</v>
      </c>
      <c r="K1878" s="1" t="str">
        <f t="shared" si="179"/>
        <v>0</v>
      </c>
    </row>
    <row r="1879" spans="1:11">
      <c r="A1879" s="1" t="s">
        <v>43</v>
      </c>
      <c r="B1879" s="2">
        <v>41053</v>
      </c>
      <c r="C1879" s="3">
        <v>0.20833333333333334</v>
      </c>
      <c r="D1879" s="1">
        <v>26.0423607381185</v>
      </c>
      <c r="E1879" s="1">
        <f t="shared" si="174"/>
        <v>1.1409809298388167</v>
      </c>
      <c r="F1879" s="1">
        <f t="shared" si="175"/>
        <v>4107.5313474197401</v>
      </c>
      <c r="G1879" s="1" t="str">
        <f t="shared" si="176"/>
        <v>0</v>
      </c>
      <c r="H1879" s="1">
        <v>23.353914329999999</v>
      </c>
      <c r="I1879" s="1">
        <f t="shared" si="177"/>
        <v>1.023193371583125</v>
      </c>
      <c r="J1879" s="1">
        <f t="shared" si="178"/>
        <v>3683.4961376992496</v>
      </c>
      <c r="K1879" s="1" t="str">
        <f t="shared" si="179"/>
        <v>0</v>
      </c>
    </row>
    <row r="1880" spans="1:11">
      <c r="A1880" s="1" t="s">
        <v>43</v>
      </c>
      <c r="B1880" s="2">
        <v>41053</v>
      </c>
      <c r="C1880" s="3">
        <v>0.25</v>
      </c>
      <c r="D1880" s="1">
        <v>26.316915035247799</v>
      </c>
      <c r="E1880" s="1">
        <f t="shared" si="174"/>
        <v>1.1530098399817941</v>
      </c>
      <c r="F1880" s="1">
        <f t="shared" si="175"/>
        <v>4150.835423934459</v>
      </c>
      <c r="G1880" s="1" t="str">
        <f t="shared" si="176"/>
        <v>0</v>
      </c>
      <c r="H1880" s="1">
        <v>23.19723256</v>
      </c>
      <c r="I1880" s="1">
        <f t="shared" si="177"/>
        <v>1.0163287515350001</v>
      </c>
      <c r="J1880" s="1">
        <f t="shared" si="178"/>
        <v>3658.7835055260007</v>
      </c>
      <c r="K1880" s="1" t="str">
        <f t="shared" si="179"/>
        <v>0</v>
      </c>
    </row>
    <row r="1881" spans="1:11">
      <c r="A1881" s="1" t="s">
        <v>43</v>
      </c>
      <c r="B1881" s="2">
        <v>41053</v>
      </c>
      <c r="C1881" s="3">
        <v>0.29166666666666669</v>
      </c>
      <c r="D1881" s="1">
        <v>29.404111053984</v>
      </c>
      <c r="E1881" s="1">
        <f t="shared" si="174"/>
        <v>1.288267615552674</v>
      </c>
      <c r="F1881" s="1">
        <f t="shared" si="175"/>
        <v>4637.7634159896261</v>
      </c>
      <c r="G1881" s="1" t="str">
        <f t="shared" si="176"/>
        <v>0</v>
      </c>
      <c r="H1881" s="1">
        <v>23.00860248</v>
      </c>
      <c r="I1881" s="1">
        <f t="shared" si="177"/>
        <v>1.008064396155</v>
      </c>
      <c r="J1881" s="1">
        <f t="shared" si="178"/>
        <v>3629.0318261580001</v>
      </c>
      <c r="K1881" s="1" t="str">
        <f t="shared" si="179"/>
        <v>0</v>
      </c>
    </row>
    <row r="1882" spans="1:11">
      <c r="A1882" s="1" t="s">
        <v>43</v>
      </c>
      <c r="B1882" s="2">
        <v>41053</v>
      </c>
      <c r="C1882" s="3">
        <v>0.33333333333333331</v>
      </c>
      <c r="D1882" s="1">
        <v>24.181351557307799</v>
      </c>
      <c r="E1882" s="1">
        <f t="shared" si="174"/>
        <v>1.059445465104548</v>
      </c>
      <c r="F1882" s="1">
        <f t="shared" si="175"/>
        <v>3814.0036743763726</v>
      </c>
      <c r="G1882" s="1" t="str">
        <f t="shared" si="176"/>
        <v>0</v>
      </c>
      <c r="H1882" s="1">
        <v>23.204463610000001</v>
      </c>
      <c r="I1882" s="1">
        <f t="shared" si="177"/>
        <v>1.0166455619131249</v>
      </c>
      <c r="J1882" s="1">
        <f t="shared" si="178"/>
        <v>3659.92402288725</v>
      </c>
      <c r="K1882" s="1" t="str">
        <f t="shared" si="179"/>
        <v>0</v>
      </c>
    </row>
    <row r="1883" spans="1:11">
      <c r="A1883" s="1" t="s">
        <v>43</v>
      </c>
      <c r="B1883" s="2">
        <v>41053</v>
      </c>
      <c r="C1883" s="3">
        <v>0.375</v>
      </c>
      <c r="D1883" s="1">
        <v>29.972382305993001</v>
      </c>
      <c r="E1883" s="1">
        <f t="shared" si="174"/>
        <v>1.3131649997813184</v>
      </c>
      <c r="F1883" s="1">
        <f t="shared" si="175"/>
        <v>4727.3939992127462</v>
      </c>
      <c r="G1883" s="1" t="str">
        <f t="shared" si="176"/>
        <v>0</v>
      </c>
      <c r="H1883" s="1">
        <v>23.358866039999999</v>
      </c>
      <c r="I1883" s="1">
        <f t="shared" si="177"/>
        <v>1.0234103183775001</v>
      </c>
      <c r="J1883" s="1">
        <f t="shared" si="178"/>
        <v>3684.277146159</v>
      </c>
      <c r="K1883" s="1" t="str">
        <f t="shared" si="179"/>
        <v>0</v>
      </c>
    </row>
    <row r="1884" spans="1:11">
      <c r="A1884" s="1" t="s">
        <v>43</v>
      </c>
      <c r="B1884" s="2">
        <v>41053</v>
      </c>
      <c r="C1884" s="3">
        <v>0.41666666666666669</v>
      </c>
      <c r="D1884" s="1">
        <v>22.421359860102299</v>
      </c>
      <c r="E1884" s="1">
        <f t="shared" si="174"/>
        <v>0.98233582887073212</v>
      </c>
      <c r="F1884" s="1">
        <f t="shared" si="175"/>
        <v>3536.4089839346357</v>
      </c>
      <c r="G1884" s="1" t="str">
        <f t="shared" si="176"/>
        <v>0</v>
      </c>
      <c r="H1884" s="1">
        <v>22.959334160000001</v>
      </c>
      <c r="I1884" s="1">
        <f t="shared" si="177"/>
        <v>1.0059058278850002</v>
      </c>
      <c r="J1884" s="1">
        <f t="shared" si="178"/>
        <v>3621.2609803860005</v>
      </c>
      <c r="K1884" s="1" t="str">
        <f t="shared" si="179"/>
        <v>0</v>
      </c>
    </row>
    <row r="1885" spans="1:11">
      <c r="A1885" s="1" t="s">
        <v>43</v>
      </c>
      <c r="B1885" s="2">
        <v>41053</v>
      </c>
      <c r="C1885" s="3">
        <v>0.45833333333333331</v>
      </c>
      <c r="D1885" s="1">
        <v>24.8640864562988</v>
      </c>
      <c r="E1885" s="1">
        <f t="shared" si="174"/>
        <v>1.0893577878665912</v>
      </c>
      <c r="F1885" s="1">
        <f t="shared" si="175"/>
        <v>3921.6880363197283</v>
      </c>
      <c r="G1885" s="1" t="str">
        <f t="shared" si="176"/>
        <v>0</v>
      </c>
      <c r="H1885" s="1">
        <v>23.184452919999998</v>
      </c>
      <c r="I1885" s="1">
        <f t="shared" si="177"/>
        <v>1.0157688435574999</v>
      </c>
      <c r="J1885" s="1">
        <f t="shared" si="178"/>
        <v>3656.7678368069996</v>
      </c>
      <c r="K1885" s="1" t="str">
        <f t="shared" si="179"/>
        <v>0</v>
      </c>
    </row>
    <row r="1886" spans="1:11">
      <c r="A1886" s="1" t="s">
        <v>43</v>
      </c>
      <c r="B1886" s="2">
        <v>41053</v>
      </c>
      <c r="C1886" s="3">
        <v>0.5</v>
      </c>
      <c r="D1886" s="1">
        <v>26.095531300968599</v>
      </c>
      <c r="E1886" s="1">
        <f t="shared" si="174"/>
        <v>1.1433104651236867</v>
      </c>
      <c r="F1886" s="1">
        <f t="shared" si="175"/>
        <v>4115.9176744452725</v>
      </c>
      <c r="G1886" s="1" t="str">
        <f t="shared" si="176"/>
        <v>0</v>
      </c>
      <c r="H1886" s="1">
        <v>22.804246559999999</v>
      </c>
      <c r="I1886" s="1">
        <f t="shared" si="177"/>
        <v>0.99911105240999998</v>
      </c>
      <c r="J1886" s="1">
        <f t="shared" si="178"/>
        <v>3596.7997886759999</v>
      </c>
      <c r="K1886" s="1" t="str">
        <f t="shared" si="179"/>
        <v>0</v>
      </c>
    </row>
    <row r="1887" spans="1:11">
      <c r="A1887" s="1" t="s">
        <v>43</v>
      </c>
      <c r="B1887" s="2">
        <v>41053</v>
      </c>
      <c r="C1887" s="3">
        <v>0.54166666666666663</v>
      </c>
      <c r="D1887" s="1">
        <v>27.1990806425942</v>
      </c>
      <c r="E1887" s="1">
        <f t="shared" si="174"/>
        <v>1.1916597206536583</v>
      </c>
      <c r="F1887" s="1">
        <f t="shared" si="175"/>
        <v>4289.9749943531697</v>
      </c>
      <c r="G1887" s="1" t="str">
        <f t="shared" si="176"/>
        <v>0</v>
      </c>
      <c r="H1887" s="1">
        <v>22.722419200000001</v>
      </c>
      <c r="I1887" s="1">
        <f t="shared" si="177"/>
        <v>0.99552599120000007</v>
      </c>
      <c r="J1887" s="1">
        <f t="shared" si="178"/>
        <v>3583.8935683200002</v>
      </c>
      <c r="K1887" s="1" t="str">
        <f t="shared" si="179"/>
        <v>0</v>
      </c>
    </row>
    <row r="1888" spans="1:11">
      <c r="A1888" s="1" t="s">
        <v>43</v>
      </c>
      <c r="B1888" s="2">
        <v>41053</v>
      </c>
      <c r="C1888" s="3">
        <v>0.58333333333333337</v>
      </c>
      <c r="D1888" s="1">
        <v>30.1399926084942</v>
      </c>
      <c r="E1888" s="1">
        <f t="shared" si="174"/>
        <v>1.3205084261596522</v>
      </c>
      <c r="F1888" s="1">
        <f t="shared" si="175"/>
        <v>4753.8303341747478</v>
      </c>
      <c r="G1888" s="1" t="str">
        <f t="shared" si="176"/>
        <v>0</v>
      </c>
      <c r="H1888" s="1">
        <v>22.46613769</v>
      </c>
      <c r="I1888" s="1">
        <f t="shared" si="177"/>
        <v>0.98429765754312504</v>
      </c>
      <c r="J1888" s="1">
        <f t="shared" si="178"/>
        <v>3543.4715671552503</v>
      </c>
      <c r="K1888" s="1" t="str">
        <f t="shared" si="179"/>
        <v>0</v>
      </c>
    </row>
    <row r="1889" spans="1:11">
      <c r="A1889" s="1" t="s">
        <v>43</v>
      </c>
      <c r="B1889" s="2">
        <v>41053</v>
      </c>
      <c r="C1889" s="3">
        <v>0.625</v>
      </c>
      <c r="D1889" s="1">
        <v>28.4323653422462</v>
      </c>
      <c r="E1889" s="1">
        <f t="shared" si="174"/>
        <v>1.2456930065571616</v>
      </c>
      <c r="F1889" s="1">
        <f t="shared" si="175"/>
        <v>4484.4948236057817</v>
      </c>
      <c r="G1889" s="1" t="str">
        <f t="shared" si="176"/>
        <v>0</v>
      </c>
      <c r="H1889" s="1">
        <v>22.464218249999998</v>
      </c>
      <c r="I1889" s="1">
        <f t="shared" si="177"/>
        <v>0.98421356207812505</v>
      </c>
      <c r="J1889" s="1">
        <f t="shared" si="178"/>
        <v>3543.16882348125</v>
      </c>
      <c r="K1889" s="1" t="str">
        <f t="shared" si="179"/>
        <v>0</v>
      </c>
    </row>
    <row r="1890" spans="1:11">
      <c r="A1890" s="1" t="s">
        <v>43</v>
      </c>
      <c r="B1890" s="2">
        <v>41053</v>
      </c>
      <c r="C1890" s="3">
        <v>0.66666666666666663</v>
      </c>
      <c r="D1890" s="1">
        <v>29.180464523103499</v>
      </c>
      <c r="E1890" s="1">
        <f t="shared" si="174"/>
        <v>1.278469101918472</v>
      </c>
      <c r="F1890" s="1">
        <f t="shared" si="175"/>
        <v>4602.4887669064992</v>
      </c>
      <c r="G1890" s="1" t="str">
        <f t="shared" si="176"/>
        <v>0</v>
      </c>
      <c r="H1890" s="1">
        <v>22.584900579999999</v>
      </c>
      <c r="I1890" s="1">
        <f t="shared" si="177"/>
        <v>0.98950095666124993</v>
      </c>
      <c r="J1890" s="1">
        <f t="shared" si="178"/>
        <v>3562.2034439804997</v>
      </c>
      <c r="K1890" s="1" t="str">
        <f t="shared" si="179"/>
        <v>0</v>
      </c>
    </row>
    <row r="1891" spans="1:11">
      <c r="A1891" s="1" t="s">
        <v>43</v>
      </c>
      <c r="B1891" s="2">
        <v>41053</v>
      </c>
      <c r="C1891" s="3">
        <v>0.70833333333333337</v>
      </c>
      <c r="D1891" s="1">
        <v>29.273384760193899</v>
      </c>
      <c r="E1891" s="1">
        <f t="shared" si="174"/>
        <v>1.2825401698059953</v>
      </c>
      <c r="F1891" s="1">
        <f t="shared" si="175"/>
        <v>4617.1446113015827</v>
      </c>
      <c r="G1891" s="1" t="str">
        <f t="shared" si="176"/>
        <v>0</v>
      </c>
      <c r="H1891" s="1">
        <v>22.8479131</v>
      </c>
      <c r="I1891" s="1">
        <f t="shared" si="177"/>
        <v>1.00102419269375</v>
      </c>
      <c r="J1891" s="1">
        <f t="shared" si="178"/>
        <v>3603.6870936975001</v>
      </c>
      <c r="K1891" s="1" t="str">
        <f t="shared" si="179"/>
        <v>0</v>
      </c>
    </row>
    <row r="1892" spans="1:11">
      <c r="A1892" s="1" t="s">
        <v>43</v>
      </c>
      <c r="B1892" s="2">
        <v>41053</v>
      </c>
      <c r="C1892" s="3">
        <v>0.75</v>
      </c>
      <c r="D1892" s="1">
        <v>33.775646555688603</v>
      </c>
      <c r="E1892" s="1">
        <f t="shared" si="174"/>
        <v>1.479795514721107</v>
      </c>
      <c r="F1892" s="1">
        <f t="shared" si="175"/>
        <v>5327.263852995985</v>
      </c>
      <c r="G1892" s="1" t="str">
        <f t="shared" si="176"/>
        <v>0</v>
      </c>
      <c r="H1892" s="1">
        <v>22.958472629999999</v>
      </c>
      <c r="I1892" s="1">
        <f t="shared" si="177"/>
        <v>1.0058680821018751</v>
      </c>
      <c r="J1892" s="1">
        <f t="shared" si="178"/>
        <v>3621.1250955667501</v>
      </c>
      <c r="K1892" s="1" t="str">
        <f t="shared" si="179"/>
        <v>0</v>
      </c>
    </row>
    <row r="1893" spans="1:11">
      <c r="A1893" s="1" t="s">
        <v>43</v>
      </c>
      <c r="B1893" s="2">
        <v>41053</v>
      </c>
      <c r="C1893" s="3">
        <v>0.79166666666666663</v>
      </c>
      <c r="D1893" s="1">
        <v>33.841580715179397</v>
      </c>
      <c r="E1893" s="1">
        <f t="shared" si="174"/>
        <v>1.4826842550837973</v>
      </c>
      <c r="F1893" s="1">
        <f t="shared" si="175"/>
        <v>5337.6633183016702</v>
      </c>
      <c r="G1893" s="1" t="str">
        <f t="shared" si="176"/>
        <v>0</v>
      </c>
      <c r="H1893" s="1">
        <v>23.170553859999998</v>
      </c>
      <c r="I1893" s="1">
        <f t="shared" si="177"/>
        <v>1.01515989099125</v>
      </c>
      <c r="J1893" s="1">
        <f t="shared" si="178"/>
        <v>3654.5756075685003</v>
      </c>
      <c r="K1893" s="1" t="str">
        <f t="shared" si="179"/>
        <v>0</v>
      </c>
    </row>
    <row r="1894" spans="1:11">
      <c r="A1894" s="1" t="s">
        <v>43</v>
      </c>
      <c r="B1894" s="2">
        <v>41053</v>
      </c>
      <c r="C1894" s="3">
        <v>0.83333333333333337</v>
      </c>
      <c r="D1894" s="1">
        <v>29.664754636552601</v>
      </c>
      <c r="E1894" s="1">
        <f t="shared" si="174"/>
        <v>1.2996870625139609</v>
      </c>
      <c r="F1894" s="1">
        <f t="shared" si="175"/>
        <v>4678.8734250502594</v>
      </c>
      <c r="G1894" s="1" t="str">
        <f t="shared" si="176"/>
        <v>0</v>
      </c>
      <c r="H1894" s="1">
        <v>22.929935140000001</v>
      </c>
      <c r="I1894" s="1">
        <f t="shared" si="177"/>
        <v>1.0046177833212502</v>
      </c>
      <c r="J1894" s="1">
        <f t="shared" si="178"/>
        <v>3616.6240199565004</v>
      </c>
      <c r="K1894" s="1" t="str">
        <f t="shared" si="179"/>
        <v>0</v>
      </c>
    </row>
    <row r="1895" spans="1:11">
      <c r="A1895" s="1" t="s">
        <v>43</v>
      </c>
      <c r="B1895" s="2">
        <v>41053</v>
      </c>
      <c r="C1895" s="3">
        <v>0.875</v>
      </c>
      <c r="D1895" s="1">
        <v>29.2846000607808</v>
      </c>
      <c r="E1895" s="1">
        <f t="shared" si="174"/>
        <v>1.2830315401629588</v>
      </c>
      <c r="F1895" s="1">
        <f t="shared" si="175"/>
        <v>4618.9135445866514</v>
      </c>
      <c r="G1895" s="1" t="str">
        <f t="shared" si="176"/>
        <v>0</v>
      </c>
      <c r="H1895" s="1">
        <v>23.609503780000001</v>
      </c>
      <c r="I1895" s="1">
        <f t="shared" si="177"/>
        <v>1.03439138436125</v>
      </c>
      <c r="J1895" s="1">
        <f t="shared" si="178"/>
        <v>3723.8089837005</v>
      </c>
      <c r="K1895" s="1" t="str">
        <f t="shared" si="179"/>
        <v>0</v>
      </c>
    </row>
    <row r="1896" spans="1:11">
      <c r="A1896" s="1" t="s">
        <v>43</v>
      </c>
      <c r="B1896" s="2">
        <v>41053</v>
      </c>
      <c r="C1896" s="3">
        <v>0.91666666666666663</v>
      </c>
      <c r="D1896" s="1">
        <v>30.5520238399506</v>
      </c>
      <c r="E1896" s="1">
        <f t="shared" si="174"/>
        <v>1.3385605444878357</v>
      </c>
      <c r="F1896" s="1">
        <f t="shared" si="175"/>
        <v>4818.8179601562088</v>
      </c>
      <c r="G1896" s="1" t="str">
        <f t="shared" si="176"/>
        <v>0</v>
      </c>
      <c r="H1896" s="1">
        <v>23.459598660000001</v>
      </c>
      <c r="I1896" s="1">
        <f t="shared" si="177"/>
        <v>1.0278236662912501</v>
      </c>
      <c r="J1896" s="1">
        <f t="shared" si="178"/>
        <v>3700.1651986485003</v>
      </c>
      <c r="K1896" s="1" t="str">
        <f t="shared" si="179"/>
        <v>0</v>
      </c>
    </row>
    <row r="1897" spans="1:11">
      <c r="A1897" s="1" t="s">
        <v>43</v>
      </c>
      <c r="B1897" s="2">
        <v>41053</v>
      </c>
      <c r="C1897" s="3">
        <v>0.95833333333333337</v>
      </c>
      <c r="D1897" s="1">
        <v>27.002247446378099</v>
      </c>
      <c r="E1897" s="1">
        <f t="shared" si="174"/>
        <v>1.1830359662444405</v>
      </c>
      <c r="F1897" s="1">
        <f t="shared" si="175"/>
        <v>4258.9294784799858</v>
      </c>
      <c r="G1897" s="1">
        <f t="shared" si="176"/>
        <v>96643.670050939196</v>
      </c>
      <c r="H1897" s="1">
        <v>23.195665649999999</v>
      </c>
      <c r="I1897" s="1">
        <f t="shared" si="177"/>
        <v>1.0162601012906249</v>
      </c>
      <c r="J1897" s="1">
        <f t="shared" si="178"/>
        <v>3658.5363646462497</v>
      </c>
      <c r="K1897" s="1">
        <f t="shared" si="179"/>
        <v>81322.603859702271</v>
      </c>
    </row>
    <row r="1898" spans="1:11">
      <c r="A1898" s="1" t="s">
        <v>43</v>
      </c>
      <c r="B1898" s="2">
        <v>41054</v>
      </c>
      <c r="C1898" s="3">
        <v>0</v>
      </c>
      <c r="D1898" s="1">
        <v>25.0655354642868</v>
      </c>
      <c r="E1898" s="1">
        <f t="shared" si="174"/>
        <v>1.0981837725290655</v>
      </c>
      <c r="F1898" s="1">
        <f t="shared" si="175"/>
        <v>3953.461581104636</v>
      </c>
      <c r="G1898" s="1" t="str">
        <f t="shared" si="176"/>
        <v>0</v>
      </c>
      <c r="H1898" s="1">
        <v>23.234988609999998</v>
      </c>
      <c r="I1898" s="1">
        <f t="shared" si="177"/>
        <v>1.0179829384756249</v>
      </c>
      <c r="J1898" s="1">
        <f t="shared" si="178"/>
        <v>3664.7385785122497</v>
      </c>
      <c r="K1898" s="1" t="str">
        <f t="shared" si="179"/>
        <v>0</v>
      </c>
    </row>
    <row r="1899" spans="1:11">
      <c r="A1899" s="1" t="s">
        <v>43</v>
      </c>
      <c r="B1899" s="2">
        <v>41054</v>
      </c>
      <c r="C1899" s="3">
        <v>4.1666666666666664E-2</v>
      </c>
      <c r="D1899" s="1">
        <v>26.683231630855101</v>
      </c>
      <c r="E1899" s="1">
        <f t="shared" si="174"/>
        <v>1.169059085826839</v>
      </c>
      <c r="F1899" s="1">
        <f t="shared" si="175"/>
        <v>4208.6127089766205</v>
      </c>
      <c r="G1899" s="1" t="str">
        <f t="shared" si="176"/>
        <v>0</v>
      </c>
      <c r="H1899" s="1">
        <v>23.19427503</v>
      </c>
      <c r="I1899" s="1">
        <f t="shared" si="177"/>
        <v>1.016199174751875</v>
      </c>
      <c r="J1899" s="1">
        <f t="shared" si="178"/>
        <v>3658.3170291067499</v>
      </c>
      <c r="K1899" s="1" t="str">
        <f t="shared" si="179"/>
        <v>0</v>
      </c>
    </row>
    <row r="1900" spans="1:11">
      <c r="A1900" s="1" t="s">
        <v>43</v>
      </c>
      <c r="B1900" s="2">
        <v>41054</v>
      </c>
      <c r="C1900" s="3">
        <v>8.3333333333333329E-2</v>
      </c>
      <c r="D1900" s="1">
        <v>27.0815221892463</v>
      </c>
      <c r="E1900" s="1">
        <f t="shared" si="174"/>
        <v>1.1865091909163534</v>
      </c>
      <c r="F1900" s="1">
        <f t="shared" si="175"/>
        <v>4271.4330872988721</v>
      </c>
      <c r="G1900" s="1" t="str">
        <f t="shared" si="176"/>
        <v>0</v>
      </c>
      <c r="H1900" s="1">
        <v>23.76554089</v>
      </c>
      <c r="I1900" s="1">
        <f t="shared" si="177"/>
        <v>1.041227760243125</v>
      </c>
      <c r="J1900" s="1">
        <f t="shared" si="178"/>
        <v>3748.4199368752502</v>
      </c>
      <c r="K1900" s="1" t="str">
        <f t="shared" si="179"/>
        <v>0</v>
      </c>
    </row>
    <row r="1901" spans="1:11">
      <c r="A1901" s="1" t="s">
        <v>43</v>
      </c>
      <c r="B1901" s="2">
        <v>41054</v>
      </c>
      <c r="C1901" s="3">
        <v>0.125</v>
      </c>
      <c r="D1901" s="1">
        <v>26.498060989918699</v>
      </c>
      <c r="E1901" s="1">
        <f t="shared" si="174"/>
        <v>1.1609462971208129</v>
      </c>
      <c r="F1901" s="1">
        <f t="shared" si="175"/>
        <v>4179.4066696349264</v>
      </c>
      <c r="G1901" s="1" t="str">
        <f t="shared" si="176"/>
        <v>0</v>
      </c>
      <c r="H1901" s="1">
        <v>23.736967589999999</v>
      </c>
      <c r="I1901" s="1">
        <f t="shared" si="177"/>
        <v>1.0399758925368749</v>
      </c>
      <c r="J1901" s="1">
        <f t="shared" si="178"/>
        <v>3743.9132131327497</v>
      </c>
      <c r="K1901" s="1" t="str">
        <f t="shared" si="179"/>
        <v>0</v>
      </c>
    </row>
    <row r="1902" spans="1:11">
      <c r="A1902" s="1" t="s">
        <v>43</v>
      </c>
      <c r="B1902" s="2">
        <v>41054</v>
      </c>
      <c r="C1902" s="3">
        <v>0.16666666666666666</v>
      </c>
      <c r="D1902" s="1">
        <v>31.844535700480101</v>
      </c>
      <c r="E1902" s="1">
        <f t="shared" si="174"/>
        <v>1.3951887203772846</v>
      </c>
      <c r="F1902" s="1">
        <f t="shared" si="175"/>
        <v>5022.6793933582248</v>
      </c>
      <c r="G1902" s="1" t="str">
        <f t="shared" si="176"/>
        <v>0</v>
      </c>
      <c r="H1902" s="1">
        <v>24.04145325</v>
      </c>
      <c r="I1902" s="1">
        <f t="shared" si="177"/>
        <v>1.0533161705156249</v>
      </c>
      <c r="J1902" s="1">
        <f t="shared" si="178"/>
        <v>3791.9382138562496</v>
      </c>
      <c r="K1902" s="1" t="str">
        <f t="shared" si="179"/>
        <v>0</v>
      </c>
    </row>
    <row r="1903" spans="1:11">
      <c r="A1903" s="1" t="s">
        <v>43</v>
      </c>
      <c r="B1903" s="2">
        <v>41054</v>
      </c>
      <c r="C1903" s="3">
        <v>0.20833333333333334</v>
      </c>
      <c r="D1903" s="1">
        <v>30.874408921135799</v>
      </c>
      <c r="E1903" s="1">
        <f t="shared" si="174"/>
        <v>1.3526850408572624</v>
      </c>
      <c r="F1903" s="1">
        <f t="shared" si="175"/>
        <v>4869.6661470861445</v>
      </c>
      <c r="G1903" s="1" t="str">
        <f t="shared" si="176"/>
        <v>0</v>
      </c>
      <c r="H1903" s="1">
        <v>23.700217469999998</v>
      </c>
      <c r="I1903" s="1">
        <f t="shared" si="177"/>
        <v>1.0383657779043749</v>
      </c>
      <c r="J1903" s="1">
        <f t="shared" si="178"/>
        <v>3738.1168004557499</v>
      </c>
      <c r="K1903" s="1" t="str">
        <f t="shared" si="179"/>
        <v>0</v>
      </c>
    </row>
    <row r="1904" spans="1:11">
      <c r="A1904" s="1" t="s">
        <v>43</v>
      </c>
      <c r="B1904" s="2">
        <v>41054</v>
      </c>
      <c r="C1904" s="3">
        <v>0.25</v>
      </c>
      <c r="D1904" s="1">
        <v>32.708108699586603</v>
      </c>
      <c r="E1904" s="1">
        <f t="shared" si="174"/>
        <v>1.4330240124006381</v>
      </c>
      <c r="F1904" s="1">
        <f t="shared" si="175"/>
        <v>5158.8864446422976</v>
      </c>
      <c r="G1904" s="1" t="str">
        <f t="shared" si="176"/>
        <v>0</v>
      </c>
      <c r="H1904" s="1">
        <v>23.420974510000001</v>
      </c>
      <c r="I1904" s="1">
        <f t="shared" si="177"/>
        <v>1.0261314457193751</v>
      </c>
      <c r="J1904" s="1">
        <f t="shared" si="178"/>
        <v>3694.0732045897503</v>
      </c>
      <c r="K1904" s="1" t="str">
        <f t="shared" si="179"/>
        <v>0</v>
      </c>
    </row>
    <row r="1905" spans="1:11">
      <c r="A1905" s="1" t="s">
        <v>43</v>
      </c>
      <c r="B1905" s="2">
        <v>41054</v>
      </c>
      <c r="C1905" s="3">
        <v>0.29166666666666669</v>
      </c>
      <c r="D1905" s="1">
        <v>27.5962397670746</v>
      </c>
      <c r="E1905" s="1">
        <f t="shared" si="174"/>
        <v>1.209060254794956</v>
      </c>
      <c r="F1905" s="1">
        <f t="shared" si="175"/>
        <v>4352.616917261842</v>
      </c>
      <c r="G1905" s="1" t="str">
        <f t="shared" si="176"/>
        <v>0</v>
      </c>
      <c r="H1905" s="1">
        <v>23.58171218</v>
      </c>
      <c r="I1905" s="1">
        <f t="shared" si="177"/>
        <v>1.03317376488625</v>
      </c>
      <c r="J1905" s="1">
        <f t="shared" si="178"/>
        <v>3719.4255535904999</v>
      </c>
      <c r="K1905" s="1" t="str">
        <f t="shared" si="179"/>
        <v>0</v>
      </c>
    </row>
    <row r="1906" spans="1:11">
      <c r="A1906" s="1" t="s">
        <v>43</v>
      </c>
      <c r="B1906" s="2">
        <v>41054</v>
      </c>
      <c r="C1906" s="3">
        <v>0.33333333333333331</v>
      </c>
      <c r="D1906" s="1">
        <v>31.280652080641801</v>
      </c>
      <c r="E1906" s="1">
        <f t="shared" si="174"/>
        <v>1.370483569283119</v>
      </c>
      <c r="F1906" s="1">
        <f t="shared" si="175"/>
        <v>4933.7408494192287</v>
      </c>
      <c r="G1906" s="1" t="str">
        <f t="shared" si="176"/>
        <v>0</v>
      </c>
      <c r="H1906" s="1">
        <v>24.458018339999999</v>
      </c>
      <c r="I1906" s="1">
        <f t="shared" si="177"/>
        <v>1.0715669285212499</v>
      </c>
      <c r="J1906" s="1">
        <f t="shared" si="178"/>
        <v>3857.6409426764994</v>
      </c>
      <c r="K1906" s="1" t="str">
        <f t="shared" si="179"/>
        <v>0</v>
      </c>
    </row>
    <row r="1907" spans="1:11">
      <c r="A1907" s="1" t="s">
        <v>43</v>
      </c>
      <c r="B1907" s="2">
        <v>41054</v>
      </c>
      <c r="C1907" s="3">
        <v>0.375</v>
      </c>
      <c r="D1907" s="1">
        <v>28.9111522754033</v>
      </c>
      <c r="E1907" s="1">
        <f t="shared" si="174"/>
        <v>1.266669859066107</v>
      </c>
      <c r="F1907" s="1">
        <f t="shared" si="175"/>
        <v>4560.0114926379847</v>
      </c>
      <c r="G1907" s="1" t="str">
        <f t="shared" si="176"/>
        <v>0</v>
      </c>
      <c r="H1907" s="1">
        <v>25.161057719999999</v>
      </c>
      <c r="I1907" s="1">
        <f t="shared" si="177"/>
        <v>1.1023688413575001</v>
      </c>
      <c r="J1907" s="1">
        <f t="shared" si="178"/>
        <v>3968.5278288870004</v>
      </c>
      <c r="K1907" s="1" t="str">
        <f t="shared" si="179"/>
        <v>0</v>
      </c>
    </row>
    <row r="1908" spans="1:11">
      <c r="A1908" s="1" t="s">
        <v>43</v>
      </c>
      <c r="B1908" s="2">
        <v>41054</v>
      </c>
      <c r="C1908" s="3">
        <v>0.41666666666666669</v>
      </c>
      <c r="D1908" s="1">
        <v>24.950386802355499</v>
      </c>
      <c r="E1908" s="1">
        <f t="shared" si="174"/>
        <v>1.0931388217782003</v>
      </c>
      <c r="F1908" s="1">
        <f t="shared" si="175"/>
        <v>3935.2997584015211</v>
      </c>
      <c r="G1908" s="1" t="str">
        <f t="shared" si="176"/>
        <v>0</v>
      </c>
      <c r="H1908" s="1">
        <v>24.942756209999999</v>
      </c>
      <c r="I1908" s="1">
        <f t="shared" si="177"/>
        <v>1.0928045064506251</v>
      </c>
      <c r="J1908" s="1">
        <f t="shared" si="178"/>
        <v>3934.0962232222505</v>
      </c>
      <c r="K1908" s="1" t="str">
        <f t="shared" si="179"/>
        <v>0</v>
      </c>
    </row>
    <row r="1909" spans="1:11">
      <c r="A1909" s="1" t="s">
        <v>43</v>
      </c>
      <c r="B1909" s="2">
        <v>41054</v>
      </c>
      <c r="C1909" s="3">
        <v>0.45833333333333331</v>
      </c>
      <c r="D1909" s="1">
        <v>23.934391887982699</v>
      </c>
      <c r="E1909" s="1">
        <f t="shared" si="174"/>
        <v>1.0486255445922421</v>
      </c>
      <c r="F1909" s="1">
        <f t="shared" si="175"/>
        <v>3775.0519605320715</v>
      </c>
      <c r="G1909" s="1" t="str">
        <f t="shared" si="176"/>
        <v>0</v>
      </c>
      <c r="H1909" s="1">
        <v>23.967053610000001</v>
      </c>
      <c r="I1909" s="1">
        <f t="shared" si="177"/>
        <v>1.0500565362881251</v>
      </c>
      <c r="J1909" s="1">
        <f t="shared" si="178"/>
        <v>3780.2035306372504</v>
      </c>
      <c r="K1909" s="1" t="str">
        <f t="shared" si="179"/>
        <v>0</v>
      </c>
    </row>
    <row r="1910" spans="1:11">
      <c r="A1910" s="1" t="s">
        <v>43</v>
      </c>
      <c r="B1910" s="2">
        <v>41054</v>
      </c>
      <c r="C1910" s="3">
        <v>0.5</v>
      </c>
      <c r="D1910" s="1">
        <v>28.808157073656702</v>
      </c>
      <c r="E1910" s="1">
        <f t="shared" si="174"/>
        <v>1.2621573817895844</v>
      </c>
      <c r="F1910" s="1">
        <f t="shared" si="175"/>
        <v>4543.766574442504</v>
      </c>
      <c r="G1910" s="1" t="str">
        <f t="shared" si="176"/>
        <v>0</v>
      </c>
      <c r="H1910" s="1">
        <v>23.53525321</v>
      </c>
      <c r="I1910" s="1">
        <f t="shared" si="177"/>
        <v>1.0311382812631251</v>
      </c>
      <c r="J1910" s="1">
        <f t="shared" si="178"/>
        <v>3712.0978125472502</v>
      </c>
      <c r="K1910" s="1" t="str">
        <f t="shared" si="179"/>
        <v>0</v>
      </c>
    </row>
    <row r="1911" spans="1:11">
      <c r="A1911" s="1" t="s">
        <v>43</v>
      </c>
      <c r="B1911" s="2">
        <v>41054</v>
      </c>
      <c r="C1911" s="3">
        <v>0.54166666666666663</v>
      </c>
      <c r="D1911" s="1">
        <v>29.1336777643969</v>
      </c>
      <c r="E1911" s="1">
        <f t="shared" si="174"/>
        <v>1.2764192570526394</v>
      </c>
      <c r="F1911" s="1">
        <f t="shared" si="175"/>
        <v>4595.1093253895015</v>
      </c>
      <c r="G1911" s="1" t="str">
        <f t="shared" si="176"/>
        <v>0</v>
      </c>
      <c r="H1911" s="1">
        <v>23.282762160000001</v>
      </c>
      <c r="I1911" s="1">
        <f t="shared" si="177"/>
        <v>1.0200760171350001</v>
      </c>
      <c r="J1911" s="1">
        <f t="shared" si="178"/>
        <v>3672.2736616860002</v>
      </c>
      <c r="K1911" s="1" t="str">
        <f t="shared" si="179"/>
        <v>0</v>
      </c>
    </row>
    <row r="1912" spans="1:11">
      <c r="A1912" s="1" t="s">
        <v>43</v>
      </c>
      <c r="B1912" s="2">
        <v>41054</v>
      </c>
      <c r="C1912" s="3">
        <v>0.58333333333333337</v>
      </c>
      <c r="D1912" s="1">
        <v>26.7953683858448</v>
      </c>
      <c r="E1912" s="1">
        <f t="shared" si="174"/>
        <v>1.1739720774048252</v>
      </c>
      <c r="F1912" s="1">
        <f t="shared" si="175"/>
        <v>4226.2994786573709</v>
      </c>
      <c r="G1912" s="1" t="str">
        <f t="shared" si="176"/>
        <v>0</v>
      </c>
      <c r="H1912" s="1">
        <v>23.750766670000001</v>
      </c>
      <c r="I1912" s="1">
        <f t="shared" si="177"/>
        <v>1.040580464729375</v>
      </c>
      <c r="J1912" s="1">
        <f t="shared" si="178"/>
        <v>3746.08967302575</v>
      </c>
      <c r="K1912" s="1" t="str">
        <f t="shared" si="179"/>
        <v>0</v>
      </c>
    </row>
    <row r="1913" spans="1:11">
      <c r="A1913" s="1" t="s">
        <v>43</v>
      </c>
      <c r="B1913" s="2">
        <v>41054</v>
      </c>
      <c r="C1913" s="3">
        <v>0.625</v>
      </c>
      <c r="D1913" s="1">
        <v>30.174644702805399</v>
      </c>
      <c r="E1913" s="1">
        <f t="shared" si="174"/>
        <v>1.3220266210416616</v>
      </c>
      <c r="F1913" s="1">
        <f t="shared" si="175"/>
        <v>4759.295835749982</v>
      </c>
      <c r="G1913" s="1" t="str">
        <f t="shared" si="176"/>
        <v>0</v>
      </c>
      <c r="H1913" s="1">
        <v>22.465093079999999</v>
      </c>
      <c r="I1913" s="1">
        <f t="shared" si="177"/>
        <v>0.98425189056750007</v>
      </c>
      <c r="J1913" s="1">
        <f t="shared" si="178"/>
        <v>3543.3068060430001</v>
      </c>
      <c r="K1913" s="1" t="str">
        <f t="shared" si="179"/>
        <v>0</v>
      </c>
    </row>
    <row r="1914" spans="1:11">
      <c r="A1914" s="1" t="s">
        <v>43</v>
      </c>
      <c r="B1914" s="2">
        <v>41054</v>
      </c>
      <c r="C1914" s="3">
        <v>0.66666666666666663</v>
      </c>
      <c r="D1914" s="1">
        <v>28.075434254010499</v>
      </c>
      <c r="E1914" s="1">
        <f t="shared" ref="E1914:E1977" si="180">(D1914*3785.4)/86400</f>
        <v>1.2300549632538351</v>
      </c>
      <c r="F1914" s="1">
        <f t="shared" ref="F1914:F1977" si="181">E1914*3600</f>
        <v>4428.1978677138068</v>
      </c>
      <c r="G1914" s="1" t="str">
        <f t="shared" ref="G1914:G1977" si="182">IF(C1914=$C$25,SUM(F1914:F1935),"0")</f>
        <v>0</v>
      </c>
      <c r="H1914" s="1">
        <v>22.447985389999999</v>
      </c>
      <c r="I1914" s="1">
        <f t="shared" ref="I1914:I1977" si="183">(H1914*3785.4)/86400</f>
        <v>0.98350235989937507</v>
      </c>
      <c r="J1914" s="1">
        <f t="shared" ref="J1914:J1977" si="184">I1914*3600</f>
        <v>3540.6084956377504</v>
      </c>
      <c r="K1914" s="1" t="str">
        <f t="shared" ref="K1914:K1977" si="185">IF(C1914=$C$25,SUM(J1914:J1935),"0")</f>
        <v>0</v>
      </c>
    </row>
    <row r="1915" spans="1:11">
      <c r="A1915" s="1" t="s">
        <v>43</v>
      </c>
      <c r="B1915" s="2">
        <v>41054</v>
      </c>
      <c r="C1915" s="3">
        <v>0.70833333333333337</v>
      </c>
      <c r="D1915" s="1">
        <v>29.062491692437099</v>
      </c>
      <c r="E1915" s="1">
        <f t="shared" si="180"/>
        <v>1.2733004172749003</v>
      </c>
      <c r="F1915" s="1">
        <f t="shared" si="181"/>
        <v>4583.8815021896407</v>
      </c>
      <c r="G1915" s="1" t="str">
        <f t="shared" si="182"/>
        <v>0</v>
      </c>
      <c r="H1915" s="1">
        <v>22.372961839999999</v>
      </c>
      <c r="I1915" s="1">
        <f t="shared" si="183"/>
        <v>0.98021539061499996</v>
      </c>
      <c r="J1915" s="1">
        <f t="shared" si="184"/>
        <v>3528.7754062139998</v>
      </c>
      <c r="K1915" s="1" t="str">
        <f t="shared" si="185"/>
        <v>0</v>
      </c>
    </row>
    <row r="1916" spans="1:11">
      <c r="A1916" s="1" t="s">
        <v>43</v>
      </c>
      <c r="B1916" s="2">
        <v>41054</v>
      </c>
      <c r="C1916" s="3">
        <v>0.75</v>
      </c>
      <c r="D1916" s="1">
        <v>28.384713433583599</v>
      </c>
      <c r="E1916" s="1">
        <f t="shared" si="180"/>
        <v>1.2436052573088816</v>
      </c>
      <c r="F1916" s="1">
        <f t="shared" si="181"/>
        <v>4476.9789263119737</v>
      </c>
      <c r="G1916" s="1" t="str">
        <f t="shared" si="182"/>
        <v>0</v>
      </c>
      <c r="H1916" s="1">
        <v>22.331610649999998</v>
      </c>
      <c r="I1916" s="1">
        <f t="shared" si="183"/>
        <v>0.97840369160312501</v>
      </c>
      <c r="J1916" s="1">
        <f t="shared" si="184"/>
        <v>3522.2532897712499</v>
      </c>
      <c r="K1916" s="1" t="str">
        <f t="shared" si="185"/>
        <v>0</v>
      </c>
    </row>
    <row r="1917" spans="1:11">
      <c r="A1917" s="1" t="s">
        <v>43</v>
      </c>
      <c r="B1917" s="2">
        <v>41054</v>
      </c>
      <c r="C1917" s="3">
        <v>0.79166666666666663</v>
      </c>
      <c r="D1917" s="1">
        <v>22.447131081157298</v>
      </c>
      <c r="E1917" s="1">
        <f t="shared" si="180"/>
        <v>0.98346493049320405</v>
      </c>
      <c r="F1917" s="1">
        <f t="shared" si="181"/>
        <v>3540.4737497755345</v>
      </c>
      <c r="G1917" s="1" t="str">
        <f t="shared" si="182"/>
        <v>0</v>
      </c>
      <c r="H1917" s="1">
        <v>22.525912470000002</v>
      </c>
      <c r="I1917" s="1">
        <f t="shared" si="183"/>
        <v>0.98691654009187513</v>
      </c>
      <c r="J1917" s="1">
        <f t="shared" si="184"/>
        <v>3552.8995443307504</v>
      </c>
      <c r="K1917" s="1" t="str">
        <f t="shared" si="185"/>
        <v>0</v>
      </c>
    </row>
    <row r="1918" spans="1:11">
      <c r="A1918" s="1" t="s">
        <v>43</v>
      </c>
      <c r="B1918" s="2">
        <v>41054</v>
      </c>
      <c r="C1918" s="3">
        <v>0.83333333333333337</v>
      </c>
      <c r="D1918" s="1">
        <v>25.423175158500701</v>
      </c>
      <c r="E1918" s="1">
        <f t="shared" si="180"/>
        <v>1.113852861631812</v>
      </c>
      <c r="F1918" s="1">
        <f t="shared" si="181"/>
        <v>4009.8703018745232</v>
      </c>
      <c r="G1918" s="1" t="str">
        <f t="shared" si="182"/>
        <v>0</v>
      </c>
      <c r="H1918" s="1">
        <v>22.484398479999999</v>
      </c>
      <c r="I1918" s="1">
        <f t="shared" si="183"/>
        <v>0.98509770840499999</v>
      </c>
      <c r="J1918" s="1">
        <f t="shared" si="184"/>
        <v>3546.3517502579998</v>
      </c>
      <c r="K1918" s="1" t="str">
        <f t="shared" si="185"/>
        <v>0</v>
      </c>
    </row>
    <row r="1919" spans="1:11">
      <c r="A1919" s="1" t="s">
        <v>43</v>
      </c>
      <c r="B1919" s="2">
        <v>41054</v>
      </c>
      <c r="C1919" s="3">
        <v>0.875</v>
      </c>
      <c r="D1919" s="1">
        <v>27.5802125194338</v>
      </c>
      <c r="E1919" s="1">
        <f t="shared" si="180"/>
        <v>1.2083580610076934</v>
      </c>
      <c r="F1919" s="1">
        <f t="shared" si="181"/>
        <v>4350.089019627696</v>
      </c>
      <c r="G1919" s="1" t="str">
        <f t="shared" si="182"/>
        <v>0</v>
      </c>
      <c r="H1919" s="1">
        <v>22.253059499999999</v>
      </c>
      <c r="I1919" s="1">
        <f t="shared" si="183"/>
        <v>0.97496216934374991</v>
      </c>
      <c r="J1919" s="1">
        <f t="shared" si="184"/>
        <v>3509.8638096374998</v>
      </c>
      <c r="K1919" s="1" t="str">
        <f t="shared" si="185"/>
        <v>0</v>
      </c>
    </row>
    <row r="1920" spans="1:11">
      <c r="A1920" s="1" t="s">
        <v>43</v>
      </c>
      <c r="B1920" s="2">
        <v>41054</v>
      </c>
      <c r="C1920" s="3">
        <v>0.91666666666666663</v>
      </c>
      <c r="D1920" s="1">
        <v>23.990606745084101</v>
      </c>
      <c r="E1920" s="1">
        <f t="shared" si="180"/>
        <v>1.0510884580189972</v>
      </c>
      <c r="F1920" s="1">
        <f t="shared" si="181"/>
        <v>3783.91844886839</v>
      </c>
      <c r="G1920" s="1" t="str">
        <f t="shared" si="182"/>
        <v>0</v>
      </c>
      <c r="H1920" s="1">
        <v>22.11649062</v>
      </c>
      <c r="I1920" s="1">
        <f t="shared" si="183"/>
        <v>0.96897874528875005</v>
      </c>
      <c r="J1920" s="1">
        <f t="shared" si="184"/>
        <v>3488.3234830395004</v>
      </c>
      <c r="K1920" s="1" t="str">
        <f t="shared" si="185"/>
        <v>0</v>
      </c>
    </row>
    <row r="1921" spans="1:11">
      <c r="A1921" s="1" t="s">
        <v>43</v>
      </c>
      <c r="B1921" s="2">
        <v>41054</v>
      </c>
      <c r="C1921" s="3">
        <v>0.95833333333333337</v>
      </c>
      <c r="D1921" s="1">
        <v>24.429701672031399</v>
      </c>
      <c r="E1921" s="1">
        <f t="shared" si="180"/>
        <v>1.0703263045058757</v>
      </c>
      <c r="F1921" s="1">
        <f t="shared" si="181"/>
        <v>3853.1746962211528</v>
      </c>
      <c r="G1921" s="1">
        <f t="shared" si="182"/>
        <v>86425.623913867792</v>
      </c>
      <c r="H1921" s="1">
        <v>21.624525200000001</v>
      </c>
      <c r="I1921" s="1">
        <f t="shared" si="183"/>
        <v>0.94742451032500008</v>
      </c>
      <c r="J1921" s="1">
        <f t="shared" si="184"/>
        <v>3410.7282371700003</v>
      </c>
      <c r="K1921" s="1">
        <f t="shared" si="185"/>
        <v>70616.159064859516</v>
      </c>
    </row>
    <row r="1922" spans="1:11">
      <c r="A1922" s="1" t="s">
        <v>43</v>
      </c>
      <c r="B1922" s="2">
        <v>41055</v>
      </c>
      <c r="C1922" s="3">
        <v>0</v>
      </c>
      <c r="D1922" s="1">
        <v>23.049328795009199</v>
      </c>
      <c r="E1922" s="1">
        <f t="shared" si="180"/>
        <v>1.0098487178313404</v>
      </c>
      <c r="F1922" s="1">
        <f t="shared" si="181"/>
        <v>3635.4553841928255</v>
      </c>
      <c r="G1922" s="1" t="str">
        <f t="shared" si="182"/>
        <v>0</v>
      </c>
      <c r="H1922" s="1">
        <v>21.262101879999999</v>
      </c>
      <c r="I1922" s="1">
        <f t="shared" si="183"/>
        <v>0.93154583861750007</v>
      </c>
      <c r="J1922" s="1">
        <f t="shared" si="184"/>
        <v>3353.5650190230003</v>
      </c>
      <c r="K1922" s="1" t="str">
        <f t="shared" si="185"/>
        <v>0</v>
      </c>
    </row>
    <row r="1923" spans="1:11">
      <c r="A1923" s="1" t="s">
        <v>43</v>
      </c>
      <c r="B1923" s="2">
        <v>41055</v>
      </c>
      <c r="C1923" s="3">
        <v>4.1666666666666664E-2</v>
      </c>
      <c r="D1923" s="1">
        <v>23.294375516573599</v>
      </c>
      <c r="E1923" s="1">
        <f t="shared" si="180"/>
        <v>1.0205848273198808</v>
      </c>
      <c r="F1923" s="1">
        <f t="shared" si="181"/>
        <v>3674.1053783515708</v>
      </c>
      <c r="G1923" s="1" t="str">
        <f t="shared" si="182"/>
        <v>0</v>
      </c>
      <c r="H1923" s="1">
        <v>21.797022330000001</v>
      </c>
      <c r="I1923" s="1">
        <f t="shared" si="183"/>
        <v>0.95498204083312499</v>
      </c>
      <c r="J1923" s="1">
        <f t="shared" si="184"/>
        <v>3437.9353469992498</v>
      </c>
      <c r="K1923" s="1" t="str">
        <f t="shared" si="185"/>
        <v>0</v>
      </c>
    </row>
    <row r="1924" spans="1:11">
      <c r="A1924" s="1" t="s">
        <v>43</v>
      </c>
      <c r="B1924" s="2">
        <v>41055</v>
      </c>
      <c r="C1924" s="3">
        <v>8.3333333333333329E-2</v>
      </c>
      <c r="D1924" s="1">
        <v>25.4372895887163</v>
      </c>
      <c r="E1924" s="1">
        <f t="shared" si="180"/>
        <v>1.1144712501056331</v>
      </c>
      <c r="F1924" s="1">
        <f t="shared" si="181"/>
        <v>4012.0965003802789</v>
      </c>
      <c r="G1924" s="1" t="str">
        <f t="shared" si="182"/>
        <v>0</v>
      </c>
      <c r="H1924" s="1">
        <v>22.13726802</v>
      </c>
      <c r="I1924" s="1">
        <f t="shared" si="183"/>
        <v>0.96988905512625012</v>
      </c>
      <c r="J1924" s="1">
        <f t="shared" si="184"/>
        <v>3491.6005984545004</v>
      </c>
      <c r="K1924" s="1" t="str">
        <f t="shared" si="185"/>
        <v>0</v>
      </c>
    </row>
    <row r="1925" spans="1:11">
      <c r="A1925" s="1" t="s">
        <v>43</v>
      </c>
      <c r="B1925" s="2">
        <v>41055</v>
      </c>
      <c r="C1925" s="3">
        <v>0.125</v>
      </c>
      <c r="D1925" s="1">
        <v>21.840130574438302</v>
      </c>
      <c r="E1925" s="1">
        <f t="shared" si="180"/>
        <v>0.95687072079257818</v>
      </c>
      <c r="F1925" s="1">
        <f t="shared" si="181"/>
        <v>3444.7345948532816</v>
      </c>
      <c r="G1925" s="1" t="str">
        <f t="shared" si="182"/>
        <v>0</v>
      </c>
      <c r="H1925" s="1">
        <v>22.159598519999999</v>
      </c>
      <c r="I1925" s="1">
        <f t="shared" si="183"/>
        <v>0.9708674101575</v>
      </c>
      <c r="J1925" s="1">
        <f t="shared" si="184"/>
        <v>3495.1226765669999</v>
      </c>
      <c r="K1925" s="1" t="str">
        <f t="shared" si="185"/>
        <v>0</v>
      </c>
    </row>
    <row r="1926" spans="1:11">
      <c r="A1926" s="1" t="s">
        <v>43</v>
      </c>
      <c r="B1926" s="2">
        <v>41055</v>
      </c>
      <c r="C1926" s="3">
        <v>0.16666666666666666</v>
      </c>
      <c r="D1926" s="1">
        <v>24.5603259446886</v>
      </c>
      <c r="E1926" s="1">
        <f t="shared" si="180"/>
        <v>1.0760492804516693</v>
      </c>
      <c r="F1926" s="1">
        <f t="shared" si="181"/>
        <v>3873.7774096260091</v>
      </c>
      <c r="G1926" s="1" t="str">
        <f t="shared" si="182"/>
        <v>0</v>
      </c>
      <c r="H1926" s="1">
        <v>21.415317030000001</v>
      </c>
      <c r="I1926" s="1">
        <f t="shared" si="183"/>
        <v>0.93825857737687501</v>
      </c>
      <c r="J1926" s="1">
        <f t="shared" si="184"/>
        <v>3377.7308785567502</v>
      </c>
      <c r="K1926" s="1" t="str">
        <f t="shared" si="185"/>
        <v>0</v>
      </c>
    </row>
    <row r="1927" spans="1:11">
      <c r="A1927" s="1" t="s">
        <v>43</v>
      </c>
      <c r="B1927" s="2">
        <v>41055</v>
      </c>
      <c r="C1927" s="3">
        <v>0.20833333333333334</v>
      </c>
      <c r="D1927" s="1">
        <v>23.389173977110101</v>
      </c>
      <c r="E1927" s="1">
        <f t="shared" si="180"/>
        <v>1.0247381848721364</v>
      </c>
      <c r="F1927" s="1">
        <f t="shared" si="181"/>
        <v>3689.0574655396913</v>
      </c>
      <c r="G1927" s="1" t="str">
        <f t="shared" si="182"/>
        <v>0</v>
      </c>
      <c r="H1927" s="1">
        <v>21.560535059999999</v>
      </c>
      <c r="I1927" s="1">
        <f t="shared" si="183"/>
        <v>0.94462094231625005</v>
      </c>
      <c r="J1927" s="1">
        <f t="shared" si="184"/>
        <v>3400.6353923385</v>
      </c>
      <c r="K1927" s="1" t="str">
        <f t="shared" si="185"/>
        <v>0</v>
      </c>
    </row>
    <row r="1928" spans="1:11">
      <c r="A1928" s="1" t="s">
        <v>43</v>
      </c>
      <c r="B1928" s="2">
        <v>41055</v>
      </c>
      <c r="C1928" s="3">
        <v>0.25</v>
      </c>
      <c r="D1928" s="1">
        <v>22.165136804050899</v>
      </c>
      <c r="E1928" s="1">
        <f t="shared" si="180"/>
        <v>0.97111005622748003</v>
      </c>
      <c r="F1928" s="1">
        <f t="shared" si="181"/>
        <v>3495.9962024189281</v>
      </c>
      <c r="G1928" s="1" t="str">
        <f t="shared" si="182"/>
        <v>0</v>
      </c>
      <c r="H1928" s="1">
        <v>21.643549320000002</v>
      </c>
      <c r="I1928" s="1">
        <f t="shared" si="183"/>
        <v>0.94825800458250009</v>
      </c>
      <c r="J1928" s="1">
        <f t="shared" si="184"/>
        <v>3413.7288164970005</v>
      </c>
      <c r="K1928" s="1" t="str">
        <f t="shared" si="185"/>
        <v>0</v>
      </c>
    </row>
    <row r="1929" spans="1:11">
      <c r="A1929" s="1" t="s">
        <v>43</v>
      </c>
      <c r="B1929" s="2">
        <v>41055</v>
      </c>
      <c r="C1929" s="3">
        <v>0.29166666666666669</v>
      </c>
      <c r="D1929" s="1">
        <v>19.5848193009694</v>
      </c>
      <c r="E1929" s="1">
        <f t="shared" si="180"/>
        <v>0.85805989562372187</v>
      </c>
      <c r="F1929" s="1">
        <f t="shared" si="181"/>
        <v>3089.0156242453986</v>
      </c>
      <c r="G1929" s="1" t="str">
        <f t="shared" si="182"/>
        <v>0</v>
      </c>
      <c r="H1929" s="1">
        <v>21.014727010000001</v>
      </c>
      <c r="I1929" s="1">
        <f t="shared" si="183"/>
        <v>0.9207077271256251</v>
      </c>
      <c r="J1929" s="1">
        <f t="shared" si="184"/>
        <v>3314.5478176522502</v>
      </c>
      <c r="K1929" s="1" t="str">
        <f t="shared" si="185"/>
        <v>0</v>
      </c>
    </row>
    <row r="1930" spans="1:11">
      <c r="A1930" s="1" t="s">
        <v>43</v>
      </c>
      <c r="B1930" s="2">
        <v>41055</v>
      </c>
      <c r="C1930" s="3">
        <v>0.33333333333333331</v>
      </c>
      <c r="D1930" s="1">
        <v>24.398706194559701</v>
      </c>
      <c r="E1930" s="1">
        <f t="shared" si="180"/>
        <v>1.0689683151491469</v>
      </c>
      <c r="F1930" s="1">
        <f t="shared" si="181"/>
        <v>3848.2859345369288</v>
      </c>
      <c r="G1930" s="1" t="str">
        <f t="shared" si="182"/>
        <v>0</v>
      </c>
      <c r="H1930" s="1">
        <v>20.683808559999999</v>
      </c>
      <c r="I1930" s="1">
        <f t="shared" si="183"/>
        <v>0.90620936253499995</v>
      </c>
      <c r="J1930" s="1">
        <f t="shared" si="184"/>
        <v>3262.353705126</v>
      </c>
      <c r="K1930" s="1" t="str">
        <f t="shared" si="185"/>
        <v>0</v>
      </c>
    </row>
    <row r="1931" spans="1:11">
      <c r="A1931" s="1" t="s">
        <v>43</v>
      </c>
      <c r="B1931" s="2">
        <v>41055</v>
      </c>
      <c r="C1931" s="3">
        <v>0.375</v>
      </c>
      <c r="D1931" s="1">
        <v>27.165464641010701</v>
      </c>
      <c r="E1931" s="1">
        <f t="shared" si="180"/>
        <v>1.1901869195842814</v>
      </c>
      <c r="F1931" s="1">
        <f t="shared" si="181"/>
        <v>4284.6729105034128</v>
      </c>
      <c r="G1931" s="1" t="str">
        <f t="shared" si="182"/>
        <v>0</v>
      </c>
      <c r="H1931" s="1">
        <v>19.965405199999999</v>
      </c>
      <c r="I1931" s="1">
        <f t="shared" si="183"/>
        <v>0.8747343153249999</v>
      </c>
      <c r="J1931" s="1">
        <f t="shared" si="184"/>
        <v>3149.0435351699998</v>
      </c>
      <c r="K1931" s="1" t="str">
        <f t="shared" si="185"/>
        <v>0</v>
      </c>
    </row>
    <row r="1932" spans="1:11">
      <c r="A1932" s="1" t="s">
        <v>43</v>
      </c>
      <c r="B1932" s="2">
        <v>41055</v>
      </c>
      <c r="C1932" s="3">
        <v>0.41666666666666669</v>
      </c>
      <c r="D1932" s="1">
        <v>25.4212213664585</v>
      </c>
      <c r="E1932" s="1">
        <f t="shared" si="180"/>
        <v>1.1137672611179632</v>
      </c>
      <c r="F1932" s="1">
        <f t="shared" si="181"/>
        <v>4009.5621400246673</v>
      </c>
      <c r="G1932" s="1" t="str">
        <f t="shared" si="182"/>
        <v>0</v>
      </c>
      <c r="H1932" s="1">
        <v>19.778361530000002</v>
      </c>
      <c r="I1932" s="1">
        <f t="shared" si="183"/>
        <v>0.86653946453312514</v>
      </c>
      <c r="J1932" s="1">
        <f t="shared" si="184"/>
        <v>3119.5420723192506</v>
      </c>
      <c r="K1932" s="1" t="str">
        <f t="shared" si="185"/>
        <v>0</v>
      </c>
    </row>
    <row r="1933" spans="1:11">
      <c r="A1933" s="1" t="s">
        <v>43</v>
      </c>
      <c r="B1933" s="2">
        <v>41055</v>
      </c>
      <c r="C1933" s="3">
        <v>0.45833333333333331</v>
      </c>
      <c r="D1933" s="1">
        <v>22.394847757021601</v>
      </c>
      <c r="E1933" s="1">
        <f t="shared" si="180"/>
        <v>0.98117426735450897</v>
      </c>
      <c r="F1933" s="1">
        <f t="shared" si="181"/>
        <v>3532.2273624762324</v>
      </c>
      <c r="G1933" s="1" t="str">
        <f t="shared" si="182"/>
        <v>0</v>
      </c>
      <c r="H1933" s="1">
        <v>19.597226150000001</v>
      </c>
      <c r="I1933" s="1">
        <f t="shared" si="183"/>
        <v>0.85860347069687515</v>
      </c>
      <c r="J1933" s="1">
        <f t="shared" si="184"/>
        <v>3090.9724945087505</v>
      </c>
      <c r="K1933" s="1" t="str">
        <f t="shared" si="185"/>
        <v>0</v>
      </c>
    </row>
    <row r="1934" spans="1:11">
      <c r="A1934" s="1" t="s">
        <v>43</v>
      </c>
      <c r="B1934" s="2">
        <v>41055</v>
      </c>
      <c r="C1934" s="3">
        <v>0.5</v>
      </c>
      <c r="D1934" s="1">
        <v>24.998966490427701</v>
      </c>
      <c r="E1934" s="1">
        <f t="shared" si="180"/>
        <v>1.0952672193618636</v>
      </c>
      <c r="F1934" s="1">
        <f t="shared" si="181"/>
        <v>3942.9619897027087</v>
      </c>
      <c r="G1934" s="1" t="str">
        <f t="shared" si="182"/>
        <v>0</v>
      </c>
      <c r="H1934" s="1">
        <v>18.95649199</v>
      </c>
      <c r="I1934" s="1">
        <f t="shared" si="183"/>
        <v>0.83053130531187502</v>
      </c>
      <c r="J1934" s="1">
        <f t="shared" si="184"/>
        <v>2989.9126991227499</v>
      </c>
      <c r="K1934" s="1" t="str">
        <f t="shared" si="185"/>
        <v>0</v>
      </c>
    </row>
    <row r="1935" spans="1:11">
      <c r="A1935" s="1" t="s">
        <v>43</v>
      </c>
      <c r="B1935" s="2">
        <v>41055</v>
      </c>
      <c r="C1935" s="3">
        <v>0.54166666666666663</v>
      </c>
      <c r="D1935" s="1">
        <v>23.873211300108199</v>
      </c>
      <c r="E1935" s="1">
        <f t="shared" si="180"/>
        <v>1.0459450700859905</v>
      </c>
      <c r="F1935" s="1">
        <f t="shared" si="181"/>
        <v>3765.4022523095655</v>
      </c>
      <c r="G1935" s="1" t="str">
        <f t="shared" si="182"/>
        <v>0</v>
      </c>
      <c r="H1935" s="1">
        <v>18.515038969999999</v>
      </c>
      <c r="I1935" s="1">
        <f t="shared" si="183"/>
        <v>0.81119014487312491</v>
      </c>
      <c r="J1935" s="1">
        <f t="shared" si="184"/>
        <v>2920.2845215432499</v>
      </c>
      <c r="K1935" s="1" t="str">
        <f t="shared" si="185"/>
        <v>0</v>
      </c>
    </row>
    <row r="1936" spans="1:11">
      <c r="A1936" s="1" t="s">
        <v>43</v>
      </c>
      <c r="B1936" s="2">
        <v>41055</v>
      </c>
      <c r="C1936" s="3">
        <v>0.58333333333333337</v>
      </c>
      <c r="D1936" s="1">
        <v>24.760635047488702</v>
      </c>
      <c r="E1936" s="1">
        <f t="shared" si="180"/>
        <v>1.0848253230180989</v>
      </c>
      <c r="F1936" s="1">
        <f t="shared" si="181"/>
        <v>3905.3711628651558</v>
      </c>
      <c r="G1936" s="1" t="str">
        <f t="shared" si="182"/>
        <v>0</v>
      </c>
      <c r="H1936" s="1">
        <v>19.34861673</v>
      </c>
      <c r="I1936" s="1">
        <f t="shared" si="183"/>
        <v>0.847711270483125</v>
      </c>
      <c r="J1936" s="1">
        <f t="shared" si="184"/>
        <v>3051.76057373925</v>
      </c>
      <c r="K1936" s="1" t="str">
        <f t="shared" si="185"/>
        <v>0</v>
      </c>
    </row>
    <row r="1937" spans="1:11">
      <c r="A1937" s="1" t="s">
        <v>43</v>
      </c>
      <c r="B1937" s="2">
        <v>41055</v>
      </c>
      <c r="C1937" s="3">
        <v>0.625</v>
      </c>
      <c r="D1937" s="1">
        <v>31.383542131847801</v>
      </c>
      <c r="E1937" s="1">
        <f t="shared" si="180"/>
        <v>1.3749914396515817</v>
      </c>
      <c r="F1937" s="1">
        <f t="shared" si="181"/>
        <v>4949.9691827456936</v>
      </c>
      <c r="G1937" s="1" t="str">
        <f t="shared" si="182"/>
        <v>0</v>
      </c>
      <c r="H1937" s="1">
        <v>19.567745760000001</v>
      </c>
      <c r="I1937" s="1">
        <f t="shared" si="183"/>
        <v>0.85731186111000002</v>
      </c>
      <c r="J1937" s="1">
        <f t="shared" si="184"/>
        <v>3086.3226999960002</v>
      </c>
      <c r="K1937" s="1" t="str">
        <f t="shared" si="185"/>
        <v>0</v>
      </c>
    </row>
    <row r="1938" spans="1:11">
      <c r="A1938" s="1" t="s">
        <v>43</v>
      </c>
      <c r="B1938" s="2">
        <v>41055</v>
      </c>
      <c r="C1938" s="3">
        <v>0.66666666666666663</v>
      </c>
      <c r="D1938" s="1">
        <v>26.843948177761501</v>
      </c>
      <c r="E1938" s="1">
        <f t="shared" si="180"/>
        <v>1.1761004795381758</v>
      </c>
      <c r="F1938" s="1">
        <f t="shared" si="181"/>
        <v>4233.961726337433</v>
      </c>
      <c r="G1938" s="1" t="str">
        <f t="shared" si="182"/>
        <v>0</v>
      </c>
      <c r="H1938" s="1">
        <v>19.52535657</v>
      </c>
      <c r="I1938" s="1">
        <f t="shared" si="183"/>
        <v>0.85545468472312491</v>
      </c>
      <c r="J1938" s="1">
        <f t="shared" si="184"/>
        <v>3079.6368650032496</v>
      </c>
      <c r="K1938" s="1" t="str">
        <f t="shared" si="185"/>
        <v>0</v>
      </c>
    </row>
    <row r="1939" spans="1:11">
      <c r="A1939" s="1" t="s">
        <v>43</v>
      </c>
      <c r="B1939" s="2">
        <v>41055</v>
      </c>
      <c r="C1939" s="3">
        <v>0.70833333333333337</v>
      </c>
      <c r="D1939" s="1">
        <v>25.3869680616591</v>
      </c>
      <c r="E1939" s="1">
        <f t="shared" si="180"/>
        <v>1.1122665382014394</v>
      </c>
      <c r="F1939" s="1">
        <f t="shared" si="181"/>
        <v>4004.1595375251818</v>
      </c>
      <c r="G1939" s="1" t="str">
        <f t="shared" si="182"/>
        <v>0</v>
      </c>
      <c r="H1939" s="1">
        <v>19.288414599999999</v>
      </c>
      <c r="I1939" s="1">
        <f t="shared" si="183"/>
        <v>0.8450736646625</v>
      </c>
      <c r="J1939" s="1">
        <f t="shared" si="184"/>
        <v>3042.2651927850002</v>
      </c>
      <c r="K1939" s="1" t="str">
        <f t="shared" si="185"/>
        <v>0</v>
      </c>
    </row>
    <row r="1940" spans="1:11">
      <c r="A1940" s="1" t="s">
        <v>43</v>
      </c>
      <c r="B1940" s="2">
        <v>41055</v>
      </c>
      <c r="C1940" s="3">
        <v>0.75</v>
      </c>
      <c r="D1940" s="1">
        <v>26.570639350679201</v>
      </c>
      <c r="E1940" s="1">
        <f t="shared" si="180"/>
        <v>1.1641261365516324</v>
      </c>
      <c r="F1940" s="1">
        <f t="shared" si="181"/>
        <v>4190.8540915858766</v>
      </c>
      <c r="G1940" s="1" t="str">
        <f t="shared" si="182"/>
        <v>0</v>
      </c>
      <c r="H1940" s="1">
        <v>19.166042999999998</v>
      </c>
      <c r="I1940" s="1">
        <f t="shared" si="183"/>
        <v>0.83971225893750001</v>
      </c>
      <c r="J1940" s="1">
        <f t="shared" si="184"/>
        <v>3022.964132175</v>
      </c>
      <c r="K1940" s="1" t="str">
        <f t="shared" si="185"/>
        <v>0</v>
      </c>
    </row>
    <row r="1941" spans="1:11">
      <c r="A1941" s="1" t="s">
        <v>43</v>
      </c>
      <c r="B1941" s="2">
        <v>41055</v>
      </c>
      <c r="C1941" s="3">
        <v>0.79166666666666663</v>
      </c>
      <c r="D1941" s="1">
        <v>27.2987473365996</v>
      </c>
      <c r="E1941" s="1">
        <f t="shared" si="180"/>
        <v>1.19602636768477</v>
      </c>
      <c r="F1941" s="1">
        <f t="shared" si="181"/>
        <v>4305.6949236651717</v>
      </c>
      <c r="G1941" s="1" t="str">
        <f t="shared" si="182"/>
        <v>0</v>
      </c>
      <c r="H1941" s="1">
        <v>19.083672929999999</v>
      </c>
      <c r="I1941" s="1">
        <f t="shared" si="183"/>
        <v>0.83610342024562501</v>
      </c>
      <c r="J1941" s="1">
        <f t="shared" si="184"/>
        <v>3009.9723128842502</v>
      </c>
      <c r="K1941" s="1" t="str">
        <f t="shared" si="185"/>
        <v>0</v>
      </c>
    </row>
    <row r="1942" spans="1:11">
      <c r="A1942" s="1" t="s">
        <v>43</v>
      </c>
      <c r="B1942" s="2">
        <v>41055</v>
      </c>
      <c r="C1942" s="3">
        <v>0.83333333333333337</v>
      </c>
      <c r="D1942" s="1">
        <v>29.704152441024799</v>
      </c>
      <c r="E1942" s="1">
        <f t="shared" si="180"/>
        <v>1.301413178822399</v>
      </c>
      <c r="F1942" s="1">
        <f t="shared" si="181"/>
        <v>4685.0874437606362</v>
      </c>
      <c r="G1942" s="1" t="str">
        <f t="shared" si="182"/>
        <v>0</v>
      </c>
      <c r="H1942" s="1">
        <v>19.626143460000002</v>
      </c>
      <c r="I1942" s="1">
        <f t="shared" si="183"/>
        <v>0.85987041034125011</v>
      </c>
      <c r="J1942" s="1">
        <f t="shared" si="184"/>
        <v>3095.5334772285005</v>
      </c>
      <c r="K1942" s="1" t="str">
        <f t="shared" si="185"/>
        <v>0</v>
      </c>
    </row>
    <row r="1943" spans="1:11">
      <c r="A1943" s="1" t="s">
        <v>43</v>
      </c>
      <c r="B1943" s="2">
        <v>41055</v>
      </c>
      <c r="C1943" s="3">
        <v>0.875</v>
      </c>
      <c r="D1943" s="1">
        <v>39.127962272961902</v>
      </c>
      <c r="E1943" s="1">
        <f t="shared" si="180"/>
        <v>1.7142938470841433</v>
      </c>
      <c r="F1943" s="1">
        <f t="shared" si="181"/>
        <v>6171.4578495029164</v>
      </c>
      <c r="G1943" s="1" t="str">
        <f t="shared" si="182"/>
        <v>0</v>
      </c>
      <c r="H1943" s="1">
        <v>21.3555423</v>
      </c>
      <c r="I1943" s="1">
        <f t="shared" si="183"/>
        <v>0.93563969701874994</v>
      </c>
      <c r="J1943" s="1">
        <f t="shared" si="184"/>
        <v>3368.3029092674997</v>
      </c>
      <c r="K1943" s="1" t="str">
        <f t="shared" si="185"/>
        <v>0</v>
      </c>
    </row>
    <row r="1944" spans="1:11">
      <c r="A1944" s="1" t="s">
        <v>43</v>
      </c>
      <c r="B1944" s="2">
        <v>41055</v>
      </c>
      <c r="C1944" s="3">
        <v>0.91666666666666663</v>
      </c>
      <c r="D1944" s="1">
        <v>42.398739320966897</v>
      </c>
      <c r="E1944" s="1">
        <f t="shared" si="180"/>
        <v>1.8575947664998622</v>
      </c>
      <c r="F1944" s="1">
        <f t="shared" si="181"/>
        <v>6687.3411593995042</v>
      </c>
      <c r="G1944" s="1" t="str">
        <f t="shared" si="182"/>
        <v>0</v>
      </c>
      <c r="H1944" s="1">
        <v>23.74770758</v>
      </c>
      <c r="I1944" s="1">
        <f t="shared" si="183"/>
        <v>1.0404464383487499</v>
      </c>
      <c r="J1944" s="1">
        <f t="shared" si="184"/>
        <v>3745.6071780554998</v>
      </c>
      <c r="K1944" s="1" t="str">
        <f t="shared" si="185"/>
        <v>0</v>
      </c>
    </row>
    <row r="1945" spans="1:11">
      <c r="A1945" s="1" t="s">
        <v>43</v>
      </c>
      <c r="B1945" s="2">
        <v>41055</v>
      </c>
      <c r="C1945" s="3">
        <v>0.95833333333333337</v>
      </c>
      <c r="D1945" s="1">
        <v>43.507579433653099</v>
      </c>
      <c r="E1945" s="1">
        <f t="shared" si="180"/>
        <v>1.9061758239369266</v>
      </c>
      <c r="F1945" s="1">
        <f t="shared" si="181"/>
        <v>6862.2329661729354</v>
      </c>
      <c r="G1945" s="1">
        <f t="shared" si="182"/>
        <v>107062.89298126053</v>
      </c>
      <c r="H1945" s="1">
        <v>23.979039820000001</v>
      </c>
      <c r="I1945" s="1">
        <f t="shared" si="183"/>
        <v>1.0505816821137501</v>
      </c>
      <c r="J1945" s="1">
        <f t="shared" si="184"/>
        <v>3782.0940556095006</v>
      </c>
      <c r="K1945" s="1">
        <f t="shared" si="185"/>
        <v>90224.00250945751</v>
      </c>
    </row>
    <row r="1946" spans="1:11">
      <c r="A1946" s="1" t="s">
        <v>43</v>
      </c>
      <c r="B1946" s="2">
        <v>41056</v>
      </c>
      <c r="C1946" s="3">
        <v>0</v>
      </c>
      <c r="D1946" s="1">
        <v>39.710168228149399</v>
      </c>
      <c r="E1946" s="1">
        <f t="shared" si="180"/>
        <v>1.7398017454957955</v>
      </c>
      <c r="F1946" s="1">
        <f t="shared" si="181"/>
        <v>6263.2862837848634</v>
      </c>
      <c r="G1946" s="1" t="str">
        <f t="shared" si="182"/>
        <v>0</v>
      </c>
      <c r="H1946" s="1">
        <v>24.30615285</v>
      </c>
      <c r="I1946" s="1">
        <f t="shared" si="183"/>
        <v>1.064913321740625</v>
      </c>
      <c r="J1946" s="1">
        <f t="shared" si="184"/>
        <v>3833.68795826625</v>
      </c>
      <c r="K1946" s="1" t="str">
        <f t="shared" si="185"/>
        <v>0</v>
      </c>
    </row>
    <row r="1947" spans="1:11">
      <c r="A1947" s="1" t="s">
        <v>43</v>
      </c>
      <c r="B1947" s="2">
        <v>41056</v>
      </c>
      <c r="C1947" s="3">
        <v>4.1666666666666664E-2</v>
      </c>
      <c r="D1947" s="1">
        <v>38.811991848415801</v>
      </c>
      <c r="E1947" s="1">
        <f t="shared" si="180"/>
        <v>1.7004503928587174</v>
      </c>
      <c r="F1947" s="1">
        <f t="shared" si="181"/>
        <v>6121.6214142913823</v>
      </c>
      <c r="G1947" s="1" t="str">
        <f t="shared" si="182"/>
        <v>0</v>
      </c>
      <c r="H1947" s="1">
        <v>25.536637979999998</v>
      </c>
      <c r="I1947" s="1">
        <f t="shared" si="183"/>
        <v>1.1188239514987499</v>
      </c>
      <c r="J1947" s="1">
        <f t="shared" si="184"/>
        <v>4027.7662253954995</v>
      </c>
      <c r="K1947" s="1" t="str">
        <f t="shared" si="185"/>
        <v>0</v>
      </c>
    </row>
    <row r="1948" spans="1:11">
      <c r="A1948" s="1" t="s">
        <v>43</v>
      </c>
      <c r="B1948" s="2">
        <v>41056</v>
      </c>
      <c r="C1948" s="3">
        <v>8.3333333333333329E-2</v>
      </c>
      <c r="D1948" s="1">
        <v>38.5926919153002</v>
      </c>
      <c r="E1948" s="1">
        <f t="shared" si="180"/>
        <v>1.6908423145390903</v>
      </c>
      <c r="F1948" s="1">
        <f t="shared" si="181"/>
        <v>6087.0323323407247</v>
      </c>
      <c r="G1948" s="1" t="str">
        <f t="shared" si="182"/>
        <v>0</v>
      </c>
      <c r="H1948" s="1">
        <v>26.754715699999998</v>
      </c>
      <c r="I1948" s="1">
        <f t="shared" si="183"/>
        <v>1.1721909816062499</v>
      </c>
      <c r="J1948" s="1">
        <f t="shared" si="184"/>
        <v>4219.8875337824993</v>
      </c>
      <c r="K1948" s="1" t="str">
        <f t="shared" si="185"/>
        <v>0</v>
      </c>
    </row>
    <row r="1949" spans="1:11">
      <c r="A1949" s="1" t="s">
        <v>43</v>
      </c>
      <c r="B1949" s="2">
        <v>41056</v>
      </c>
      <c r="C1949" s="3">
        <v>0.125</v>
      </c>
      <c r="D1949" s="1">
        <v>37.6827688513862</v>
      </c>
      <c r="E1949" s="1">
        <f t="shared" si="180"/>
        <v>1.6509763103013577</v>
      </c>
      <c r="F1949" s="1">
        <f t="shared" si="181"/>
        <v>5943.5147170848877</v>
      </c>
      <c r="G1949" s="1" t="str">
        <f t="shared" si="182"/>
        <v>0</v>
      </c>
      <c r="H1949" s="1">
        <v>27.620758420000001</v>
      </c>
      <c r="I1949" s="1">
        <f t="shared" si="183"/>
        <v>1.21013447827625</v>
      </c>
      <c r="J1949" s="1">
        <f t="shared" si="184"/>
        <v>4356.4841217944995</v>
      </c>
      <c r="K1949" s="1" t="str">
        <f t="shared" si="185"/>
        <v>0</v>
      </c>
    </row>
    <row r="1950" spans="1:11">
      <c r="A1950" s="1" t="s">
        <v>43</v>
      </c>
      <c r="B1950" s="2">
        <v>41056</v>
      </c>
      <c r="C1950" s="3">
        <v>0.16666666666666666</v>
      </c>
      <c r="D1950" s="1">
        <v>33.914751155641298</v>
      </c>
      <c r="E1950" s="1">
        <f t="shared" si="180"/>
        <v>1.4858900350065343</v>
      </c>
      <c r="F1950" s="1">
        <f t="shared" si="181"/>
        <v>5349.2041260235237</v>
      </c>
      <c r="G1950" s="1" t="str">
        <f t="shared" si="182"/>
        <v>0</v>
      </c>
      <c r="H1950" s="1">
        <v>27.82591369</v>
      </c>
      <c r="I1950" s="1">
        <f t="shared" si="183"/>
        <v>1.2191228435431252</v>
      </c>
      <c r="J1950" s="1">
        <f t="shared" si="184"/>
        <v>4388.8422367552503</v>
      </c>
      <c r="K1950" s="1" t="str">
        <f t="shared" si="185"/>
        <v>0</v>
      </c>
    </row>
    <row r="1951" spans="1:11">
      <c r="A1951" s="1" t="s">
        <v>43</v>
      </c>
      <c r="B1951" s="2">
        <v>41056</v>
      </c>
      <c r="C1951" s="3">
        <v>0.20833333333333334</v>
      </c>
      <c r="D1951" s="1">
        <v>31.043273037274702</v>
      </c>
      <c r="E1951" s="1">
        <f t="shared" si="180"/>
        <v>1.3600833999455979</v>
      </c>
      <c r="F1951" s="1">
        <f t="shared" si="181"/>
        <v>4896.3002398041526</v>
      </c>
      <c r="G1951" s="1" t="str">
        <f t="shared" si="182"/>
        <v>0</v>
      </c>
      <c r="H1951" s="1">
        <v>28.250584589999999</v>
      </c>
      <c r="I1951" s="1">
        <f t="shared" si="183"/>
        <v>1.2377287373493751</v>
      </c>
      <c r="J1951" s="1">
        <f t="shared" si="184"/>
        <v>4455.8234544577499</v>
      </c>
      <c r="K1951" s="1" t="str">
        <f t="shared" si="185"/>
        <v>0</v>
      </c>
    </row>
    <row r="1952" spans="1:11">
      <c r="A1952" s="1" t="s">
        <v>43</v>
      </c>
      <c r="B1952" s="2">
        <v>41056</v>
      </c>
      <c r="C1952" s="3">
        <v>0.25</v>
      </c>
      <c r="D1952" s="1">
        <v>30.613195815086399</v>
      </c>
      <c r="E1952" s="1">
        <f t="shared" si="180"/>
        <v>1.3412406416484728</v>
      </c>
      <c r="F1952" s="1">
        <f t="shared" si="181"/>
        <v>4828.4663099345016</v>
      </c>
      <c r="G1952" s="1" t="str">
        <f t="shared" si="182"/>
        <v>0</v>
      </c>
      <c r="H1952" s="1">
        <v>28.691562909999998</v>
      </c>
      <c r="I1952" s="1">
        <f t="shared" si="183"/>
        <v>1.2570490999943749</v>
      </c>
      <c r="J1952" s="1">
        <f t="shared" si="184"/>
        <v>4525.3767599797493</v>
      </c>
      <c r="K1952" s="1" t="str">
        <f t="shared" si="185"/>
        <v>0</v>
      </c>
    </row>
    <row r="1953" spans="1:11">
      <c r="A1953" s="1" t="s">
        <v>43</v>
      </c>
      <c r="B1953" s="2">
        <v>41056</v>
      </c>
      <c r="C1953" s="3">
        <v>0.29166666666666669</v>
      </c>
      <c r="D1953" s="1">
        <v>32.7216049628788</v>
      </c>
      <c r="E1953" s="1">
        <f t="shared" si="180"/>
        <v>1.4336153174361275</v>
      </c>
      <c r="F1953" s="1">
        <f t="shared" si="181"/>
        <v>5161.0151427700584</v>
      </c>
      <c r="G1953" s="1" t="str">
        <f t="shared" si="182"/>
        <v>0</v>
      </c>
      <c r="H1953" s="1">
        <v>28.81636937</v>
      </c>
      <c r="I1953" s="1">
        <f t="shared" si="183"/>
        <v>1.262517183023125</v>
      </c>
      <c r="J1953" s="1">
        <f t="shared" si="184"/>
        <v>4545.0618588832504</v>
      </c>
      <c r="K1953" s="1" t="str">
        <f t="shared" si="185"/>
        <v>0</v>
      </c>
    </row>
    <row r="1954" spans="1:11">
      <c r="A1954" s="1" t="s">
        <v>43</v>
      </c>
      <c r="B1954" s="2">
        <v>41056</v>
      </c>
      <c r="C1954" s="3">
        <v>0.33333333333333331</v>
      </c>
      <c r="D1954" s="1">
        <v>30.1234522003598</v>
      </c>
      <c r="E1954" s="1">
        <f t="shared" si="180"/>
        <v>1.3197837495282636</v>
      </c>
      <c r="F1954" s="1">
        <f t="shared" si="181"/>
        <v>4751.2214983017493</v>
      </c>
      <c r="G1954" s="1" t="str">
        <f t="shared" si="182"/>
        <v>0</v>
      </c>
      <c r="H1954" s="1">
        <v>28.806011269999999</v>
      </c>
      <c r="I1954" s="1">
        <f t="shared" si="183"/>
        <v>1.262063368766875</v>
      </c>
      <c r="J1954" s="1">
        <f t="shared" si="184"/>
        <v>4543.42812756075</v>
      </c>
      <c r="K1954" s="1" t="str">
        <f t="shared" si="185"/>
        <v>0</v>
      </c>
    </row>
    <row r="1955" spans="1:11">
      <c r="A1955" s="1" t="s">
        <v>43</v>
      </c>
      <c r="B1955" s="2">
        <v>41056</v>
      </c>
      <c r="C1955" s="3">
        <v>0.375</v>
      </c>
      <c r="D1955" s="1">
        <v>31.6801065789329</v>
      </c>
      <c r="E1955" s="1">
        <f t="shared" si="180"/>
        <v>1.3879846694894977</v>
      </c>
      <c r="F1955" s="1">
        <f t="shared" si="181"/>
        <v>4996.7448101621922</v>
      </c>
      <c r="G1955" s="1" t="str">
        <f t="shared" si="182"/>
        <v>0</v>
      </c>
      <c r="H1955" s="1">
        <v>27.680506229999999</v>
      </c>
      <c r="I1955" s="1">
        <f t="shared" si="183"/>
        <v>1.2127521792018749</v>
      </c>
      <c r="J1955" s="1">
        <f t="shared" si="184"/>
        <v>4365.9078451267496</v>
      </c>
      <c r="K1955" s="1" t="str">
        <f t="shared" si="185"/>
        <v>0</v>
      </c>
    </row>
    <row r="1956" spans="1:11">
      <c r="A1956" s="1" t="s">
        <v>43</v>
      </c>
      <c r="B1956" s="2">
        <v>41056</v>
      </c>
      <c r="C1956" s="3">
        <v>0.41666666666666669</v>
      </c>
      <c r="D1956" s="1">
        <v>27.4693122551176</v>
      </c>
      <c r="E1956" s="1">
        <f t="shared" si="180"/>
        <v>1.2034992431773399</v>
      </c>
      <c r="F1956" s="1">
        <f t="shared" si="181"/>
        <v>4332.5972754384238</v>
      </c>
      <c r="G1956" s="1" t="str">
        <f t="shared" si="182"/>
        <v>0</v>
      </c>
      <c r="H1956" s="1">
        <v>26.86944927</v>
      </c>
      <c r="I1956" s="1">
        <f t="shared" si="183"/>
        <v>1.1772177461418751</v>
      </c>
      <c r="J1956" s="1">
        <f t="shared" si="184"/>
        <v>4237.9838861107501</v>
      </c>
      <c r="K1956" s="1" t="str">
        <f t="shared" si="185"/>
        <v>0</v>
      </c>
    </row>
    <row r="1957" spans="1:11">
      <c r="A1957" s="1" t="s">
        <v>43</v>
      </c>
      <c r="B1957" s="2">
        <v>41056</v>
      </c>
      <c r="C1957" s="3">
        <v>0.45833333333333331</v>
      </c>
      <c r="D1957" s="1">
        <v>26.000911983384</v>
      </c>
      <c r="E1957" s="1">
        <f t="shared" si="180"/>
        <v>1.1391649562720114</v>
      </c>
      <c r="F1957" s="1">
        <f t="shared" si="181"/>
        <v>4100.9938425792407</v>
      </c>
      <c r="G1957" s="1" t="str">
        <f t="shared" si="182"/>
        <v>0</v>
      </c>
      <c r="H1957" s="1">
        <v>25.884806560000001</v>
      </c>
      <c r="I1957" s="1">
        <f t="shared" si="183"/>
        <v>1.13407808741</v>
      </c>
      <c r="J1957" s="1">
        <f t="shared" si="184"/>
        <v>4082.6811146760001</v>
      </c>
      <c r="K1957" s="1" t="str">
        <f t="shared" si="185"/>
        <v>0</v>
      </c>
    </row>
    <row r="1958" spans="1:11">
      <c r="A1958" s="1" t="s">
        <v>43</v>
      </c>
      <c r="B1958" s="2">
        <v>41056</v>
      </c>
      <c r="C1958" s="3">
        <v>0.5</v>
      </c>
      <c r="D1958" s="1">
        <v>31.142874539163401</v>
      </c>
      <c r="E1958" s="1">
        <f t="shared" si="180"/>
        <v>1.3644471907470965</v>
      </c>
      <c r="F1958" s="1">
        <f t="shared" si="181"/>
        <v>4912.0098866895478</v>
      </c>
      <c r="G1958" s="1" t="str">
        <f t="shared" si="182"/>
        <v>0</v>
      </c>
      <c r="H1958" s="1">
        <v>25.168953420000001</v>
      </c>
      <c r="I1958" s="1">
        <f t="shared" si="183"/>
        <v>1.10271477171375</v>
      </c>
      <c r="J1958" s="1">
        <f t="shared" si="184"/>
        <v>3969.7731781695002</v>
      </c>
      <c r="K1958" s="1" t="str">
        <f t="shared" si="185"/>
        <v>0</v>
      </c>
    </row>
    <row r="1959" spans="1:11">
      <c r="A1959" s="1" t="s">
        <v>43</v>
      </c>
      <c r="B1959" s="2">
        <v>41056</v>
      </c>
      <c r="C1959" s="3">
        <v>0.54166666666666663</v>
      </c>
      <c r="D1959" s="1">
        <v>27.066699477831499</v>
      </c>
      <c r="E1959" s="1">
        <f t="shared" si="180"/>
        <v>1.1858597708724925</v>
      </c>
      <c r="F1959" s="1">
        <f t="shared" si="181"/>
        <v>4269.095175140973</v>
      </c>
      <c r="G1959" s="1" t="str">
        <f t="shared" si="182"/>
        <v>0</v>
      </c>
      <c r="H1959" s="1">
        <v>24.943678680000001</v>
      </c>
      <c r="I1959" s="1">
        <f t="shared" si="183"/>
        <v>1.0928449221675001</v>
      </c>
      <c r="J1959" s="1">
        <f t="shared" si="184"/>
        <v>3934.2417198030003</v>
      </c>
      <c r="K1959" s="1" t="str">
        <f t="shared" si="185"/>
        <v>0</v>
      </c>
    </row>
    <row r="1960" spans="1:11">
      <c r="A1960" s="1" t="s">
        <v>43</v>
      </c>
      <c r="B1960" s="2">
        <v>41056</v>
      </c>
      <c r="C1960" s="3">
        <v>0.58333333333333337</v>
      </c>
      <c r="D1960" s="1">
        <v>27.130142434967901</v>
      </c>
      <c r="E1960" s="1">
        <f t="shared" si="180"/>
        <v>1.1886393654320311</v>
      </c>
      <c r="F1960" s="1">
        <f t="shared" si="181"/>
        <v>4279.1017155553118</v>
      </c>
      <c r="G1960" s="1" t="str">
        <f t="shared" si="182"/>
        <v>0</v>
      </c>
      <c r="H1960" s="1">
        <v>24.511240870000002</v>
      </c>
      <c r="I1960" s="1">
        <f t="shared" si="183"/>
        <v>1.073898740616875</v>
      </c>
      <c r="J1960" s="1">
        <f t="shared" si="184"/>
        <v>3866.0354662207496</v>
      </c>
      <c r="K1960" s="1" t="str">
        <f t="shared" si="185"/>
        <v>0</v>
      </c>
    </row>
    <row r="1961" spans="1:11">
      <c r="A1961" s="1" t="s">
        <v>43</v>
      </c>
      <c r="B1961" s="2">
        <v>41056</v>
      </c>
      <c r="C1961" s="3">
        <v>0.625</v>
      </c>
      <c r="D1961" s="1">
        <v>27.752120653258402</v>
      </c>
      <c r="E1961" s="1">
        <f t="shared" si="180"/>
        <v>1.2158897861208837</v>
      </c>
      <c r="F1961" s="1">
        <f t="shared" si="181"/>
        <v>4377.2032300351812</v>
      </c>
      <c r="G1961" s="1" t="str">
        <f t="shared" si="182"/>
        <v>0</v>
      </c>
      <c r="H1961" s="1">
        <v>24.735368909999998</v>
      </c>
      <c r="I1961" s="1">
        <f t="shared" si="183"/>
        <v>1.083718350369375</v>
      </c>
      <c r="J1961" s="1">
        <f t="shared" si="184"/>
        <v>3901.3860613297502</v>
      </c>
      <c r="K1961" s="1" t="str">
        <f t="shared" si="185"/>
        <v>0</v>
      </c>
    </row>
    <row r="1962" spans="1:11">
      <c r="A1962" s="1" t="s">
        <v>43</v>
      </c>
      <c r="B1962" s="2">
        <v>41056</v>
      </c>
      <c r="C1962" s="3">
        <v>0.66666666666666663</v>
      </c>
      <c r="D1962" s="1">
        <v>26.887285631497701</v>
      </c>
      <c r="E1962" s="1">
        <f t="shared" si="180"/>
        <v>1.1779992017299932</v>
      </c>
      <c r="F1962" s="1">
        <f t="shared" si="181"/>
        <v>4240.7971262279752</v>
      </c>
      <c r="G1962" s="1" t="str">
        <f t="shared" si="182"/>
        <v>0</v>
      </c>
      <c r="H1962" s="1">
        <v>24.25523033</v>
      </c>
      <c r="I1962" s="1">
        <f t="shared" si="183"/>
        <v>1.0626822788331249</v>
      </c>
      <c r="J1962" s="1">
        <f t="shared" si="184"/>
        <v>3825.6562037992499</v>
      </c>
      <c r="K1962" s="1" t="str">
        <f t="shared" si="185"/>
        <v>0</v>
      </c>
    </row>
    <row r="1963" spans="1:11">
      <c r="A1963" s="1" t="s">
        <v>43</v>
      </c>
      <c r="B1963" s="2">
        <v>41056</v>
      </c>
      <c r="C1963" s="3">
        <v>0.70833333333333337</v>
      </c>
      <c r="D1963" s="1">
        <v>25.475653388235301</v>
      </c>
      <c r="E1963" s="1">
        <f t="shared" si="180"/>
        <v>1.1161520640720592</v>
      </c>
      <c r="F1963" s="1">
        <f t="shared" si="181"/>
        <v>4018.1474306594132</v>
      </c>
      <c r="G1963" s="1" t="str">
        <f t="shared" si="182"/>
        <v>0</v>
      </c>
      <c r="H1963" s="1">
        <v>24.256973899999998</v>
      </c>
      <c r="I1963" s="1">
        <f t="shared" si="183"/>
        <v>1.0627586689937498</v>
      </c>
      <c r="J1963" s="1">
        <f t="shared" si="184"/>
        <v>3825.9312083774994</v>
      </c>
      <c r="K1963" s="1" t="str">
        <f t="shared" si="185"/>
        <v>0</v>
      </c>
    </row>
    <row r="1964" spans="1:11">
      <c r="A1964" s="1" t="s">
        <v>43</v>
      </c>
      <c r="B1964" s="2">
        <v>41056</v>
      </c>
      <c r="C1964" s="3">
        <v>0.75</v>
      </c>
      <c r="D1964" s="1">
        <v>23.370761349995899</v>
      </c>
      <c r="E1964" s="1">
        <f t="shared" si="180"/>
        <v>1.0239314816466953</v>
      </c>
      <c r="F1964" s="1">
        <f t="shared" si="181"/>
        <v>3686.1533339281032</v>
      </c>
      <c r="G1964" s="1" t="str">
        <f t="shared" si="182"/>
        <v>0</v>
      </c>
      <c r="H1964" s="1">
        <v>24.233564470000001</v>
      </c>
      <c r="I1964" s="1">
        <f t="shared" si="183"/>
        <v>1.0617330433418752</v>
      </c>
      <c r="J1964" s="1">
        <f t="shared" si="184"/>
        <v>3822.2389560307511</v>
      </c>
      <c r="K1964" s="1" t="str">
        <f t="shared" si="185"/>
        <v>0</v>
      </c>
    </row>
    <row r="1965" spans="1:11">
      <c r="A1965" s="1" t="s">
        <v>43</v>
      </c>
      <c r="B1965" s="2">
        <v>41056</v>
      </c>
      <c r="C1965" s="3">
        <v>0.79166666666666663</v>
      </c>
      <c r="D1965" s="1">
        <v>27.277989970842999</v>
      </c>
      <c r="E1965" s="1">
        <f t="shared" si="180"/>
        <v>1.195116935597559</v>
      </c>
      <c r="F1965" s="1">
        <f t="shared" si="181"/>
        <v>4302.4209681512129</v>
      </c>
      <c r="G1965" s="1" t="str">
        <f t="shared" si="182"/>
        <v>0</v>
      </c>
      <c r="H1965" s="1">
        <v>24.339208299999999</v>
      </c>
      <c r="I1965" s="1">
        <f t="shared" si="183"/>
        <v>1.06636156364375</v>
      </c>
      <c r="J1965" s="1">
        <f t="shared" si="184"/>
        <v>3838.9016291174999</v>
      </c>
      <c r="K1965" s="1" t="str">
        <f t="shared" si="185"/>
        <v>0</v>
      </c>
    </row>
    <row r="1966" spans="1:11">
      <c r="A1966" s="1" t="s">
        <v>43</v>
      </c>
      <c r="B1966" s="2">
        <v>41056</v>
      </c>
      <c r="C1966" s="3">
        <v>0.83333333333333337</v>
      </c>
      <c r="D1966" s="1">
        <v>20.819357465108201</v>
      </c>
      <c r="E1966" s="1">
        <f t="shared" si="180"/>
        <v>0.91214809894005311</v>
      </c>
      <c r="F1966" s="1">
        <f t="shared" si="181"/>
        <v>3283.7331561841911</v>
      </c>
      <c r="G1966" s="1" t="str">
        <f t="shared" si="182"/>
        <v>0</v>
      </c>
      <c r="H1966" s="1">
        <v>24.566891160000001</v>
      </c>
      <c r="I1966" s="1">
        <f t="shared" si="183"/>
        <v>1.0763369189475001</v>
      </c>
      <c r="J1966" s="1">
        <f t="shared" si="184"/>
        <v>3874.8129082110004</v>
      </c>
      <c r="K1966" s="1" t="str">
        <f t="shared" si="185"/>
        <v>0</v>
      </c>
    </row>
    <row r="1967" spans="1:11">
      <c r="A1967" s="1" t="s">
        <v>43</v>
      </c>
      <c r="B1967" s="2">
        <v>41056</v>
      </c>
      <c r="C1967" s="3">
        <v>0.875</v>
      </c>
      <c r="D1967" s="1">
        <v>26.714277835951901</v>
      </c>
      <c r="E1967" s="1">
        <f t="shared" si="180"/>
        <v>1.1704192976876426</v>
      </c>
      <c r="F1967" s="1">
        <f t="shared" si="181"/>
        <v>4213.5094716755139</v>
      </c>
      <c r="G1967" s="1" t="str">
        <f t="shared" si="182"/>
        <v>0</v>
      </c>
      <c r="H1967" s="1">
        <v>24.729521729999998</v>
      </c>
      <c r="I1967" s="1">
        <f t="shared" si="183"/>
        <v>1.0834621707956249</v>
      </c>
      <c r="J1967" s="1">
        <f t="shared" si="184"/>
        <v>3900.4638148642498</v>
      </c>
      <c r="K1967" s="1" t="str">
        <f t="shared" si="185"/>
        <v>0</v>
      </c>
    </row>
    <row r="1968" spans="1:11">
      <c r="A1968" s="1" t="s">
        <v>43</v>
      </c>
      <c r="B1968" s="2">
        <v>41056</v>
      </c>
      <c r="C1968" s="3">
        <v>0.91666666666666663</v>
      </c>
      <c r="D1968" s="1">
        <v>29.7339852502611</v>
      </c>
      <c r="E1968" s="1">
        <f t="shared" si="180"/>
        <v>1.3027202287770645</v>
      </c>
      <c r="F1968" s="1">
        <f t="shared" si="181"/>
        <v>4689.7928235974323</v>
      </c>
      <c r="G1968" s="1" t="str">
        <f t="shared" si="182"/>
        <v>0</v>
      </c>
      <c r="H1968" s="1">
        <v>24.94084329</v>
      </c>
      <c r="I1968" s="1">
        <f t="shared" si="183"/>
        <v>1.0927206966431249</v>
      </c>
      <c r="J1968" s="1">
        <f t="shared" si="184"/>
        <v>3933.7945079152496</v>
      </c>
      <c r="K1968" s="1" t="str">
        <f t="shared" si="185"/>
        <v>0</v>
      </c>
    </row>
    <row r="1969" spans="1:11">
      <c r="A1969" s="1" t="s">
        <v>43</v>
      </c>
      <c r="B1969" s="2">
        <v>41056</v>
      </c>
      <c r="C1969" s="3">
        <v>0.95833333333333337</v>
      </c>
      <c r="D1969" s="1">
        <v>27.5284826395247</v>
      </c>
      <c r="E1969" s="1">
        <f t="shared" si="180"/>
        <v>1.2060916456441759</v>
      </c>
      <c r="F1969" s="1">
        <f t="shared" si="181"/>
        <v>4341.9299243190335</v>
      </c>
      <c r="G1969" s="1">
        <f t="shared" si="182"/>
        <v>99039.731827181531</v>
      </c>
      <c r="H1969" s="1">
        <v>24.249993490000001</v>
      </c>
      <c r="I1969" s="1">
        <f t="shared" si="183"/>
        <v>1.0624528397806252</v>
      </c>
      <c r="J1969" s="1">
        <f t="shared" si="184"/>
        <v>3824.8302232102506</v>
      </c>
      <c r="K1969" s="1">
        <f t="shared" si="185"/>
        <v>84781.270965550502</v>
      </c>
    </row>
    <row r="1970" spans="1:11">
      <c r="A1970" s="1" t="s">
        <v>43</v>
      </c>
      <c r="B1970" s="2">
        <v>41057</v>
      </c>
      <c r="C1970" s="3">
        <v>0</v>
      </c>
      <c r="D1970" s="1">
        <v>29.117916457918</v>
      </c>
      <c r="E1970" s="1">
        <f t="shared" si="180"/>
        <v>1.2757287148125325</v>
      </c>
      <c r="F1970" s="1">
        <f t="shared" si="181"/>
        <v>4592.6233733251165</v>
      </c>
      <c r="G1970" s="1" t="str">
        <f t="shared" si="182"/>
        <v>0</v>
      </c>
      <c r="H1970" s="1">
        <v>24.575383899999999</v>
      </c>
      <c r="I1970" s="1">
        <f t="shared" si="183"/>
        <v>1.07670900711875</v>
      </c>
      <c r="J1970" s="1">
        <f t="shared" si="184"/>
        <v>3876.1524256274997</v>
      </c>
      <c r="K1970" s="1" t="str">
        <f t="shared" si="185"/>
        <v>0</v>
      </c>
    </row>
    <row r="1971" spans="1:11">
      <c r="A1971" s="1" t="s">
        <v>43</v>
      </c>
      <c r="B1971" s="2">
        <v>41057</v>
      </c>
      <c r="C1971" s="3">
        <v>4.1666666666666664E-2</v>
      </c>
      <c r="D1971" s="1">
        <v>27.825153066847101</v>
      </c>
      <c r="E1971" s="1">
        <f t="shared" si="180"/>
        <v>1.2190895187412387</v>
      </c>
      <c r="F1971" s="1">
        <f t="shared" si="181"/>
        <v>4388.722267468459</v>
      </c>
      <c r="G1971" s="1" t="str">
        <f t="shared" si="182"/>
        <v>0</v>
      </c>
      <c r="H1971" s="1">
        <v>24.914632489999999</v>
      </c>
      <c r="I1971" s="1">
        <f t="shared" si="183"/>
        <v>1.0915723359681251</v>
      </c>
      <c r="J1971" s="1">
        <f t="shared" si="184"/>
        <v>3929.6604094852505</v>
      </c>
      <c r="K1971" s="1" t="str">
        <f t="shared" si="185"/>
        <v>0</v>
      </c>
    </row>
    <row r="1972" spans="1:11">
      <c r="A1972" s="1" t="s">
        <v>43</v>
      </c>
      <c r="B1972" s="2">
        <v>41057</v>
      </c>
      <c r="C1972" s="3">
        <v>8.3333333333333329E-2</v>
      </c>
      <c r="D1972" s="1">
        <v>27.677403617435001</v>
      </c>
      <c r="E1972" s="1">
        <f t="shared" si="180"/>
        <v>1.212616245988871</v>
      </c>
      <c r="F1972" s="1">
        <f t="shared" si="181"/>
        <v>4365.4184855599351</v>
      </c>
      <c r="G1972" s="1" t="str">
        <f t="shared" si="182"/>
        <v>0</v>
      </c>
      <c r="H1972" s="1">
        <v>24.795218370000001</v>
      </c>
      <c r="I1972" s="1">
        <f t="shared" si="183"/>
        <v>1.0863405048356249</v>
      </c>
      <c r="J1972" s="1">
        <f t="shared" si="184"/>
        <v>3910.8258174082498</v>
      </c>
      <c r="K1972" s="1" t="str">
        <f t="shared" si="185"/>
        <v>0</v>
      </c>
    </row>
    <row r="1973" spans="1:11">
      <c r="A1973" s="1" t="s">
        <v>43</v>
      </c>
      <c r="B1973" s="2">
        <v>41057</v>
      </c>
      <c r="C1973" s="3">
        <v>0.125</v>
      </c>
      <c r="D1973" s="1">
        <v>28.463069248729301</v>
      </c>
      <c r="E1973" s="1">
        <f t="shared" si="180"/>
        <v>1.2470382214599525</v>
      </c>
      <c r="F1973" s="1">
        <f t="shared" si="181"/>
        <v>4489.3375972558288</v>
      </c>
      <c r="G1973" s="1" t="str">
        <f t="shared" si="182"/>
        <v>0</v>
      </c>
      <c r="H1973" s="1">
        <v>25.122446920000002</v>
      </c>
      <c r="I1973" s="1">
        <f t="shared" si="183"/>
        <v>1.1006772056825</v>
      </c>
      <c r="J1973" s="1">
        <f t="shared" si="184"/>
        <v>3962.437940457</v>
      </c>
      <c r="K1973" s="1" t="str">
        <f t="shared" si="185"/>
        <v>0</v>
      </c>
    </row>
    <row r="1974" spans="1:11">
      <c r="A1974" s="1" t="s">
        <v>43</v>
      </c>
      <c r="B1974" s="2">
        <v>41057</v>
      </c>
      <c r="C1974" s="3">
        <v>0.16666666666666666</v>
      </c>
      <c r="D1974" s="1">
        <v>31.1084991576937</v>
      </c>
      <c r="E1974" s="1">
        <f t="shared" si="180"/>
        <v>1.3629411193464551</v>
      </c>
      <c r="F1974" s="1">
        <f t="shared" si="181"/>
        <v>4906.5880296472387</v>
      </c>
      <c r="G1974" s="1" t="str">
        <f t="shared" si="182"/>
        <v>0</v>
      </c>
      <c r="H1974" s="1">
        <v>24.185158609999998</v>
      </c>
      <c r="I1974" s="1">
        <f t="shared" si="183"/>
        <v>1.0596122616006249</v>
      </c>
      <c r="J1974" s="1">
        <f t="shared" si="184"/>
        <v>3814.6041417622496</v>
      </c>
      <c r="K1974" s="1" t="str">
        <f t="shared" si="185"/>
        <v>0</v>
      </c>
    </row>
    <row r="1975" spans="1:11">
      <c r="A1975" s="1" t="s">
        <v>43</v>
      </c>
      <c r="B1975" s="2">
        <v>41057</v>
      </c>
      <c r="C1975" s="3">
        <v>0.20833333333333334</v>
      </c>
      <c r="D1975" s="1">
        <v>30.452292331059802</v>
      </c>
      <c r="E1975" s="1">
        <f t="shared" si="180"/>
        <v>1.3341910577545577</v>
      </c>
      <c r="F1975" s="1">
        <f t="shared" si="181"/>
        <v>4803.0878079164077</v>
      </c>
      <c r="G1975" s="1" t="str">
        <f t="shared" si="182"/>
        <v>0</v>
      </c>
      <c r="H1975" s="1">
        <v>24.050332959999999</v>
      </c>
      <c r="I1975" s="1">
        <f t="shared" si="183"/>
        <v>1.05370521281</v>
      </c>
      <c r="J1975" s="1">
        <f t="shared" si="184"/>
        <v>3793.338766116</v>
      </c>
      <c r="K1975" s="1" t="str">
        <f t="shared" si="185"/>
        <v>0</v>
      </c>
    </row>
    <row r="1976" spans="1:11">
      <c r="A1976" s="1" t="s">
        <v>43</v>
      </c>
      <c r="B1976" s="2">
        <v>41057</v>
      </c>
      <c r="C1976" s="3">
        <v>0.25</v>
      </c>
      <c r="D1976" s="1">
        <v>32.954580467542002</v>
      </c>
      <c r="E1976" s="1">
        <f t="shared" si="180"/>
        <v>1.443822556734184</v>
      </c>
      <c r="F1976" s="1">
        <f t="shared" si="181"/>
        <v>5197.7612042430628</v>
      </c>
      <c r="G1976" s="1" t="str">
        <f t="shared" si="182"/>
        <v>0</v>
      </c>
      <c r="H1976" s="1">
        <v>23.903635980000001</v>
      </c>
      <c r="I1976" s="1">
        <f t="shared" si="183"/>
        <v>1.0472780513737501</v>
      </c>
      <c r="J1976" s="1">
        <f t="shared" si="184"/>
        <v>3770.2009849455003</v>
      </c>
      <c r="K1976" s="1" t="str">
        <f t="shared" si="185"/>
        <v>0</v>
      </c>
    </row>
    <row r="1977" spans="1:11">
      <c r="A1977" s="1" t="s">
        <v>43</v>
      </c>
      <c r="B1977" s="2">
        <v>41057</v>
      </c>
      <c r="C1977" s="3">
        <v>0.29166666666666669</v>
      </c>
      <c r="D1977" s="1">
        <v>30.2194963227378</v>
      </c>
      <c r="E1977" s="1">
        <f t="shared" si="180"/>
        <v>1.3239916826399498</v>
      </c>
      <c r="F1977" s="1">
        <f t="shared" si="181"/>
        <v>4766.3700575038192</v>
      </c>
      <c r="G1977" s="1" t="str">
        <f t="shared" si="182"/>
        <v>0</v>
      </c>
      <c r="H1977" s="1">
        <v>23.973708129999999</v>
      </c>
      <c r="I1977" s="1">
        <f t="shared" si="183"/>
        <v>1.0503480874456248</v>
      </c>
      <c r="J1977" s="1">
        <f t="shared" si="184"/>
        <v>3781.2531148042494</v>
      </c>
      <c r="K1977" s="1" t="str">
        <f t="shared" si="185"/>
        <v>0</v>
      </c>
    </row>
    <row r="1978" spans="1:11">
      <c r="A1978" s="1" t="s">
        <v>43</v>
      </c>
      <c r="B1978" s="2">
        <v>41057</v>
      </c>
      <c r="C1978" s="3">
        <v>0.33333333333333331</v>
      </c>
      <c r="D1978" s="1">
        <v>33.967254294819298</v>
      </c>
      <c r="E1978" s="1">
        <f t="shared" ref="E1978:E2041" si="186">(D1978*3785.4)/86400</f>
        <v>1.4881903287917704</v>
      </c>
      <c r="F1978" s="1">
        <f t="shared" ref="F1978:F2041" si="187">E1978*3600</f>
        <v>5357.4851836503731</v>
      </c>
      <c r="G1978" s="1" t="str">
        <f t="shared" ref="G1978:G2041" si="188">IF(C1978=$C$25,SUM(F1978:F1999),"0")</f>
        <v>0</v>
      </c>
      <c r="H1978" s="1">
        <v>23.998894669999999</v>
      </c>
      <c r="I1978" s="1">
        <f t="shared" ref="I1978:I2041" si="189">(H1978*3785.4)/86400</f>
        <v>1.051451572729375</v>
      </c>
      <c r="J1978" s="1">
        <f t="shared" ref="J1978:J2041" si="190">I1978*3600</f>
        <v>3785.2256618257497</v>
      </c>
      <c r="K1978" s="1" t="str">
        <f t="shared" ref="K1978:K2041" si="191">IF(C1978=$C$25,SUM(J1978:J1999),"0")</f>
        <v>0</v>
      </c>
    </row>
    <row r="1979" spans="1:11">
      <c r="A1979" s="1" t="s">
        <v>43</v>
      </c>
      <c r="B1979" s="2">
        <v>41057</v>
      </c>
      <c r="C1979" s="3">
        <v>0.375</v>
      </c>
      <c r="D1979" s="1">
        <v>26.482311983108499</v>
      </c>
      <c r="E1979" s="1">
        <f t="shared" si="186"/>
        <v>1.160256293759941</v>
      </c>
      <c r="F1979" s="1">
        <f t="shared" si="187"/>
        <v>4176.9226575357879</v>
      </c>
      <c r="G1979" s="1" t="str">
        <f t="shared" si="188"/>
        <v>0</v>
      </c>
      <c r="H1979" s="1">
        <v>24.103832860000001</v>
      </c>
      <c r="I1979" s="1">
        <f t="shared" si="189"/>
        <v>1.0560491771787501</v>
      </c>
      <c r="J1979" s="1">
        <f t="shared" si="190"/>
        <v>3801.7770378435007</v>
      </c>
      <c r="K1979" s="1" t="str">
        <f t="shared" si="191"/>
        <v>0</v>
      </c>
    </row>
    <row r="1980" spans="1:11">
      <c r="A1980" s="1" t="s">
        <v>43</v>
      </c>
      <c r="B1980" s="2">
        <v>41057</v>
      </c>
      <c r="C1980" s="3">
        <v>0.41666666666666669</v>
      </c>
      <c r="D1980" s="1">
        <v>28.976020148065299</v>
      </c>
      <c r="E1980" s="1">
        <f t="shared" si="186"/>
        <v>1.2695118827371108</v>
      </c>
      <c r="F1980" s="1">
        <f t="shared" si="187"/>
        <v>4570.2427778535985</v>
      </c>
      <c r="G1980" s="1" t="str">
        <f t="shared" si="188"/>
        <v>0</v>
      </c>
      <c r="H1980" s="1">
        <v>24.599050930000001</v>
      </c>
      <c r="I1980" s="1">
        <f t="shared" si="189"/>
        <v>1.0777459188706251</v>
      </c>
      <c r="J1980" s="1">
        <f t="shared" si="190"/>
        <v>3879.8853079342502</v>
      </c>
      <c r="K1980" s="1" t="str">
        <f t="shared" si="191"/>
        <v>0</v>
      </c>
    </row>
    <row r="1981" spans="1:11">
      <c r="A1981" s="1" t="s">
        <v>43</v>
      </c>
      <c r="B1981" s="2">
        <v>41057</v>
      </c>
      <c r="C1981" s="3">
        <v>0.45833333333333331</v>
      </c>
      <c r="D1981" s="1">
        <v>30.654164375199201</v>
      </c>
      <c r="E1981" s="1">
        <f t="shared" si="186"/>
        <v>1.343035576688415</v>
      </c>
      <c r="F1981" s="1">
        <f t="shared" si="187"/>
        <v>4834.928076078294</v>
      </c>
      <c r="G1981" s="1" t="str">
        <f t="shared" si="188"/>
        <v>0</v>
      </c>
      <c r="H1981" s="1">
        <v>24.97356598</v>
      </c>
      <c r="I1981" s="1">
        <f t="shared" si="189"/>
        <v>1.0941543594987502</v>
      </c>
      <c r="J1981" s="1">
        <f t="shared" si="190"/>
        <v>3938.9556941955007</v>
      </c>
      <c r="K1981" s="1" t="str">
        <f t="shared" si="191"/>
        <v>0</v>
      </c>
    </row>
    <row r="1982" spans="1:11">
      <c r="A1982" s="1" t="s">
        <v>43</v>
      </c>
      <c r="B1982" s="2">
        <v>41057</v>
      </c>
      <c r="C1982" s="3">
        <v>0.5</v>
      </c>
      <c r="D1982" s="1">
        <v>28.9312175326877</v>
      </c>
      <c r="E1982" s="1">
        <f t="shared" si="186"/>
        <v>1.2675489681508798</v>
      </c>
      <c r="F1982" s="1">
        <f t="shared" si="187"/>
        <v>4563.1762853431674</v>
      </c>
      <c r="G1982" s="1" t="str">
        <f t="shared" si="188"/>
        <v>0</v>
      </c>
      <c r="H1982" s="1">
        <v>25.481746999999999</v>
      </c>
      <c r="I1982" s="1">
        <f t="shared" si="189"/>
        <v>1.1164190404375001</v>
      </c>
      <c r="J1982" s="1">
        <f t="shared" si="190"/>
        <v>4019.1085455750003</v>
      </c>
      <c r="K1982" s="1" t="str">
        <f t="shared" si="191"/>
        <v>0</v>
      </c>
    </row>
    <row r="1983" spans="1:11">
      <c r="A1983" s="1" t="s">
        <v>43</v>
      </c>
      <c r="B1983" s="2">
        <v>41057</v>
      </c>
      <c r="C1983" s="3">
        <v>0.54166666666666663</v>
      </c>
      <c r="D1983" s="1">
        <v>26.706691039403299</v>
      </c>
      <c r="E1983" s="1">
        <f t="shared" si="186"/>
        <v>1.1700869011638571</v>
      </c>
      <c r="F1983" s="1">
        <f t="shared" si="187"/>
        <v>4212.3128441898853</v>
      </c>
      <c r="G1983" s="1" t="str">
        <f t="shared" si="188"/>
        <v>0</v>
      </c>
      <c r="H1983" s="1">
        <v>25.528796360000001</v>
      </c>
      <c r="I1983" s="1">
        <f t="shared" si="189"/>
        <v>1.1184803905225</v>
      </c>
      <c r="J1983" s="1">
        <f t="shared" si="190"/>
        <v>4026.529405881</v>
      </c>
      <c r="K1983" s="1" t="str">
        <f t="shared" si="191"/>
        <v>0</v>
      </c>
    </row>
    <row r="1984" spans="1:11">
      <c r="A1984" s="1" t="s">
        <v>43</v>
      </c>
      <c r="B1984" s="2">
        <v>41057</v>
      </c>
      <c r="C1984" s="3">
        <v>0.58333333333333337</v>
      </c>
      <c r="D1984" s="1">
        <v>25.596776658693901</v>
      </c>
      <c r="E1984" s="1">
        <f t="shared" si="186"/>
        <v>1.1214587773590265</v>
      </c>
      <c r="F1984" s="1">
        <f t="shared" si="187"/>
        <v>4037.2515984924958</v>
      </c>
      <c r="G1984" s="1" t="str">
        <f t="shared" si="188"/>
        <v>0</v>
      </c>
      <c r="H1984" s="1">
        <v>24.912767079999998</v>
      </c>
      <c r="I1984" s="1">
        <f t="shared" si="189"/>
        <v>1.0914906076924999</v>
      </c>
      <c r="J1984" s="1">
        <f t="shared" si="190"/>
        <v>3929.366187693</v>
      </c>
      <c r="K1984" s="1" t="str">
        <f t="shared" si="191"/>
        <v>0</v>
      </c>
    </row>
    <row r="1985" spans="1:11">
      <c r="A1985" s="1" t="s">
        <v>43</v>
      </c>
      <c r="B1985" s="2">
        <v>41057</v>
      </c>
      <c r="C1985" s="3">
        <v>0.625</v>
      </c>
      <c r="D1985" s="1">
        <v>22.0040377118852</v>
      </c>
      <c r="E1985" s="1">
        <f t="shared" si="186"/>
        <v>0.96405190225197035</v>
      </c>
      <c r="F1985" s="1">
        <f t="shared" si="187"/>
        <v>3470.5868481070934</v>
      </c>
      <c r="G1985" s="1" t="str">
        <f t="shared" si="188"/>
        <v>0</v>
      </c>
      <c r="H1985" s="1">
        <v>24.460168660000001</v>
      </c>
      <c r="I1985" s="1">
        <f t="shared" si="189"/>
        <v>1.0716611394162501</v>
      </c>
      <c r="J1985" s="1">
        <f t="shared" si="190"/>
        <v>3857.9801018985004</v>
      </c>
      <c r="K1985" s="1" t="str">
        <f t="shared" si="191"/>
        <v>0</v>
      </c>
    </row>
    <row r="1986" spans="1:11">
      <c r="A1986" s="1" t="s">
        <v>43</v>
      </c>
      <c r="B1986" s="2">
        <v>41057</v>
      </c>
      <c r="C1986" s="3">
        <v>0.66666666666666663</v>
      </c>
      <c r="D1986" s="1">
        <v>25.689051762157</v>
      </c>
      <c r="E1986" s="1">
        <f t="shared" si="186"/>
        <v>1.1255015803295036</v>
      </c>
      <c r="F1986" s="1">
        <f t="shared" si="187"/>
        <v>4051.8056891862129</v>
      </c>
      <c r="G1986" s="1" t="str">
        <f t="shared" si="188"/>
        <v>0</v>
      </c>
      <c r="H1986" s="1">
        <v>23.939723659999999</v>
      </c>
      <c r="I1986" s="1">
        <f t="shared" si="189"/>
        <v>1.0488591428537499</v>
      </c>
      <c r="J1986" s="1">
        <f t="shared" si="190"/>
        <v>3775.8929142734996</v>
      </c>
      <c r="K1986" s="1" t="str">
        <f t="shared" si="191"/>
        <v>0</v>
      </c>
    </row>
    <row r="1987" spans="1:11">
      <c r="A1987" s="1" t="s">
        <v>43</v>
      </c>
      <c r="B1987" s="2">
        <v>41057</v>
      </c>
      <c r="C1987" s="3">
        <v>0.70833333333333337</v>
      </c>
      <c r="D1987" s="1">
        <v>29.974400416480201</v>
      </c>
      <c r="E1987" s="1">
        <f t="shared" si="186"/>
        <v>1.3132534182470388</v>
      </c>
      <c r="F1987" s="1">
        <f t="shared" si="187"/>
        <v>4727.7123056893397</v>
      </c>
      <c r="G1987" s="1" t="str">
        <f t="shared" si="188"/>
        <v>0</v>
      </c>
      <c r="H1987" s="1">
        <v>23.928280130000001</v>
      </c>
      <c r="I1987" s="1">
        <f t="shared" si="189"/>
        <v>1.0483577731956251</v>
      </c>
      <c r="J1987" s="1">
        <f t="shared" si="190"/>
        <v>3774.0879835042501</v>
      </c>
      <c r="K1987" s="1" t="str">
        <f t="shared" si="191"/>
        <v>0</v>
      </c>
    </row>
    <row r="1988" spans="1:11">
      <c r="A1988" s="1" t="s">
        <v>43</v>
      </c>
      <c r="B1988" s="2">
        <v>41057</v>
      </c>
      <c r="C1988" s="3">
        <v>0.75</v>
      </c>
      <c r="D1988" s="1">
        <v>27.684444973203899</v>
      </c>
      <c r="E1988" s="1">
        <f t="shared" si="186"/>
        <v>1.2129247453884957</v>
      </c>
      <c r="F1988" s="1">
        <f t="shared" si="187"/>
        <v>4366.5290833985846</v>
      </c>
      <c r="G1988" s="1" t="str">
        <f t="shared" si="188"/>
        <v>0</v>
      </c>
      <c r="H1988" s="1">
        <v>23.935565279999999</v>
      </c>
      <c r="I1988" s="1">
        <f t="shared" si="189"/>
        <v>1.04867695383</v>
      </c>
      <c r="J1988" s="1">
        <f t="shared" si="190"/>
        <v>3775.2370337880002</v>
      </c>
      <c r="K1988" s="1" t="str">
        <f t="shared" si="191"/>
        <v>0</v>
      </c>
    </row>
    <row r="1989" spans="1:11">
      <c r="A1989" s="1" t="s">
        <v>43</v>
      </c>
      <c r="B1989" s="2">
        <v>41057</v>
      </c>
      <c r="C1989" s="3">
        <v>0.79166666666666663</v>
      </c>
      <c r="D1989" s="1">
        <v>26.778153211275701</v>
      </c>
      <c r="E1989" s="1">
        <f t="shared" si="186"/>
        <v>1.1732178375690168</v>
      </c>
      <c r="F1989" s="1">
        <f t="shared" si="187"/>
        <v>4223.5842152484602</v>
      </c>
      <c r="G1989" s="1" t="str">
        <f t="shared" si="188"/>
        <v>0</v>
      </c>
      <c r="H1989" s="1">
        <v>23.984432529999999</v>
      </c>
      <c r="I1989" s="1">
        <f t="shared" si="189"/>
        <v>1.050817950220625</v>
      </c>
      <c r="J1989" s="1">
        <f t="shared" si="190"/>
        <v>3782.9446207942497</v>
      </c>
      <c r="K1989" s="1" t="str">
        <f t="shared" si="191"/>
        <v>0</v>
      </c>
    </row>
    <row r="1990" spans="1:11">
      <c r="A1990" s="1" t="s">
        <v>43</v>
      </c>
      <c r="B1990" s="2">
        <v>41057</v>
      </c>
      <c r="C1990" s="3">
        <v>0.83333333333333337</v>
      </c>
      <c r="D1990" s="1">
        <v>29.135238644282001</v>
      </c>
      <c r="E1990" s="1">
        <f t="shared" si="186"/>
        <v>1.2764876431026051</v>
      </c>
      <c r="F1990" s="1">
        <f t="shared" si="187"/>
        <v>4595.3555151693781</v>
      </c>
      <c r="G1990" s="1" t="str">
        <f t="shared" si="188"/>
        <v>0</v>
      </c>
      <c r="H1990" s="1">
        <v>23.908553789999999</v>
      </c>
      <c r="I1990" s="1">
        <f t="shared" si="189"/>
        <v>1.047493512924375</v>
      </c>
      <c r="J1990" s="1">
        <f t="shared" si="190"/>
        <v>3770.9766465277498</v>
      </c>
      <c r="K1990" s="1" t="str">
        <f t="shared" si="191"/>
        <v>0</v>
      </c>
    </row>
    <row r="1991" spans="1:11">
      <c r="A1991" s="1" t="s">
        <v>43</v>
      </c>
      <c r="B1991" s="2">
        <v>41057</v>
      </c>
      <c r="C1991" s="3">
        <v>0.875</v>
      </c>
      <c r="D1991" s="1">
        <v>25.094969601631199</v>
      </c>
      <c r="E1991" s="1">
        <f t="shared" si="186"/>
        <v>1.0994733556714669</v>
      </c>
      <c r="F1991" s="1">
        <f t="shared" si="187"/>
        <v>3958.1040804172808</v>
      </c>
      <c r="G1991" s="1" t="str">
        <f t="shared" si="188"/>
        <v>0</v>
      </c>
      <c r="H1991" s="1">
        <v>24.070492739999999</v>
      </c>
      <c r="I1991" s="1">
        <f t="shared" si="189"/>
        <v>1.0545884631712499</v>
      </c>
      <c r="J1991" s="1">
        <f t="shared" si="190"/>
        <v>3796.5184674164998</v>
      </c>
      <c r="K1991" s="1" t="str">
        <f t="shared" si="191"/>
        <v>0</v>
      </c>
    </row>
    <row r="1992" spans="1:11">
      <c r="A1992" s="1" t="s">
        <v>43</v>
      </c>
      <c r="B1992" s="2">
        <v>41057</v>
      </c>
      <c r="C1992" s="3">
        <v>0.91666666666666663</v>
      </c>
      <c r="D1992" s="1">
        <v>25.164216595225898</v>
      </c>
      <c r="E1992" s="1">
        <f t="shared" si="186"/>
        <v>1.1025072395783349</v>
      </c>
      <c r="F1992" s="1">
        <f t="shared" si="187"/>
        <v>3969.0260624820053</v>
      </c>
      <c r="G1992" s="1" t="str">
        <f t="shared" si="188"/>
        <v>0</v>
      </c>
      <c r="H1992" s="1">
        <v>24.10725158</v>
      </c>
      <c r="I1992" s="1">
        <f t="shared" si="189"/>
        <v>1.05619895984875</v>
      </c>
      <c r="J1992" s="1">
        <f t="shared" si="190"/>
        <v>3802.3162554555001</v>
      </c>
      <c r="K1992" s="1" t="str">
        <f t="shared" si="191"/>
        <v>0</v>
      </c>
    </row>
    <row r="1993" spans="1:11">
      <c r="A1993" s="1" t="s">
        <v>43</v>
      </c>
      <c r="B1993" s="2">
        <v>41057</v>
      </c>
      <c r="C1993" s="3">
        <v>0.95833333333333337</v>
      </c>
      <c r="D1993" s="1">
        <v>28.161148657798801</v>
      </c>
      <c r="E1993" s="1">
        <f t="shared" si="186"/>
        <v>1.2338103255698101</v>
      </c>
      <c r="F1993" s="1">
        <f t="shared" si="187"/>
        <v>4441.7171720513161</v>
      </c>
      <c r="G1993" s="1">
        <f t="shared" si="188"/>
        <v>105846.84182699685</v>
      </c>
      <c r="H1993" s="1">
        <v>23.828130770000001</v>
      </c>
      <c r="I1993" s="1">
        <f t="shared" si="189"/>
        <v>1.043969979360625</v>
      </c>
      <c r="J1993" s="1">
        <f t="shared" si="190"/>
        <v>3758.29192569825</v>
      </c>
      <c r="K1993" s="1">
        <f t="shared" si="191"/>
        <v>90388.066977195733</v>
      </c>
    </row>
    <row r="1994" spans="1:11">
      <c r="A1994" s="1" t="s">
        <v>43</v>
      </c>
      <c r="B1994" s="2">
        <v>41058</v>
      </c>
      <c r="C1994" s="3">
        <v>0</v>
      </c>
      <c r="D1994" s="1">
        <v>37.7046820524004</v>
      </c>
      <c r="E1994" s="1">
        <f t="shared" si="186"/>
        <v>1.6519363824207927</v>
      </c>
      <c r="F1994" s="1">
        <f t="shared" si="187"/>
        <v>5946.9709767148534</v>
      </c>
      <c r="G1994" s="1" t="str">
        <f t="shared" si="188"/>
        <v>0</v>
      </c>
      <c r="H1994" s="1">
        <v>24.7737017</v>
      </c>
      <c r="I1994" s="1">
        <f t="shared" si="189"/>
        <v>1.0853978057312501</v>
      </c>
      <c r="J1994" s="1">
        <f t="shared" si="190"/>
        <v>3907.4321006325004</v>
      </c>
      <c r="K1994" s="1" t="str">
        <f t="shared" si="191"/>
        <v>0</v>
      </c>
    </row>
    <row r="1995" spans="1:11">
      <c r="A1995" s="1" t="s">
        <v>43</v>
      </c>
      <c r="B1995" s="2">
        <v>41058</v>
      </c>
      <c r="C1995" s="3">
        <v>4.1666666666666664E-2</v>
      </c>
      <c r="D1995" s="1">
        <v>42.383509641223498</v>
      </c>
      <c r="E1995" s="1">
        <f t="shared" si="186"/>
        <v>1.8569275161561045</v>
      </c>
      <c r="F1995" s="1">
        <f t="shared" si="187"/>
        <v>6684.9390581619764</v>
      </c>
      <c r="G1995" s="1" t="str">
        <f t="shared" si="188"/>
        <v>0</v>
      </c>
      <c r="H1995" s="1">
        <v>24.582465599999999</v>
      </c>
      <c r="I1995" s="1">
        <f t="shared" si="189"/>
        <v>1.0770192741</v>
      </c>
      <c r="J1995" s="1">
        <f t="shared" si="190"/>
        <v>3877.2693867600001</v>
      </c>
      <c r="K1995" s="1" t="str">
        <f t="shared" si="191"/>
        <v>0</v>
      </c>
    </row>
    <row r="1996" spans="1:11">
      <c r="A1996" s="1" t="s">
        <v>43</v>
      </c>
      <c r="B1996" s="2">
        <v>41058</v>
      </c>
      <c r="C1996" s="3">
        <v>8.3333333333333329E-2</v>
      </c>
      <c r="D1996" s="1">
        <v>45.191836747063498</v>
      </c>
      <c r="E1996" s="1">
        <f t="shared" si="186"/>
        <v>1.9799673474807193</v>
      </c>
      <c r="F1996" s="1">
        <f t="shared" si="187"/>
        <v>7127.8824509305896</v>
      </c>
      <c r="G1996" s="1" t="str">
        <f t="shared" si="188"/>
        <v>0</v>
      </c>
      <c r="H1996" s="1">
        <v>25.182913689999999</v>
      </c>
      <c r="I1996" s="1">
        <f t="shared" si="189"/>
        <v>1.1033264060431252</v>
      </c>
      <c r="J1996" s="1">
        <f t="shared" si="190"/>
        <v>3971.9750617552504</v>
      </c>
      <c r="K1996" s="1" t="str">
        <f t="shared" si="191"/>
        <v>0</v>
      </c>
    </row>
    <row r="1997" spans="1:11">
      <c r="A1997" s="1" t="s">
        <v>43</v>
      </c>
      <c r="B1997" s="2">
        <v>41058</v>
      </c>
      <c r="C1997" s="3">
        <v>0.125</v>
      </c>
      <c r="D1997" s="1">
        <v>40.6687194326189</v>
      </c>
      <c r="E1997" s="1">
        <f t="shared" si="186"/>
        <v>1.7817982701416157</v>
      </c>
      <c r="F1997" s="1">
        <f t="shared" si="187"/>
        <v>6414.4737725098166</v>
      </c>
      <c r="G1997" s="1" t="str">
        <f t="shared" si="188"/>
        <v>0</v>
      </c>
      <c r="H1997" s="1">
        <v>26.46018986</v>
      </c>
      <c r="I1997" s="1">
        <f t="shared" si="189"/>
        <v>1.1592870682412499</v>
      </c>
      <c r="J1997" s="1">
        <f t="shared" si="190"/>
        <v>4173.4334456685001</v>
      </c>
      <c r="K1997" s="1" t="str">
        <f t="shared" si="191"/>
        <v>0</v>
      </c>
    </row>
    <row r="1998" spans="1:11">
      <c r="A1998" s="1" t="s">
        <v>43</v>
      </c>
      <c r="B1998" s="2">
        <v>41058</v>
      </c>
      <c r="C1998" s="3">
        <v>0.16666666666666666</v>
      </c>
      <c r="D1998" s="1">
        <v>33.668093004226698</v>
      </c>
      <c r="E1998" s="1">
        <f t="shared" si="186"/>
        <v>1.4750833247476822</v>
      </c>
      <c r="F1998" s="1">
        <f t="shared" si="187"/>
        <v>5310.2999690916558</v>
      </c>
      <c r="G1998" s="1" t="str">
        <f t="shared" si="188"/>
        <v>0</v>
      </c>
      <c r="H1998" s="1">
        <v>27.265684440000001</v>
      </c>
      <c r="I1998" s="1">
        <f t="shared" si="189"/>
        <v>1.1945777995275002</v>
      </c>
      <c r="J1998" s="1">
        <f t="shared" si="190"/>
        <v>4300.4800782990005</v>
      </c>
      <c r="K1998" s="1" t="str">
        <f t="shared" si="191"/>
        <v>0</v>
      </c>
    </row>
    <row r="1999" spans="1:11">
      <c r="A1999" s="1" t="s">
        <v>43</v>
      </c>
      <c r="B1999" s="2">
        <v>41058</v>
      </c>
      <c r="C1999" s="3">
        <v>0.20833333333333334</v>
      </c>
      <c r="D1999" s="1">
        <v>32.012537018458097</v>
      </c>
      <c r="E1999" s="1">
        <f t="shared" si="186"/>
        <v>1.4025492781211955</v>
      </c>
      <c r="F1999" s="1">
        <f t="shared" si="187"/>
        <v>5049.1774012363039</v>
      </c>
      <c r="G1999" s="1" t="str">
        <f t="shared" si="188"/>
        <v>0</v>
      </c>
      <c r="H1999" s="1">
        <v>27.555739899999999</v>
      </c>
      <c r="I1999" s="1">
        <f t="shared" si="189"/>
        <v>1.2072858543687499</v>
      </c>
      <c r="J1999" s="1">
        <f t="shared" si="190"/>
        <v>4346.2290757274995</v>
      </c>
      <c r="K1999" s="1" t="str">
        <f t="shared" si="191"/>
        <v>0</v>
      </c>
    </row>
    <row r="2000" spans="1:11">
      <c r="A2000" s="1" t="s">
        <v>43</v>
      </c>
      <c r="B2000" s="2">
        <v>41058</v>
      </c>
      <c r="C2000" s="3">
        <v>0.25</v>
      </c>
      <c r="D2000" s="1">
        <v>30.6227604696486</v>
      </c>
      <c r="E2000" s="1">
        <f t="shared" si="186"/>
        <v>1.3416596930764793</v>
      </c>
      <c r="F2000" s="1">
        <f t="shared" si="187"/>
        <v>4829.9748950753255</v>
      </c>
      <c r="G2000" s="1" t="str">
        <f t="shared" si="188"/>
        <v>0</v>
      </c>
      <c r="H2000" s="1">
        <v>28.09055193</v>
      </c>
      <c r="I2000" s="1">
        <f t="shared" si="189"/>
        <v>1.2307173064331249</v>
      </c>
      <c r="J2000" s="1">
        <f t="shared" si="190"/>
        <v>4430.5823031592499</v>
      </c>
      <c r="K2000" s="1" t="str">
        <f t="shared" si="191"/>
        <v>0</v>
      </c>
    </row>
    <row r="2001" spans="1:11">
      <c r="A2001" s="1" t="s">
        <v>43</v>
      </c>
      <c r="B2001" s="2">
        <v>41058</v>
      </c>
      <c r="C2001" s="3">
        <v>0.29166666666666669</v>
      </c>
      <c r="D2001" s="1">
        <v>30.180399580531599</v>
      </c>
      <c r="E2001" s="1">
        <f t="shared" si="186"/>
        <v>1.3222787566220409</v>
      </c>
      <c r="F2001" s="1">
        <f t="shared" si="187"/>
        <v>4760.2035238393473</v>
      </c>
      <c r="G2001" s="1" t="str">
        <f t="shared" si="188"/>
        <v>0</v>
      </c>
      <c r="H2001" s="1">
        <v>29.073010400000001</v>
      </c>
      <c r="I2001" s="1">
        <f t="shared" si="189"/>
        <v>1.2737612681500001</v>
      </c>
      <c r="J2001" s="1">
        <f t="shared" si="190"/>
        <v>4585.5405653400003</v>
      </c>
      <c r="K2001" s="1" t="str">
        <f t="shared" si="191"/>
        <v>0</v>
      </c>
    </row>
    <row r="2002" spans="1:11">
      <c r="A2002" s="1" t="s">
        <v>43</v>
      </c>
      <c r="B2002" s="2">
        <v>41058</v>
      </c>
      <c r="C2002" s="3">
        <v>0.33333333333333331</v>
      </c>
      <c r="D2002" s="1">
        <v>27.596988805135101</v>
      </c>
      <c r="E2002" s="1">
        <f t="shared" si="186"/>
        <v>1.2090930720249817</v>
      </c>
      <c r="F2002" s="1">
        <f t="shared" si="187"/>
        <v>4352.7350592899338</v>
      </c>
      <c r="G2002" s="1" t="str">
        <f t="shared" si="188"/>
        <v>0</v>
      </c>
      <c r="H2002" s="1">
        <v>27.849689229999999</v>
      </c>
      <c r="I2002" s="1">
        <f t="shared" si="189"/>
        <v>1.2201645093893749</v>
      </c>
      <c r="J2002" s="1">
        <f t="shared" si="190"/>
        <v>4392.5922338017499</v>
      </c>
      <c r="K2002" s="1" t="str">
        <f t="shared" si="191"/>
        <v>0</v>
      </c>
    </row>
    <row r="2003" spans="1:11">
      <c r="A2003" s="1" t="s">
        <v>43</v>
      </c>
      <c r="B2003" s="2">
        <v>41058</v>
      </c>
      <c r="C2003" s="3">
        <v>0.375</v>
      </c>
      <c r="D2003" s="1">
        <v>29.312096880277</v>
      </c>
      <c r="E2003" s="1">
        <f t="shared" si="186"/>
        <v>1.284236244567136</v>
      </c>
      <c r="F2003" s="1">
        <f t="shared" si="187"/>
        <v>4623.2504804416894</v>
      </c>
      <c r="G2003" s="1" t="str">
        <f t="shared" si="188"/>
        <v>0</v>
      </c>
      <c r="H2003" s="1">
        <v>27.806309850000002</v>
      </c>
      <c r="I2003" s="1">
        <f t="shared" si="189"/>
        <v>1.2182639503031252</v>
      </c>
      <c r="J2003" s="1">
        <f t="shared" si="190"/>
        <v>4385.7502210912508</v>
      </c>
      <c r="K2003" s="1" t="str">
        <f t="shared" si="191"/>
        <v>0</v>
      </c>
    </row>
    <row r="2004" spans="1:11">
      <c r="A2004" s="1" t="s">
        <v>43</v>
      </c>
      <c r="B2004" s="2">
        <v>41058</v>
      </c>
      <c r="C2004" s="3">
        <v>0.41666666666666669</v>
      </c>
      <c r="D2004" s="1">
        <v>22.751363676389101</v>
      </c>
      <c r="E2004" s="1">
        <f t="shared" si="186"/>
        <v>0.99679412107179743</v>
      </c>
      <c r="F2004" s="1">
        <f t="shared" si="187"/>
        <v>3588.4588358584706</v>
      </c>
      <c r="G2004" s="1" t="str">
        <f t="shared" si="188"/>
        <v>0</v>
      </c>
      <c r="H2004" s="1">
        <v>27.089873770000001</v>
      </c>
      <c r="I2004" s="1">
        <f t="shared" si="189"/>
        <v>1.1868750945481252</v>
      </c>
      <c r="J2004" s="1">
        <f t="shared" si="190"/>
        <v>4272.7503403732508</v>
      </c>
      <c r="K2004" s="1" t="str">
        <f t="shared" si="191"/>
        <v>0</v>
      </c>
    </row>
    <row r="2005" spans="1:11">
      <c r="A2005" s="1" t="s">
        <v>43</v>
      </c>
      <c r="B2005" s="2">
        <v>41058</v>
      </c>
      <c r="C2005" s="3">
        <v>0.45833333333333331</v>
      </c>
      <c r="D2005" s="1">
        <v>31.387123488850101</v>
      </c>
      <c r="E2005" s="1">
        <f t="shared" si="186"/>
        <v>1.3751483478552451</v>
      </c>
      <c r="F2005" s="1">
        <f t="shared" si="187"/>
        <v>4950.534052278882</v>
      </c>
      <c r="G2005" s="1" t="str">
        <f t="shared" si="188"/>
        <v>0</v>
      </c>
      <c r="H2005" s="1">
        <v>26.987289430000001</v>
      </c>
      <c r="I2005" s="1">
        <f t="shared" si="189"/>
        <v>1.182380618151875</v>
      </c>
      <c r="J2005" s="1">
        <f t="shared" si="190"/>
        <v>4256.5702253467498</v>
      </c>
      <c r="K2005" s="1" t="str">
        <f t="shared" si="191"/>
        <v>0</v>
      </c>
    </row>
    <row r="2006" spans="1:11">
      <c r="A2006" s="1" t="s">
        <v>43</v>
      </c>
      <c r="B2006" s="2">
        <v>41058</v>
      </c>
      <c r="C2006" s="3">
        <v>0.5</v>
      </c>
      <c r="D2006" s="1">
        <v>26.421620419290299</v>
      </c>
      <c r="E2006" s="1">
        <f t="shared" si="186"/>
        <v>1.1575972446201563</v>
      </c>
      <c r="F2006" s="1">
        <f t="shared" si="187"/>
        <v>4167.3500806325628</v>
      </c>
      <c r="G2006" s="1" t="str">
        <f t="shared" si="188"/>
        <v>0</v>
      </c>
      <c r="H2006" s="1">
        <v>25.859491250000001</v>
      </c>
      <c r="I2006" s="1">
        <f t="shared" si="189"/>
        <v>1.1329689603906252</v>
      </c>
      <c r="J2006" s="1">
        <f t="shared" si="190"/>
        <v>4078.6882574062506</v>
      </c>
      <c r="K2006" s="1" t="str">
        <f t="shared" si="191"/>
        <v>0</v>
      </c>
    </row>
    <row r="2007" spans="1:11">
      <c r="A2007" s="1" t="s">
        <v>43</v>
      </c>
      <c r="B2007" s="2">
        <v>41058</v>
      </c>
      <c r="C2007" s="3">
        <v>0.54166666666666663</v>
      </c>
      <c r="D2007" s="1">
        <v>26.039073193867999</v>
      </c>
      <c r="E2007" s="1">
        <f t="shared" si="186"/>
        <v>1.1408368943063416</v>
      </c>
      <c r="F2007" s="1">
        <f t="shared" si="187"/>
        <v>4107.0128195028301</v>
      </c>
      <c r="G2007" s="1" t="str">
        <f t="shared" si="188"/>
        <v>0</v>
      </c>
      <c r="H2007" s="1">
        <v>25.808860419999998</v>
      </c>
      <c r="I2007" s="1">
        <f t="shared" si="189"/>
        <v>1.13075069715125</v>
      </c>
      <c r="J2007" s="1">
        <f t="shared" si="190"/>
        <v>4070.7025097444998</v>
      </c>
      <c r="K2007" s="1" t="str">
        <f t="shared" si="191"/>
        <v>0</v>
      </c>
    </row>
    <row r="2008" spans="1:11">
      <c r="A2008" s="1" t="s">
        <v>43</v>
      </c>
      <c r="B2008" s="2">
        <v>41058</v>
      </c>
      <c r="C2008" s="3">
        <v>0.58333333333333337</v>
      </c>
      <c r="D2008" s="1">
        <v>25.561782822079099</v>
      </c>
      <c r="E2008" s="1">
        <f t="shared" si="186"/>
        <v>1.1199256098923405</v>
      </c>
      <c r="F2008" s="1">
        <f t="shared" si="187"/>
        <v>4031.7321956124256</v>
      </c>
      <c r="G2008" s="1" t="str">
        <f t="shared" si="188"/>
        <v>0</v>
      </c>
      <c r="H2008" s="1">
        <v>25.43488082</v>
      </c>
      <c r="I2008" s="1">
        <f t="shared" si="189"/>
        <v>1.1143657159262499</v>
      </c>
      <c r="J2008" s="1">
        <f t="shared" si="190"/>
        <v>4011.7165773344996</v>
      </c>
      <c r="K2008" s="1" t="str">
        <f t="shared" si="191"/>
        <v>0</v>
      </c>
    </row>
    <row r="2009" spans="1:11">
      <c r="A2009" s="1" t="s">
        <v>43</v>
      </c>
      <c r="B2009" s="2">
        <v>41058</v>
      </c>
      <c r="C2009" s="3">
        <v>0.625</v>
      </c>
      <c r="D2009" s="1">
        <v>24.589825074407798</v>
      </c>
      <c r="E2009" s="1">
        <f t="shared" si="186"/>
        <v>1.0773417110724917</v>
      </c>
      <c r="F2009" s="1">
        <f t="shared" si="187"/>
        <v>3878.43015986097</v>
      </c>
      <c r="G2009" s="1" t="str">
        <f t="shared" si="188"/>
        <v>0</v>
      </c>
      <c r="H2009" s="1">
        <v>23.444173930000002</v>
      </c>
      <c r="I2009" s="1">
        <f t="shared" si="189"/>
        <v>1.0271478703081252</v>
      </c>
      <c r="J2009" s="1">
        <f t="shared" si="190"/>
        <v>3697.7323331092507</v>
      </c>
      <c r="K2009" s="1" t="str">
        <f t="shared" si="191"/>
        <v>0</v>
      </c>
    </row>
    <row r="2010" spans="1:11">
      <c r="A2010" s="1" t="s">
        <v>43</v>
      </c>
      <c r="B2010" s="2">
        <v>41058</v>
      </c>
      <c r="C2010" s="3">
        <v>0.66666666666666663</v>
      </c>
      <c r="D2010" s="1">
        <v>23.963988743887999</v>
      </c>
      <c r="E2010" s="1">
        <f t="shared" si="186"/>
        <v>1.0499222568415929</v>
      </c>
      <c r="F2010" s="1">
        <f t="shared" si="187"/>
        <v>3779.7201246297345</v>
      </c>
      <c r="G2010" s="1" t="str">
        <f t="shared" si="188"/>
        <v>0</v>
      </c>
      <c r="H2010" s="1">
        <v>25.461810660000001</v>
      </c>
      <c r="I2010" s="1">
        <f t="shared" si="189"/>
        <v>1.1155455795412501</v>
      </c>
      <c r="J2010" s="1">
        <f t="shared" si="190"/>
        <v>4015.9640863485006</v>
      </c>
      <c r="K2010" s="1" t="str">
        <f t="shared" si="191"/>
        <v>0</v>
      </c>
    </row>
    <row r="2011" spans="1:11">
      <c r="A2011" s="1" t="s">
        <v>43</v>
      </c>
      <c r="B2011" s="2">
        <v>41058</v>
      </c>
      <c r="C2011" s="3">
        <v>0.70833333333333337</v>
      </c>
      <c r="D2011" s="1">
        <v>30.8624102640152</v>
      </c>
      <c r="E2011" s="1">
        <f t="shared" si="186"/>
        <v>1.352159349692166</v>
      </c>
      <c r="F2011" s="1">
        <f t="shared" si="187"/>
        <v>4867.7736588917978</v>
      </c>
      <c r="G2011" s="1" t="str">
        <f t="shared" si="188"/>
        <v>0</v>
      </c>
      <c r="H2011" s="1">
        <v>25.398576590000001</v>
      </c>
      <c r="I2011" s="1">
        <f t="shared" si="189"/>
        <v>1.112775136849375</v>
      </c>
      <c r="J2011" s="1">
        <f t="shared" si="190"/>
        <v>4005.9904926577501</v>
      </c>
      <c r="K2011" s="1" t="str">
        <f t="shared" si="191"/>
        <v>0</v>
      </c>
    </row>
    <row r="2012" spans="1:11">
      <c r="A2012" s="1" t="s">
        <v>43</v>
      </c>
      <c r="B2012" s="2">
        <v>41058</v>
      </c>
      <c r="C2012" s="3">
        <v>0.75</v>
      </c>
      <c r="D2012" s="1">
        <v>29.224828000068701</v>
      </c>
      <c r="E2012" s="1">
        <f t="shared" si="186"/>
        <v>1.28041277675301</v>
      </c>
      <c r="F2012" s="1">
        <f t="shared" si="187"/>
        <v>4609.4859963108356</v>
      </c>
      <c r="G2012" s="1" t="str">
        <f t="shared" si="188"/>
        <v>0</v>
      </c>
      <c r="H2012" s="1">
        <v>25.377731260000001</v>
      </c>
      <c r="I2012" s="1">
        <f t="shared" si="189"/>
        <v>1.1118618508287499</v>
      </c>
      <c r="J2012" s="1">
        <f t="shared" si="190"/>
        <v>4002.7026629834995</v>
      </c>
      <c r="K2012" s="1" t="str">
        <f t="shared" si="191"/>
        <v>0</v>
      </c>
    </row>
    <row r="2013" spans="1:11">
      <c r="A2013" s="1" t="s">
        <v>43</v>
      </c>
      <c r="B2013" s="2">
        <v>41058</v>
      </c>
      <c r="C2013" s="3">
        <v>0.79166666666666663</v>
      </c>
      <c r="D2013" s="1">
        <v>26.8310870011648</v>
      </c>
      <c r="E2013" s="1">
        <f t="shared" si="186"/>
        <v>1.1755369992385327</v>
      </c>
      <c r="F2013" s="1">
        <f t="shared" si="187"/>
        <v>4231.9331972587179</v>
      </c>
      <c r="G2013" s="1" t="str">
        <f t="shared" si="188"/>
        <v>0</v>
      </c>
      <c r="H2013" s="1">
        <v>24.75476922</v>
      </c>
      <c r="I2013" s="1">
        <f t="shared" si="189"/>
        <v>1.08456832645125</v>
      </c>
      <c r="J2013" s="1">
        <f t="shared" si="190"/>
        <v>3904.4459752245002</v>
      </c>
      <c r="K2013" s="1" t="str">
        <f t="shared" si="191"/>
        <v>0</v>
      </c>
    </row>
    <row r="2014" spans="1:11">
      <c r="A2014" s="1" t="s">
        <v>43</v>
      </c>
      <c r="B2014" s="2">
        <v>41058</v>
      </c>
      <c r="C2014" s="3">
        <v>0.83333333333333337</v>
      </c>
      <c r="D2014" s="1">
        <v>25.948872701327002</v>
      </c>
      <c r="E2014" s="1">
        <f t="shared" si="186"/>
        <v>1.1368849852268892</v>
      </c>
      <c r="F2014" s="1">
        <f t="shared" si="187"/>
        <v>4092.7859468168012</v>
      </c>
      <c r="G2014" s="1" t="str">
        <f t="shared" si="188"/>
        <v>0</v>
      </c>
      <c r="H2014" s="1">
        <v>24.987967149999999</v>
      </c>
      <c r="I2014" s="1">
        <f t="shared" si="189"/>
        <v>1.094785310759375</v>
      </c>
      <c r="J2014" s="1">
        <f t="shared" si="190"/>
        <v>3941.2271187337501</v>
      </c>
      <c r="K2014" s="1" t="str">
        <f t="shared" si="191"/>
        <v>0</v>
      </c>
    </row>
    <row r="2015" spans="1:11">
      <c r="A2015" s="1" t="s">
        <v>43</v>
      </c>
      <c r="B2015" s="2">
        <v>41058</v>
      </c>
      <c r="C2015" s="3">
        <v>0.875</v>
      </c>
      <c r="D2015" s="1">
        <v>32.3862610414293</v>
      </c>
      <c r="E2015" s="1">
        <f t="shared" si="186"/>
        <v>1.4189230618776212</v>
      </c>
      <c r="F2015" s="1">
        <f t="shared" si="187"/>
        <v>5108.123022759436</v>
      </c>
      <c r="G2015" s="1" t="str">
        <f t="shared" si="188"/>
        <v>0</v>
      </c>
      <c r="H2015" s="1">
        <v>24.874352699999999</v>
      </c>
      <c r="I2015" s="1">
        <f t="shared" si="189"/>
        <v>1.0898075776687499</v>
      </c>
      <c r="J2015" s="1">
        <f t="shared" si="190"/>
        <v>3923.3072796074998</v>
      </c>
      <c r="K2015" s="1" t="str">
        <f t="shared" si="191"/>
        <v>0</v>
      </c>
    </row>
    <row r="2016" spans="1:11">
      <c r="A2016" s="1" t="s">
        <v>43</v>
      </c>
      <c r="B2016" s="2">
        <v>41058</v>
      </c>
      <c r="C2016" s="3">
        <v>0.91666666666666663</v>
      </c>
      <c r="D2016" s="1">
        <v>27.872845629586099</v>
      </c>
      <c r="E2016" s="1">
        <f t="shared" si="186"/>
        <v>1.2211790491462409</v>
      </c>
      <c r="F2016" s="1">
        <f t="shared" si="187"/>
        <v>4396.2445769264668</v>
      </c>
      <c r="G2016" s="1" t="str">
        <f t="shared" si="188"/>
        <v>0</v>
      </c>
      <c r="H2016" s="1">
        <v>24.895760939999999</v>
      </c>
      <c r="I2016" s="1">
        <f t="shared" si="189"/>
        <v>1.09074552618375</v>
      </c>
      <c r="J2016" s="1">
        <f t="shared" si="190"/>
        <v>3926.6838942615</v>
      </c>
      <c r="K2016" s="1" t="str">
        <f t="shared" si="191"/>
        <v>0</v>
      </c>
    </row>
    <row r="2017" spans="1:11">
      <c r="A2017" s="1" t="s">
        <v>43</v>
      </c>
      <c r="B2017" s="2">
        <v>41058</v>
      </c>
      <c r="C2017" s="3">
        <v>0.95833333333333337</v>
      </c>
      <c r="D2017" s="1">
        <v>23.817932607332899</v>
      </c>
      <c r="E2017" s="1">
        <f t="shared" si="186"/>
        <v>1.0435231723587728</v>
      </c>
      <c r="F2017" s="1">
        <f t="shared" si="187"/>
        <v>3756.6834204915822</v>
      </c>
      <c r="G2017" s="1">
        <f t="shared" si="188"/>
        <v>90113.038102144885</v>
      </c>
      <c r="H2017" s="1">
        <v>25.021449690000001</v>
      </c>
      <c r="I2017" s="1">
        <f t="shared" si="189"/>
        <v>1.096252264543125</v>
      </c>
      <c r="J2017" s="1">
        <f t="shared" si="190"/>
        <v>3946.5081523552499</v>
      </c>
      <c r="K2017" s="1">
        <f t="shared" si="191"/>
        <v>84576.675685324502</v>
      </c>
    </row>
    <row r="2018" spans="1:11">
      <c r="A2018" s="1" t="s">
        <v>43</v>
      </c>
      <c r="B2018" s="2">
        <v>41059</v>
      </c>
      <c r="C2018" s="3">
        <v>0</v>
      </c>
      <c r="D2018" s="1">
        <v>24.076825775570299</v>
      </c>
      <c r="E2018" s="1">
        <f t="shared" si="186"/>
        <v>1.0548659292921738</v>
      </c>
      <c r="F2018" s="1">
        <f t="shared" si="187"/>
        <v>3797.5173454518258</v>
      </c>
      <c r="G2018" s="1" t="str">
        <f t="shared" si="188"/>
        <v>0</v>
      </c>
      <c r="H2018" s="1">
        <v>24.573497920000001</v>
      </c>
      <c r="I2018" s="1">
        <f t="shared" si="189"/>
        <v>1.0766263776200002</v>
      </c>
      <c r="J2018" s="1">
        <f t="shared" si="190"/>
        <v>3875.8549594320007</v>
      </c>
      <c r="K2018" s="1" t="str">
        <f t="shared" si="191"/>
        <v>0</v>
      </c>
    </row>
    <row r="2019" spans="1:11">
      <c r="A2019" s="1" t="s">
        <v>43</v>
      </c>
      <c r="B2019" s="2">
        <v>41059</v>
      </c>
      <c r="C2019" s="3">
        <v>4.1666666666666664E-2</v>
      </c>
      <c r="D2019" s="1">
        <v>24.360138498412201</v>
      </c>
      <c r="E2019" s="1">
        <f t="shared" si="186"/>
        <v>1.0672785679616845</v>
      </c>
      <c r="F2019" s="1">
        <f t="shared" si="187"/>
        <v>3842.2028446620643</v>
      </c>
      <c r="G2019" s="1" t="str">
        <f t="shared" si="188"/>
        <v>0</v>
      </c>
      <c r="H2019" s="1">
        <v>24.47760212</v>
      </c>
      <c r="I2019" s="1">
        <f t="shared" si="189"/>
        <v>1.0724249428825001</v>
      </c>
      <c r="J2019" s="1">
        <f t="shared" si="190"/>
        <v>3860.7297943770004</v>
      </c>
      <c r="K2019" s="1" t="str">
        <f t="shared" si="191"/>
        <v>0</v>
      </c>
    </row>
    <row r="2020" spans="1:11">
      <c r="A2020" s="1" t="s">
        <v>43</v>
      </c>
      <c r="B2020" s="2">
        <v>41059</v>
      </c>
      <c r="C2020" s="3">
        <v>8.3333333333333329E-2</v>
      </c>
      <c r="D2020" s="1">
        <v>29.4511361953947</v>
      </c>
      <c r="E2020" s="1">
        <f t="shared" si="186"/>
        <v>1.2903279045607303</v>
      </c>
      <c r="F2020" s="1">
        <f t="shared" si="187"/>
        <v>4645.1804564186295</v>
      </c>
      <c r="G2020" s="1" t="str">
        <f t="shared" si="188"/>
        <v>0</v>
      </c>
      <c r="H2020" s="1">
        <v>24.561511880000001</v>
      </c>
      <c r="I2020" s="1">
        <f t="shared" si="189"/>
        <v>1.0761012392425</v>
      </c>
      <c r="J2020" s="1">
        <f t="shared" si="190"/>
        <v>3873.9644612729999</v>
      </c>
      <c r="K2020" s="1" t="str">
        <f t="shared" si="191"/>
        <v>0</v>
      </c>
    </row>
    <row r="2021" spans="1:11">
      <c r="A2021" s="1" t="s">
        <v>43</v>
      </c>
      <c r="B2021" s="2">
        <v>41059</v>
      </c>
      <c r="C2021" s="3">
        <v>0.125</v>
      </c>
      <c r="D2021" s="1">
        <v>25.998315637376599</v>
      </c>
      <c r="E2021" s="1">
        <f t="shared" si="186"/>
        <v>1.1390512038625624</v>
      </c>
      <c r="F2021" s="1">
        <f t="shared" si="187"/>
        <v>4100.5843339052244</v>
      </c>
      <c r="G2021" s="1" t="str">
        <f t="shared" si="188"/>
        <v>0</v>
      </c>
      <c r="H2021" s="1">
        <v>24.71858005</v>
      </c>
      <c r="I2021" s="1">
        <f t="shared" si="189"/>
        <v>1.0829827884406249</v>
      </c>
      <c r="J2021" s="1">
        <f t="shared" si="190"/>
        <v>3898.7380383862496</v>
      </c>
      <c r="K2021" s="1" t="str">
        <f t="shared" si="191"/>
        <v>0</v>
      </c>
    </row>
    <row r="2022" spans="1:11">
      <c r="A2022" s="1" t="s">
        <v>43</v>
      </c>
      <c r="B2022" s="2">
        <v>41059</v>
      </c>
      <c r="C2022" s="3">
        <v>0.16666666666666666</v>
      </c>
      <c r="D2022" s="1">
        <v>30.3694028923247</v>
      </c>
      <c r="E2022" s="1">
        <f t="shared" si="186"/>
        <v>1.3305594642199758</v>
      </c>
      <c r="F2022" s="1">
        <f t="shared" si="187"/>
        <v>4790.014071191913</v>
      </c>
      <c r="G2022" s="1" t="str">
        <f t="shared" si="188"/>
        <v>0</v>
      </c>
      <c r="H2022" s="1">
        <v>24.715249589999999</v>
      </c>
      <c r="I2022" s="1">
        <f t="shared" si="189"/>
        <v>1.0828368726618751</v>
      </c>
      <c r="J2022" s="1">
        <f t="shared" si="190"/>
        <v>3898.2127415827504</v>
      </c>
      <c r="K2022" s="1" t="str">
        <f t="shared" si="191"/>
        <v>0</v>
      </c>
    </row>
    <row r="2023" spans="1:11">
      <c r="A2023" s="1" t="s">
        <v>43</v>
      </c>
      <c r="B2023" s="2">
        <v>41059</v>
      </c>
      <c r="C2023" s="3">
        <v>0.20833333333333334</v>
      </c>
      <c r="D2023" s="1">
        <v>32.697990903854397</v>
      </c>
      <c r="E2023" s="1">
        <f t="shared" si="186"/>
        <v>1.4325807264751207</v>
      </c>
      <c r="F2023" s="1">
        <f t="shared" si="187"/>
        <v>5157.2906153104341</v>
      </c>
      <c r="G2023" s="1" t="str">
        <f t="shared" si="188"/>
        <v>0</v>
      </c>
      <c r="H2023" s="1">
        <v>24.943590390000001</v>
      </c>
      <c r="I2023" s="1">
        <f t="shared" si="189"/>
        <v>1.0928410539618751</v>
      </c>
      <c r="J2023" s="1">
        <f t="shared" si="190"/>
        <v>3934.2277942627506</v>
      </c>
      <c r="K2023" s="1" t="str">
        <f t="shared" si="191"/>
        <v>0</v>
      </c>
    </row>
    <row r="2024" spans="1:11">
      <c r="A2024" s="1" t="s">
        <v>43</v>
      </c>
      <c r="B2024" s="2">
        <v>41059</v>
      </c>
      <c r="C2024" s="3">
        <v>0.25</v>
      </c>
      <c r="D2024" s="1">
        <v>28.467887673378002</v>
      </c>
      <c r="E2024" s="1">
        <f t="shared" si="186"/>
        <v>1.2472493286898738</v>
      </c>
      <c r="F2024" s="1">
        <f t="shared" si="187"/>
        <v>4490.0975832835456</v>
      </c>
      <c r="G2024" s="1" t="str">
        <f t="shared" si="188"/>
        <v>0</v>
      </c>
      <c r="H2024" s="1">
        <v>24.509714420000002</v>
      </c>
      <c r="I2024" s="1">
        <f t="shared" si="189"/>
        <v>1.07383186302625</v>
      </c>
      <c r="J2024" s="1">
        <f t="shared" si="190"/>
        <v>3865.7947068945</v>
      </c>
      <c r="K2024" s="1" t="str">
        <f t="shared" si="191"/>
        <v>0</v>
      </c>
    </row>
    <row r="2025" spans="1:11">
      <c r="A2025" s="1" t="s">
        <v>43</v>
      </c>
      <c r="B2025" s="2">
        <v>41059</v>
      </c>
      <c r="C2025" s="3">
        <v>0.29166666666666669</v>
      </c>
      <c r="D2025" s="1">
        <v>24.873235821723899</v>
      </c>
      <c r="E2025" s="1">
        <f t="shared" si="186"/>
        <v>1.0897586444392784</v>
      </c>
      <c r="F2025" s="1">
        <f t="shared" si="187"/>
        <v>3923.1311199814022</v>
      </c>
      <c r="G2025" s="1" t="str">
        <f t="shared" si="188"/>
        <v>0</v>
      </c>
      <c r="H2025" s="1">
        <v>24.290897300000001</v>
      </c>
      <c r="I2025" s="1">
        <f t="shared" si="189"/>
        <v>1.06424493795625</v>
      </c>
      <c r="J2025" s="1">
        <f t="shared" si="190"/>
        <v>3831.2817766425001</v>
      </c>
      <c r="K2025" s="1" t="str">
        <f t="shared" si="191"/>
        <v>0</v>
      </c>
    </row>
    <row r="2026" spans="1:11">
      <c r="A2026" s="1" t="s">
        <v>43</v>
      </c>
      <c r="B2026" s="2">
        <v>41059</v>
      </c>
      <c r="C2026" s="3">
        <v>0.33333333333333331</v>
      </c>
      <c r="D2026" s="1">
        <v>21.985266816086298</v>
      </c>
      <c r="E2026" s="1">
        <f t="shared" si="186"/>
        <v>0.963229502379781</v>
      </c>
      <c r="F2026" s="1">
        <f t="shared" si="187"/>
        <v>3467.6262085672115</v>
      </c>
      <c r="G2026" s="1" t="str">
        <f t="shared" si="188"/>
        <v>0</v>
      </c>
      <c r="H2026" s="1">
        <v>24.25304599</v>
      </c>
      <c r="I2026" s="1">
        <f t="shared" si="189"/>
        <v>1.062586577436875</v>
      </c>
      <c r="J2026" s="1">
        <f t="shared" si="190"/>
        <v>3825.3116787727499</v>
      </c>
      <c r="K2026" s="1" t="str">
        <f t="shared" si="191"/>
        <v>0</v>
      </c>
    </row>
    <row r="2027" spans="1:11">
      <c r="A2027" s="1" t="s">
        <v>43</v>
      </c>
      <c r="B2027" s="2">
        <v>41059</v>
      </c>
      <c r="C2027" s="3">
        <v>0.375</v>
      </c>
      <c r="D2027" s="1">
        <v>20.2583154167069</v>
      </c>
      <c r="E2027" s="1">
        <f t="shared" si="186"/>
        <v>0.88756744419447098</v>
      </c>
      <c r="F2027" s="1">
        <f t="shared" si="187"/>
        <v>3195.2427991000955</v>
      </c>
      <c r="G2027" s="1" t="str">
        <f t="shared" si="188"/>
        <v>0</v>
      </c>
      <c r="H2027" s="1">
        <v>24.312902319999999</v>
      </c>
      <c r="I2027" s="1">
        <f t="shared" si="189"/>
        <v>1.0652090328949999</v>
      </c>
      <c r="J2027" s="1">
        <f t="shared" si="190"/>
        <v>3834.7525184219999</v>
      </c>
      <c r="K2027" s="1" t="str">
        <f t="shared" si="191"/>
        <v>0</v>
      </c>
    </row>
    <row r="2028" spans="1:11">
      <c r="A2028" s="1" t="s">
        <v>43</v>
      </c>
      <c r="B2028" s="2">
        <v>41059</v>
      </c>
      <c r="C2028" s="3">
        <v>0.41666666666666669</v>
      </c>
      <c r="D2028" s="1">
        <v>18.450631307760901</v>
      </c>
      <c r="E2028" s="1">
        <f t="shared" si="186"/>
        <v>0.80836828417127449</v>
      </c>
      <c r="F2028" s="1">
        <f t="shared" si="187"/>
        <v>2910.1258230165881</v>
      </c>
      <c r="G2028" s="1" t="str">
        <f t="shared" si="188"/>
        <v>0</v>
      </c>
      <c r="H2028" s="1">
        <v>24.070486379999998</v>
      </c>
      <c r="I2028" s="1">
        <f t="shared" si="189"/>
        <v>1.0545881845237499</v>
      </c>
      <c r="J2028" s="1">
        <f t="shared" si="190"/>
        <v>3796.5174642854995</v>
      </c>
      <c r="K2028" s="1" t="str">
        <f t="shared" si="191"/>
        <v>0</v>
      </c>
    </row>
    <row r="2029" spans="1:11">
      <c r="A2029" s="1" t="s">
        <v>43</v>
      </c>
      <c r="B2029" s="2">
        <v>41059</v>
      </c>
      <c r="C2029" s="3">
        <v>0.45833333333333331</v>
      </c>
      <c r="D2029" s="1">
        <v>24.060399214426699</v>
      </c>
      <c r="E2029" s="1">
        <f t="shared" si="186"/>
        <v>1.0541462405820698</v>
      </c>
      <c r="F2029" s="1">
        <f t="shared" si="187"/>
        <v>3794.9264660954514</v>
      </c>
      <c r="G2029" s="1" t="str">
        <f t="shared" si="188"/>
        <v>0</v>
      </c>
      <c r="H2029" s="1">
        <v>25.17231125</v>
      </c>
      <c r="I2029" s="1">
        <f t="shared" si="189"/>
        <v>1.102861886640625</v>
      </c>
      <c r="J2029" s="1">
        <f t="shared" si="190"/>
        <v>3970.3027919062501</v>
      </c>
      <c r="K2029" s="1" t="str">
        <f t="shared" si="191"/>
        <v>0</v>
      </c>
    </row>
    <row r="2030" spans="1:11">
      <c r="A2030" s="1" t="s">
        <v>43</v>
      </c>
      <c r="B2030" s="2">
        <v>41059</v>
      </c>
      <c r="C2030" s="3">
        <v>0.5</v>
      </c>
      <c r="D2030" s="1">
        <v>23.959267682499402</v>
      </c>
      <c r="E2030" s="1">
        <f t="shared" si="186"/>
        <v>1.049715415339505</v>
      </c>
      <c r="F2030" s="1">
        <f t="shared" si="187"/>
        <v>3778.9754952222179</v>
      </c>
      <c r="G2030" s="1" t="str">
        <f t="shared" si="188"/>
        <v>0</v>
      </c>
      <c r="H2030" s="1">
        <v>24.398860899999999</v>
      </c>
      <c r="I2030" s="1">
        <f t="shared" si="189"/>
        <v>1.0689750931812501</v>
      </c>
      <c r="J2030" s="1">
        <f t="shared" si="190"/>
        <v>3848.3103354525001</v>
      </c>
      <c r="K2030" s="1" t="str">
        <f t="shared" si="191"/>
        <v>0</v>
      </c>
    </row>
    <row r="2031" spans="1:11">
      <c r="A2031" s="1" t="s">
        <v>43</v>
      </c>
      <c r="B2031" s="2">
        <v>41059</v>
      </c>
      <c r="C2031" s="3">
        <v>0.54166666666666663</v>
      </c>
      <c r="D2031" s="1">
        <v>25.448767136467801</v>
      </c>
      <c r="E2031" s="1">
        <f t="shared" si="186"/>
        <v>1.1149741101664956</v>
      </c>
      <c r="F2031" s="1">
        <f t="shared" si="187"/>
        <v>4013.9067965993841</v>
      </c>
      <c r="G2031" s="1" t="str">
        <f t="shared" si="188"/>
        <v>0</v>
      </c>
      <c r="H2031" s="1">
        <v>24.401485900000001</v>
      </c>
      <c r="I2031" s="1">
        <f t="shared" si="189"/>
        <v>1.0690901009937499</v>
      </c>
      <c r="J2031" s="1">
        <f t="shared" si="190"/>
        <v>3848.7243635774998</v>
      </c>
      <c r="K2031" s="1" t="str">
        <f t="shared" si="191"/>
        <v>0</v>
      </c>
    </row>
    <row r="2032" spans="1:11">
      <c r="A2032" s="1" t="s">
        <v>43</v>
      </c>
      <c r="B2032" s="2">
        <v>41059</v>
      </c>
      <c r="C2032" s="3">
        <v>0.58333333333333337</v>
      </c>
      <c r="D2032" s="1">
        <v>28.378828393088401</v>
      </c>
      <c r="E2032" s="1">
        <f t="shared" si="186"/>
        <v>1.2433474189721856</v>
      </c>
      <c r="F2032" s="1">
        <f t="shared" si="187"/>
        <v>4476.0507082998683</v>
      </c>
      <c r="G2032" s="1" t="str">
        <f t="shared" si="188"/>
        <v>0</v>
      </c>
      <c r="H2032" s="1">
        <v>23.60198097</v>
      </c>
      <c r="I2032" s="1">
        <f t="shared" si="189"/>
        <v>1.0340617912481249</v>
      </c>
      <c r="J2032" s="1">
        <f t="shared" si="190"/>
        <v>3722.6224484932495</v>
      </c>
      <c r="K2032" s="1" t="str">
        <f t="shared" si="191"/>
        <v>0</v>
      </c>
    </row>
    <row r="2033" spans="1:11">
      <c r="A2033" s="1" t="s">
        <v>43</v>
      </c>
      <c r="B2033" s="2">
        <v>41059</v>
      </c>
      <c r="C2033" s="3">
        <v>0.625</v>
      </c>
      <c r="D2033" s="1">
        <v>26.0330975914001</v>
      </c>
      <c r="E2033" s="1">
        <f t="shared" si="186"/>
        <v>1.1405750882232168</v>
      </c>
      <c r="F2033" s="1">
        <f t="shared" si="187"/>
        <v>4106.0703176035804</v>
      </c>
      <c r="G2033" s="1" t="str">
        <f t="shared" si="188"/>
        <v>0</v>
      </c>
      <c r="H2033" s="1">
        <v>24.503826329999999</v>
      </c>
      <c r="I2033" s="1">
        <f t="shared" si="189"/>
        <v>1.073573891083125</v>
      </c>
      <c r="J2033" s="1">
        <f t="shared" si="190"/>
        <v>3864.8660078992498</v>
      </c>
      <c r="K2033" s="1" t="str">
        <f t="shared" si="191"/>
        <v>0</v>
      </c>
    </row>
    <row r="2034" spans="1:11">
      <c r="A2034" s="1" t="s">
        <v>43</v>
      </c>
      <c r="B2034" s="2">
        <v>41059</v>
      </c>
      <c r="C2034" s="3">
        <v>0.66666666666666663</v>
      </c>
      <c r="D2034" s="1">
        <v>26.5512903997633</v>
      </c>
      <c r="E2034" s="1">
        <f t="shared" si="186"/>
        <v>1.1632784106396294</v>
      </c>
      <c r="F2034" s="1">
        <f t="shared" si="187"/>
        <v>4187.8022783026663</v>
      </c>
      <c r="G2034" s="1" t="str">
        <f t="shared" si="188"/>
        <v>0</v>
      </c>
      <c r="H2034" s="1">
        <v>24.163689170000001</v>
      </c>
      <c r="I2034" s="1">
        <f t="shared" si="189"/>
        <v>1.0586716317606251</v>
      </c>
      <c r="J2034" s="1">
        <f t="shared" si="190"/>
        <v>3811.2178743382501</v>
      </c>
      <c r="K2034" s="1" t="str">
        <f t="shared" si="191"/>
        <v>0</v>
      </c>
    </row>
    <row r="2035" spans="1:11">
      <c r="A2035" s="1" t="s">
        <v>43</v>
      </c>
      <c r="B2035" s="2">
        <v>41059</v>
      </c>
      <c r="C2035" s="3">
        <v>0.70833333333333337</v>
      </c>
      <c r="D2035" s="1">
        <v>29.274522351159</v>
      </c>
      <c r="E2035" s="1">
        <f t="shared" si="186"/>
        <v>1.2825900105101538</v>
      </c>
      <c r="F2035" s="1">
        <f t="shared" si="187"/>
        <v>4617.3240378365535</v>
      </c>
      <c r="G2035" s="1" t="str">
        <f t="shared" si="188"/>
        <v>0</v>
      </c>
      <c r="H2035" s="1">
        <v>23.684303700000001</v>
      </c>
      <c r="I2035" s="1">
        <f t="shared" si="189"/>
        <v>1.03766855585625</v>
      </c>
      <c r="J2035" s="1">
        <f t="shared" si="190"/>
        <v>3735.6068010824997</v>
      </c>
      <c r="K2035" s="1" t="str">
        <f t="shared" si="191"/>
        <v>0</v>
      </c>
    </row>
    <row r="2036" spans="1:11">
      <c r="A2036" s="1" t="s">
        <v>43</v>
      </c>
      <c r="B2036" s="2">
        <v>41059</v>
      </c>
      <c r="C2036" s="3">
        <v>0.75</v>
      </c>
      <c r="D2036" s="1">
        <v>25.193105692333699</v>
      </c>
      <c r="E2036" s="1">
        <f t="shared" si="186"/>
        <v>1.1037729431453702</v>
      </c>
      <c r="F2036" s="1">
        <f t="shared" si="187"/>
        <v>3973.582595323333</v>
      </c>
      <c r="G2036" s="1" t="str">
        <f t="shared" si="188"/>
        <v>0</v>
      </c>
      <c r="H2036" s="1">
        <v>22.880694810000001</v>
      </c>
      <c r="I2036" s="1">
        <f t="shared" si="189"/>
        <v>1.0024604413631251</v>
      </c>
      <c r="J2036" s="1">
        <f t="shared" si="190"/>
        <v>3608.8575889072504</v>
      </c>
      <c r="K2036" s="1" t="str">
        <f t="shared" si="191"/>
        <v>0</v>
      </c>
    </row>
    <row r="2037" spans="1:11">
      <c r="A2037" s="1" t="s">
        <v>43</v>
      </c>
      <c r="B2037" s="2">
        <v>41059</v>
      </c>
      <c r="C2037" s="3">
        <v>0.79166666666666663</v>
      </c>
      <c r="D2037" s="1">
        <v>28.5874244748221</v>
      </c>
      <c r="E2037" s="1">
        <f t="shared" si="186"/>
        <v>1.2524865348031433</v>
      </c>
      <c r="F2037" s="1">
        <f t="shared" si="187"/>
        <v>4508.9515252913161</v>
      </c>
      <c r="G2037" s="1" t="str">
        <f t="shared" si="188"/>
        <v>0</v>
      </c>
      <c r="H2037" s="1">
        <v>24.285436690000001</v>
      </c>
      <c r="I2037" s="1">
        <f t="shared" si="189"/>
        <v>1.0640056949806251</v>
      </c>
      <c r="J2037" s="1">
        <f t="shared" si="190"/>
        <v>3830.4205019302503</v>
      </c>
      <c r="K2037" s="1" t="str">
        <f t="shared" si="191"/>
        <v>0</v>
      </c>
    </row>
    <row r="2038" spans="1:11">
      <c r="A2038" s="1" t="s">
        <v>43</v>
      </c>
      <c r="B2038" s="2">
        <v>41059</v>
      </c>
      <c r="C2038" s="3">
        <v>0.83333333333333337</v>
      </c>
      <c r="D2038" s="1">
        <v>29.036305342780199</v>
      </c>
      <c r="E2038" s="1">
        <f t="shared" si="186"/>
        <v>1.2721531278305576</v>
      </c>
      <c r="F2038" s="1">
        <f t="shared" si="187"/>
        <v>4579.7512601900071</v>
      </c>
      <c r="G2038" s="1" t="str">
        <f t="shared" si="188"/>
        <v>0</v>
      </c>
      <c r="H2038" s="1">
        <v>24.687607450000002</v>
      </c>
      <c r="I2038" s="1">
        <f t="shared" si="189"/>
        <v>1.081625801403125</v>
      </c>
      <c r="J2038" s="1">
        <f t="shared" si="190"/>
        <v>3893.8528850512503</v>
      </c>
      <c r="K2038" s="1" t="str">
        <f t="shared" si="191"/>
        <v>0</v>
      </c>
    </row>
    <row r="2039" spans="1:11">
      <c r="A2039" s="1" t="s">
        <v>43</v>
      </c>
      <c r="B2039" s="2">
        <v>41059</v>
      </c>
      <c r="C2039" s="3">
        <v>0.875</v>
      </c>
      <c r="D2039" s="1">
        <v>22.6065205738279</v>
      </c>
      <c r="E2039" s="1">
        <f t="shared" si="186"/>
        <v>0.9904481826408349</v>
      </c>
      <c r="F2039" s="1">
        <f t="shared" si="187"/>
        <v>3565.6134575070055</v>
      </c>
      <c r="G2039" s="1" t="str">
        <f t="shared" si="188"/>
        <v>0</v>
      </c>
      <c r="H2039" s="1">
        <v>25.14287169</v>
      </c>
      <c r="I2039" s="1">
        <f t="shared" si="189"/>
        <v>1.1015720659181252</v>
      </c>
      <c r="J2039" s="1">
        <f t="shared" si="190"/>
        <v>3965.6594373052508</v>
      </c>
      <c r="K2039" s="1" t="str">
        <f t="shared" si="191"/>
        <v>0</v>
      </c>
    </row>
    <row r="2040" spans="1:11">
      <c r="A2040" s="1" t="s">
        <v>43</v>
      </c>
      <c r="B2040" s="2">
        <v>41059</v>
      </c>
      <c r="C2040" s="3">
        <v>0.91666666666666663</v>
      </c>
      <c r="D2040" s="1">
        <v>30.910590863757701</v>
      </c>
      <c r="E2040" s="1">
        <f t="shared" si="186"/>
        <v>1.3542702622183844</v>
      </c>
      <c r="F2040" s="1">
        <f t="shared" si="187"/>
        <v>4875.3729439861836</v>
      </c>
      <c r="G2040" s="1" t="str">
        <f t="shared" si="188"/>
        <v>0</v>
      </c>
      <c r="H2040" s="1">
        <v>26.102965529999999</v>
      </c>
      <c r="I2040" s="1">
        <f t="shared" si="189"/>
        <v>1.1436361772831249</v>
      </c>
      <c r="J2040" s="1">
        <f t="shared" si="190"/>
        <v>4117.0902382192498</v>
      </c>
      <c r="K2040" s="1" t="str">
        <f t="shared" si="191"/>
        <v>0</v>
      </c>
    </row>
    <row r="2041" spans="1:11">
      <c r="A2041" s="1" t="s">
        <v>43</v>
      </c>
      <c r="B2041" s="2">
        <v>41059</v>
      </c>
      <c r="C2041" s="3">
        <v>0.95833333333333337</v>
      </c>
      <c r="D2041" s="1">
        <v>26.0762076494429</v>
      </c>
      <c r="E2041" s="1">
        <f t="shared" si="186"/>
        <v>1.142463847641217</v>
      </c>
      <c r="F2041" s="1">
        <f t="shared" si="187"/>
        <v>4112.8698515083815</v>
      </c>
      <c r="G2041" s="1">
        <f t="shared" si="188"/>
        <v>108219.30183075512</v>
      </c>
      <c r="H2041" s="1">
        <v>25.265215940000001</v>
      </c>
      <c r="I2041" s="1">
        <f t="shared" si="189"/>
        <v>1.1069322733712499</v>
      </c>
      <c r="J2041" s="1">
        <f t="shared" si="190"/>
        <v>3984.9561841364998</v>
      </c>
      <c r="K2041" s="1">
        <f t="shared" si="191"/>
        <v>94775.190979882507</v>
      </c>
    </row>
    <row r="2042" spans="1:11">
      <c r="A2042" s="1" t="s">
        <v>43</v>
      </c>
      <c r="B2042" s="2">
        <v>41060</v>
      </c>
      <c r="C2042" s="3">
        <v>0</v>
      </c>
      <c r="D2042" s="1">
        <v>34.090241646236798</v>
      </c>
      <c r="E2042" s="1">
        <f t="shared" ref="E2042:E2105" si="192">(D2042*3785.4)/86400</f>
        <v>1.4935787121257498</v>
      </c>
      <c r="F2042" s="1">
        <f t="shared" ref="F2042:F2105" si="193">E2042*3600</f>
        <v>5376.8833636526988</v>
      </c>
      <c r="G2042" s="1" t="str">
        <f t="shared" ref="G2042:G2105" si="194">IF(C2042=$C$25,SUM(F2042:F2063),"0")</f>
        <v>0</v>
      </c>
      <c r="H2042" s="1">
        <v>24.933415310000001</v>
      </c>
      <c r="I2042" s="1">
        <f t="shared" ref="I2042:I2105" si="195">(H2042*3785.4)/86400</f>
        <v>1.092395258269375</v>
      </c>
      <c r="J2042" s="1">
        <f t="shared" ref="J2042:J2105" si="196">I2042*3600</f>
        <v>3932.62292976975</v>
      </c>
      <c r="K2042" s="1" t="str">
        <f t="shared" ref="K2042:K2105" si="197">IF(C2042=$C$25,SUM(J2042:J2063),"0")</f>
        <v>0</v>
      </c>
    </row>
    <row r="2043" spans="1:11">
      <c r="A2043" s="1" t="s">
        <v>43</v>
      </c>
      <c r="B2043" s="2">
        <v>41060</v>
      </c>
      <c r="C2043" s="3">
        <v>4.1666666666666664E-2</v>
      </c>
      <c r="D2043" s="1">
        <v>39.668987728754701</v>
      </c>
      <c r="E2043" s="1">
        <f t="shared" si="192"/>
        <v>1.7379975248660655</v>
      </c>
      <c r="F2043" s="1">
        <f t="shared" si="193"/>
        <v>6256.7910895178356</v>
      </c>
      <c r="G2043" s="1" t="str">
        <f t="shared" si="194"/>
        <v>0</v>
      </c>
      <c r="H2043" s="1">
        <v>24.807530280000002</v>
      </c>
      <c r="I2043" s="1">
        <f t="shared" si="195"/>
        <v>1.0868799203925001</v>
      </c>
      <c r="J2043" s="1">
        <f t="shared" si="196"/>
        <v>3912.7677134130004</v>
      </c>
      <c r="K2043" s="1" t="str">
        <f t="shared" si="197"/>
        <v>0</v>
      </c>
    </row>
    <row r="2044" spans="1:11">
      <c r="A2044" s="1" t="s">
        <v>43</v>
      </c>
      <c r="B2044" s="2">
        <v>41060</v>
      </c>
      <c r="C2044" s="3">
        <v>8.3333333333333329E-2</v>
      </c>
      <c r="D2044" s="1">
        <v>41.115874170727203</v>
      </c>
      <c r="E2044" s="1">
        <f t="shared" si="192"/>
        <v>1.8013892371049858</v>
      </c>
      <c r="F2044" s="1">
        <f t="shared" si="193"/>
        <v>6485.0012535779488</v>
      </c>
      <c r="G2044" s="1" t="str">
        <f t="shared" si="194"/>
        <v>0</v>
      </c>
      <c r="H2044" s="1">
        <v>25.813418680000002</v>
      </c>
      <c r="I2044" s="1">
        <f t="shared" si="195"/>
        <v>1.1309504059175002</v>
      </c>
      <c r="J2044" s="1">
        <f t="shared" si="196"/>
        <v>4071.4214613030008</v>
      </c>
      <c r="K2044" s="1" t="str">
        <f t="shared" si="197"/>
        <v>0</v>
      </c>
    </row>
    <row r="2045" spans="1:11">
      <c r="A2045" s="1" t="s">
        <v>43</v>
      </c>
      <c r="B2045" s="2">
        <v>41060</v>
      </c>
      <c r="C2045" s="3">
        <v>0.125</v>
      </c>
      <c r="D2045" s="1">
        <v>42.493114310370501</v>
      </c>
      <c r="E2045" s="1">
        <f t="shared" si="192"/>
        <v>1.8617295707231076</v>
      </c>
      <c r="F2045" s="1">
        <f t="shared" si="193"/>
        <v>6702.2264546031874</v>
      </c>
      <c r="G2045" s="1" t="str">
        <f t="shared" si="194"/>
        <v>0</v>
      </c>
      <c r="H2045" s="1">
        <v>29.165270710000001</v>
      </c>
      <c r="I2045" s="1">
        <f t="shared" si="195"/>
        <v>1.2778034229818751</v>
      </c>
      <c r="J2045" s="1">
        <f t="shared" si="196"/>
        <v>4600.0923227347503</v>
      </c>
      <c r="K2045" s="1" t="str">
        <f t="shared" si="197"/>
        <v>0</v>
      </c>
    </row>
    <row r="2046" spans="1:11">
      <c r="A2046" s="1" t="s">
        <v>43</v>
      </c>
      <c r="B2046" s="2">
        <v>41060</v>
      </c>
      <c r="C2046" s="3">
        <v>0.16666666666666666</v>
      </c>
      <c r="D2046" s="1">
        <v>40.653969471189697</v>
      </c>
      <c r="E2046" s="1">
        <f t="shared" si="192"/>
        <v>1.7811520374564986</v>
      </c>
      <c r="F2046" s="1">
        <f t="shared" si="193"/>
        <v>6412.1473348433947</v>
      </c>
      <c r="G2046" s="1" t="str">
        <f t="shared" si="194"/>
        <v>0</v>
      </c>
      <c r="H2046" s="1">
        <v>29.788191390000001</v>
      </c>
      <c r="I2046" s="1">
        <f t="shared" si="195"/>
        <v>1.3050951352743752</v>
      </c>
      <c r="J2046" s="1">
        <f t="shared" si="196"/>
        <v>4698.3424869877508</v>
      </c>
      <c r="K2046" s="1" t="str">
        <f t="shared" si="197"/>
        <v>0</v>
      </c>
    </row>
    <row r="2047" spans="1:11">
      <c r="A2047" s="1" t="s">
        <v>43</v>
      </c>
      <c r="B2047" s="2">
        <v>41060</v>
      </c>
      <c r="C2047" s="3">
        <v>0.20833333333333334</v>
      </c>
      <c r="D2047" s="1">
        <v>31.9283610630035</v>
      </c>
      <c r="E2047" s="1">
        <f t="shared" si="192"/>
        <v>1.3988613190728409</v>
      </c>
      <c r="F2047" s="1">
        <f t="shared" si="193"/>
        <v>5035.9007486622277</v>
      </c>
      <c r="G2047" s="1" t="str">
        <f t="shared" si="194"/>
        <v>0</v>
      </c>
      <c r="H2047" s="1">
        <v>29.858222770000001</v>
      </c>
      <c r="I2047" s="1">
        <f t="shared" si="195"/>
        <v>1.3081633851106251</v>
      </c>
      <c r="J2047" s="1">
        <f t="shared" si="196"/>
        <v>4709.3881863982506</v>
      </c>
      <c r="K2047" s="1" t="str">
        <f t="shared" si="197"/>
        <v>0</v>
      </c>
    </row>
    <row r="2048" spans="1:11">
      <c r="A2048" s="1" t="s">
        <v>43</v>
      </c>
      <c r="B2048" s="2">
        <v>41060</v>
      </c>
      <c r="C2048" s="3">
        <v>0.25</v>
      </c>
      <c r="D2048" s="1">
        <v>30.993993955718199</v>
      </c>
      <c r="E2048" s="1">
        <f t="shared" si="192"/>
        <v>1.3579243601849036</v>
      </c>
      <c r="F2048" s="1">
        <f t="shared" si="193"/>
        <v>4888.5276966656529</v>
      </c>
      <c r="G2048" s="1" t="str">
        <f t="shared" si="194"/>
        <v>0</v>
      </c>
      <c r="H2048" s="1">
        <v>30.111424280000001</v>
      </c>
      <c r="I2048" s="1">
        <f t="shared" si="195"/>
        <v>1.3192567762675</v>
      </c>
      <c r="J2048" s="1">
        <f t="shared" si="196"/>
        <v>4749.3243945630002</v>
      </c>
      <c r="K2048" s="1" t="str">
        <f t="shared" si="197"/>
        <v>0</v>
      </c>
    </row>
    <row r="2049" spans="1:11">
      <c r="A2049" s="1" t="s">
        <v>43</v>
      </c>
      <c r="B2049" s="2">
        <v>41060</v>
      </c>
      <c r="C2049" s="3">
        <v>0.29166666666666669</v>
      </c>
      <c r="D2049" s="1">
        <v>28.482873930931099</v>
      </c>
      <c r="E2049" s="1">
        <f t="shared" si="192"/>
        <v>1.2479059140989188</v>
      </c>
      <c r="F2049" s="1">
        <f t="shared" si="193"/>
        <v>4492.4612907561077</v>
      </c>
      <c r="G2049" s="1" t="str">
        <f t="shared" si="194"/>
        <v>0</v>
      </c>
      <c r="H2049" s="1">
        <v>30.480960360000001</v>
      </c>
      <c r="I2049" s="1">
        <f t="shared" si="195"/>
        <v>1.3354470757725001</v>
      </c>
      <c r="J2049" s="1">
        <f t="shared" si="196"/>
        <v>4807.6094727810005</v>
      </c>
      <c r="K2049" s="1" t="str">
        <f t="shared" si="197"/>
        <v>0</v>
      </c>
    </row>
    <row r="2050" spans="1:11">
      <c r="A2050" s="1" t="s">
        <v>43</v>
      </c>
      <c r="B2050" s="2">
        <v>41060</v>
      </c>
      <c r="C2050" s="3">
        <v>0.33333333333333331</v>
      </c>
      <c r="D2050" s="1">
        <v>28.775458657476602</v>
      </c>
      <c r="E2050" s="1">
        <f t="shared" si="192"/>
        <v>1.2607247824306935</v>
      </c>
      <c r="F2050" s="1">
        <f t="shared" si="193"/>
        <v>4538.6092167504967</v>
      </c>
      <c r="G2050" s="1" t="str">
        <f t="shared" si="194"/>
        <v>0</v>
      </c>
      <c r="H2050" s="1">
        <v>29.88773024</v>
      </c>
      <c r="I2050" s="1">
        <f t="shared" si="195"/>
        <v>1.3094561811400001</v>
      </c>
      <c r="J2050" s="1">
        <f t="shared" si="196"/>
        <v>4714.042252104</v>
      </c>
      <c r="K2050" s="1" t="str">
        <f t="shared" si="197"/>
        <v>0</v>
      </c>
    </row>
    <row r="2051" spans="1:11">
      <c r="A2051" s="1" t="s">
        <v>43</v>
      </c>
      <c r="B2051" s="2">
        <v>41060</v>
      </c>
      <c r="C2051" s="3">
        <v>0.375</v>
      </c>
      <c r="D2051" s="1">
        <v>28.531925831370899</v>
      </c>
      <c r="E2051" s="1">
        <f t="shared" si="192"/>
        <v>1.2500550004869375</v>
      </c>
      <c r="F2051" s="1">
        <f t="shared" si="193"/>
        <v>4500.198001752975</v>
      </c>
      <c r="G2051" s="1" t="str">
        <f t="shared" si="194"/>
        <v>0</v>
      </c>
      <c r="H2051" s="1">
        <v>28.545436200000001</v>
      </c>
      <c r="I2051" s="1">
        <f t="shared" si="195"/>
        <v>1.2506469235125002</v>
      </c>
      <c r="J2051" s="1">
        <f t="shared" si="196"/>
        <v>4502.3289246450004</v>
      </c>
      <c r="K2051" s="1" t="str">
        <f t="shared" si="197"/>
        <v>0</v>
      </c>
    </row>
    <row r="2052" spans="1:11">
      <c r="A2052" s="1" t="s">
        <v>43</v>
      </c>
      <c r="B2052" s="2">
        <v>41060</v>
      </c>
      <c r="C2052" s="3">
        <v>0.41666666666666669</v>
      </c>
      <c r="D2052" s="1">
        <v>29.2744654168023</v>
      </c>
      <c r="E2052" s="1">
        <f t="shared" si="192"/>
        <v>1.2825875160736508</v>
      </c>
      <c r="F2052" s="1">
        <f t="shared" si="193"/>
        <v>4617.315057865143</v>
      </c>
      <c r="G2052" s="1" t="str">
        <f t="shared" si="194"/>
        <v>0</v>
      </c>
      <c r="H2052" s="1">
        <v>28.25980311</v>
      </c>
      <c r="I2052" s="1">
        <f t="shared" si="195"/>
        <v>1.2381326237568751</v>
      </c>
      <c r="J2052" s="1">
        <f t="shared" si="196"/>
        <v>4457.27744552475</v>
      </c>
      <c r="K2052" s="1" t="str">
        <f t="shared" si="197"/>
        <v>0</v>
      </c>
    </row>
    <row r="2053" spans="1:11">
      <c r="A2053" s="1" t="s">
        <v>43</v>
      </c>
      <c r="B2053" s="2">
        <v>41060</v>
      </c>
      <c r="C2053" s="3">
        <v>0.45833333333333331</v>
      </c>
      <c r="D2053" s="1">
        <v>30.716240519947501</v>
      </c>
      <c r="E2053" s="1">
        <f t="shared" si="192"/>
        <v>1.3457552877801999</v>
      </c>
      <c r="F2053" s="1">
        <f t="shared" si="193"/>
        <v>4844.7190360087197</v>
      </c>
      <c r="G2053" s="1" t="str">
        <f t="shared" si="194"/>
        <v>0</v>
      </c>
      <c r="H2053" s="1">
        <v>29.533741540000001</v>
      </c>
      <c r="I2053" s="1">
        <f t="shared" si="195"/>
        <v>1.2939470512212501</v>
      </c>
      <c r="J2053" s="1">
        <f t="shared" si="196"/>
        <v>4658.2093843965004</v>
      </c>
      <c r="K2053" s="1" t="str">
        <f t="shared" si="197"/>
        <v>0</v>
      </c>
    </row>
    <row r="2054" spans="1:11">
      <c r="A2054" s="1" t="s">
        <v>43</v>
      </c>
      <c r="B2054" s="2">
        <v>41060</v>
      </c>
      <c r="C2054" s="3">
        <v>0.5</v>
      </c>
      <c r="D2054" s="1">
        <v>25.984941166771801</v>
      </c>
      <c r="E2054" s="1">
        <f t="shared" si="192"/>
        <v>1.1384652348691895</v>
      </c>
      <c r="F2054" s="1">
        <f t="shared" si="193"/>
        <v>4098.4748455290819</v>
      </c>
      <c r="G2054" s="1" t="str">
        <f t="shared" si="194"/>
        <v>0</v>
      </c>
      <c r="H2054" s="1">
        <v>29.040036480000001</v>
      </c>
      <c r="I2054" s="1">
        <f t="shared" si="195"/>
        <v>1.27231659828</v>
      </c>
      <c r="J2054" s="1">
        <f t="shared" si="196"/>
        <v>4580.3397538079998</v>
      </c>
      <c r="K2054" s="1" t="str">
        <f t="shared" si="197"/>
        <v>0</v>
      </c>
    </row>
    <row r="2055" spans="1:11">
      <c r="A2055" s="1" t="s">
        <v>43</v>
      </c>
      <c r="B2055" s="2">
        <v>41060</v>
      </c>
      <c r="C2055" s="3">
        <v>0.54166666666666663</v>
      </c>
      <c r="D2055" s="1">
        <v>29.681351841290802</v>
      </c>
      <c r="E2055" s="1">
        <f t="shared" si="192"/>
        <v>1.3004142275465531</v>
      </c>
      <c r="F2055" s="1">
        <f t="shared" si="193"/>
        <v>4681.4912191675912</v>
      </c>
      <c r="G2055" s="1" t="str">
        <f t="shared" si="194"/>
        <v>0</v>
      </c>
      <c r="H2055" s="1">
        <v>27.946033020000002</v>
      </c>
      <c r="I2055" s="1">
        <f t="shared" si="195"/>
        <v>1.2243855716887502</v>
      </c>
      <c r="J2055" s="1">
        <f t="shared" si="196"/>
        <v>4407.7880580795008</v>
      </c>
      <c r="K2055" s="1" t="str">
        <f t="shared" si="197"/>
        <v>0</v>
      </c>
    </row>
    <row r="2056" spans="1:11">
      <c r="A2056" s="1" t="s">
        <v>43</v>
      </c>
      <c r="B2056" s="2">
        <v>41060</v>
      </c>
      <c r="C2056" s="3">
        <v>0.58333333333333337</v>
      </c>
      <c r="D2056" s="1">
        <v>28.611355690956099</v>
      </c>
      <c r="E2056" s="1">
        <f t="shared" si="192"/>
        <v>1.2535350212100143</v>
      </c>
      <c r="F2056" s="1">
        <f t="shared" si="193"/>
        <v>4512.7260763560516</v>
      </c>
      <c r="G2056" s="1" t="str">
        <f t="shared" si="194"/>
        <v>0</v>
      </c>
      <c r="H2056" s="1">
        <v>26.92706707</v>
      </c>
      <c r="I2056" s="1">
        <f t="shared" si="195"/>
        <v>1.179742126004375</v>
      </c>
      <c r="J2056" s="1">
        <f t="shared" si="196"/>
        <v>4247.0716536157497</v>
      </c>
      <c r="K2056" s="1" t="str">
        <f t="shared" si="197"/>
        <v>0</v>
      </c>
    </row>
    <row r="2057" spans="1:11">
      <c r="A2057" s="1" t="s">
        <v>43</v>
      </c>
      <c r="B2057" s="2">
        <v>41060</v>
      </c>
      <c r="C2057" s="3">
        <v>0.625</v>
      </c>
      <c r="D2057" s="1">
        <v>28.656362100177301</v>
      </c>
      <c r="E2057" s="1">
        <f t="shared" si="192"/>
        <v>1.2555068645140179</v>
      </c>
      <c r="F2057" s="1">
        <f t="shared" si="193"/>
        <v>4519.8247122504645</v>
      </c>
      <c r="G2057" s="1" t="str">
        <f t="shared" si="194"/>
        <v>0</v>
      </c>
      <c r="H2057" s="1">
        <v>26.138415420000001</v>
      </c>
      <c r="I2057" s="1">
        <f t="shared" si="195"/>
        <v>1.1451893255887502</v>
      </c>
      <c r="J2057" s="1">
        <f t="shared" si="196"/>
        <v>4122.6815721195007</v>
      </c>
      <c r="K2057" s="1" t="str">
        <f t="shared" si="197"/>
        <v>0</v>
      </c>
    </row>
    <row r="2058" spans="1:11">
      <c r="A2058" s="1" t="s">
        <v>43</v>
      </c>
      <c r="B2058" s="2">
        <v>41060</v>
      </c>
      <c r="C2058" s="3">
        <v>0.66666666666666663</v>
      </c>
      <c r="D2058" s="1">
        <v>27.77474173069</v>
      </c>
      <c r="E2058" s="1">
        <f t="shared" si="192"/>
        <v>1.2168808720758555</v>
      </c>
      <c r="F2058" s="1">
        <f t="shared" si="193"/>
        <v>4380.7711394730795</v>
      </c>
      <c r="G2058" s="1" t="str">
        <f t="shared" si="194"/>
        <v>0</v>
      </c>
      <c r="H2058" s="1">
        <v>25.667583820000001</v>
      </c>
      <c r="I2058" s="1">
        <f t="shared" si="195"/>
        <v>1.12456101611375</v>
      </c>
      <c r="J2058" s="1">
        <f t="shared" si="196"/>
        <v>4048.4196580094999</v>
      </c>
      <c r="K2058" s="1" t="str">
        <f t="shared" si="197"/>
        <v>0</v>
      </c>
    </row>
    <row r="2059" spans="1:11">
      <c r="A2059" s="1" t="s">
        <v>43</v>
      </c>
      <c r="B2059" s="2">
        <v>41060</v>
      </c>
      <c r="C2059" s="3">
        <v>0.70833333333333337</v>
      </c>
      <c r="D2059" s="1">
        <v>35.896053461498703</v>
      </c>
      <c r="E2059" s="1">
        <f t="shared" si="192"/>
        <v>1.5726958422819117</v>
      </c>
      <c r="F2059" s="1">
        <f t="shared" si="193"/>
        <v>5661.7050322148825</v>
      </c>
      <c r="G2059" s="1" t="str">
        <f t="shared" si="194"/>
        <v>0</v>
      </c>
      <c r="H2059" s="1">
        <v>24.999865079999999</v>
      </c>
      <c r="I2059" s="1">
        <f t="shared" si="195"/>
        <v>1.0953065888175</v>
      </c>
      <c r="J2059" s="1">
        <f t="shared" si="196"/>
        <v>3943.1037197430001</v>
      </c>
      <c r="K2059" s="1" t="str">
        <f t="shared" si="197"/>
        <v>0</v>
      </c>
    </row>
    <row r="2060" spans="1:11">
      <c r="A2060" s="1" t="s">
        <v>43</v>
      </c>
      <c r="B2060" s="2">
        <v>41060</v>
      </c>
      <c r="C2060" s="3">
        <v>0.75</v>
      </c>
      <c r="D2060" s="1">
        <v>24.681066524717501</v>
      </c>
      <c r="E2060" s="1">
        <f t="shared" si="192"/>
        <v>1.0813392271141855</v>
      </c>
      <c r="F2060" s="1">
        <f t="shared" si="193"/>
        <v>3892.8212176110678</v>
      </c>
      <c r="G2060" s="1" t="str">
        <f t="shared" si="194"/>
        <v>0</v>
      </c>
      <c r="H2060" s="1">
        <v>24.697802809999999</v>
      </c>
      <c r="I2060" s="1">
        <f t="shared" si="195"/>
        <v>1.082072485613125</v>
      </c>
      <c r="J2060" s="1">
        <f t="shared" si="196"/>
        <v>3895.4609482072501</v>
      </c>
      <c r="K2060" s="1" t="str">
        <f t="shared" si="197"/>
        <v>0</v>
      </c>
    </row>
    <row r="2061" spans="1:11">
      <c r="A2061" s="1" t="s">
        <v>43</v>
      </c>
      <c r="B2061" s="2">
        <v>41060</v>
      </c>
      <c r="C2061" s="3">
        <v>0.79166666666666663</v>
      </c>
      <c r="D2061" s="1">
        <v>29.100261589686099</v>
      </c>
      <c r="E2061" s="1">
        <f t="shared" si="192"/>
        <v>1.2749552108981224</v>
      </c>
      <c r="F2061" s="1">
        <f t="shared" si="193"/>
        <v>4589.8387592332401</v>
      </c>
      <c r="G2061" s="1" t="str">
        <f t="shared" si="194"/>
        <v>0</v>
      </c>
      <c r="H2061" s="1">
        <v>24.58249966</v>
      </c>
      <c r="I2061" s="1">
        <f t="shared" si="195"/>
        <v>1.0770207663537501</v>
      </c>
      <c r="J2061" s="1">
        <f t="shared" si="196"/>
        <v>3877.2747588735006</v>
      </c>
      <c r="K2061" s="1" t="str">
        <f t="shared" si="197"/>
        <v>0</v>
      </c>
    </row>
    <row r="2062" spans="1:11">
      <c r="A2062" s="1" t="s">
        <v>43</v>
      </c>
      <c r="B2062" s="2">
        <v>41060</v>
      </c>
      <c r="C2062" s="3">
        <v>0.83333333333333337</v>
      </c>
      <c r="D2062" s="1">
        <v>22.938649121920299</v>
      </c>
      <c r="E2062" s="1">
        <f t="shared" si="192"/>
        <v>1.004999564654133</v>
      </c>
      <c r="F2062" s="1">
        <f t="shared" si="193"/>
        <v>3617.9984327548786</v>
      </c>
      <c r="G2062" s="1" t="str">
        <f t="shared" si="194"/>
        <v>0</v>
      </c>
      <c r="H2062" s="1">
        <v>24.439167529999999</v>
      </c>
      <c r="I2062" s="1">
        <f t="shared" si="195"/>
        <v>1.0707410274081248</v>
      </c>
      <c r="J2062" s="1">
        <f t="shared" si="196"/>
        <v>3854.6676986692491</v>
      </c>
      <c r="K2062" s="1" t="str">
        <f t="shared" si="197"/>
        <v>0</v>
      </c>
    </row>
    <row r="2063" spans="1:11">
      <c r="A2063" s="1" t="s">
        <v>43</v>
      </c>
      <c r="B2063" s="2">
        <v>41060</v>
      </c>
      <c r="C2063" s="3">
        <v>0.875</v>
      </c>
      <c r="D2063" s="1">
        <v>30.699073057704499</v>
      </c>
      <c r="E2063" s="1">
        <f t="shared" si="192"/>
        <v>1.3450031383406784</v>
      </c>
      <c r="F2063" s="1">
        <f t="shared" si="193"/>
        <v>4842.0112980264421</v>
      </c>
      <c r="G2063" s="1" t="str">
        <f t="shared" si="194"/>
        <v>0</v>
      </c>
      <c r="H2063" s="1">
        <v>24.66648417</v>
      </c>
      <c r="I2063" s="1">
        <f t="shared" si="195"/>
        <v>1.080700337698125</v>
      </c>
      <c r="J2063" s="1">
        <f t="shared" si="196"/>
        <v>3890.5212157132501</v>
      </c>
      <c r="K2063" s="1" t="str">
        <f t="shared" si="197"/>
        <v>0</v>
      </c>
    </row>
    <row r="2064" spans="1:11">
      <c r="A2064" s="1" t="s">
        <v>43</v>
      </c>
      <c r="B2064" s="2">
        <v>41060</v>
      </c>
      <c r="C2064" s="3">
        <v>0.91666666666666663</v>
      </c>
      <c r="D2064" s="1">
        <v>39.653269498613099</v>
      </c>
      <c r="E2064" s="1">
        <f t="shared" si="192"/>
        <v>1.7373088699079866</v>
      </c>
      <c r="F2064" s="1">
        <f t="shared" si="193"/>
        <v>6254.3119316687516</v>
      </c>
      <c r="G2064" s="1" t="str">
        <f t="shared" si="194"/>
        <v>0</v>
      </c>
      <c r="H2064" s="1">
        <v>25.578660800000002</v>
      </c>
      <c r="I2064" s="1">
        <f t="shared" si="195"/>
        <v>1.1206650763000001</v>
      </c>
      <c r="J2064" s="1">
        <f t="shared" si="196"/>
        <v>4034.3942746800003</v>
      </c>
      <c r="K2064" s="1" t="str">
        <f t="shared" si="197"/>
        <v>0</v>
      </c>
    </row>
    <row r="2065" spans="1:11">
      <c r="A2065" s="1" t="s">
        <v>43</v>
      </c>
      <c r="B2065" s="2">
        <v>41060</v>
      </c>
      <c r="C2065" s="3">
        <v>0.95833333333333337</v>
      </c>
      <c r="D2065" s="1">
        <v>49.531885147094698</v>
      </c>
      <c r="E2065" s="1">
        <f t="shared" si="192"/>
        <v>2.1701157180070867</v>
      </c>
      <c r="F2065" s="1">
        <f t="shared" si="193"/>
        <v>7812.4165848255125</v>
      </c>
      <c r="G2065" s="1">
        <f t="shared" si="194"/>
        <v>124807.15399553694</v>
      </c>
      <c r="H2065" s="1">
        <v>29.133789019999998</v>
      </c>
      <c r="I2065" s="1">
        <f t="shared" si="195"/>
        <v>1.2764241314387499</v>
      </c>
      <c r="J2065" s="1">
        <f t="shared" si="196"/>
        <v>4595.1268731794999</v>
      </c>
      <c r="K2065" s="1">
        <f t="shared" si="197"/>
        <v>108908.73110044576</v>
      </c>
    </row>
    <row r="2066" spans="1:11">
      <c r="A2066" s="1" t="s">
        <v>43</v>
      </c>
      <c r="B2066" s="2">
        <v>41061</v>
      </c>
      <c r="C2066" s="3">
        <v>0</v>
      </c>
      <c r="D2066" s="1">
        <v>55.032072460386502</v>
      </c>
      <c r="E2066" s="1">
        <f t="shared" si="192"/>
        <v>2.4110926746706838</v>
      </c>
      <c r="F2066" s="1">
        <f t="shared" si="193"/>
        <v>8679.9336288144623</v>
      </c>
      <c r="G2066" s="1" t="str">
        <f t="shared" si="194"/>
        <v>0</v>
      </c>
      <c r="H2066" s="1">
        <v>30.513004779999999</v>
      </c>
      <c r="I2066" s="1">
        <f t="shared" si="195"/>
        <v>1.3368510219237502</v>
      </c>
      <c r="J2066" s="1">
        <f t="shared" si="196"/>
        <v>4812.6636789255008</v>
      </c>
      <c r="K2066" s="1" t="str">
        <f t="shared" si="197"/>
        <v>0</v>
      </c>
    </row>
    <row r="2067" spans="1:11">
      <c r="A2067" s="1" t="s">
        <v>43</v>
      </c>
      <c r="B2067" s="2">
        <v>41061</v>
      </c>
      <c r="C2067" s="3">
        <v>4.1666666666666664E-2</v>
      </c>
      <c r="D2067" s="1">
        <v>56.974979315863699</v>
      </c>
      <c r="E2067" s="1">
        <f t="shared" si="192"/>
        <v>2.4962162812762787</v>
      </c>
      <c r="F2067" s="1">
        <f t="shared" si="193"/>
        <v>8986.3786125946026</v>
      </c>
      <c r="G2067" s="1" t="str">
        <f t="shared" si="194"/>
        <v>0</v>
      </c>
      <c r="H2067" s="1">
        <v>30.864022219999999</v>
      </c>
      <c r="I2067" s="1">
        <f t="shared" si="195"/>
        <v>1.35222997351375</v>
      </c>
      <c r="J2067" s="1">
        <f t="shared" si="196"/>
        <v>4868.0279046494998</v>
      </c>
      <c r="K2067" s="1" t="str">
        <f t="shared" si="197"/>
        <v>0</v>
      </c>
    </row>
    <row r="2068" spans="1:11">
      <c r="A2068" s="1" t="s">
        <v>43</v>
      </c>
      <c r="B2068" s="2">
        <v>41061</v>
      </c>
      <c r="C2068" s="3">
        <v>8.3333333333333329E-2</v>
      </c>
      <c r="D2068" s="1">
        <v>51.331144335005</v>
      </c>
      <c r="E2068" s="1">
        <f t="shared" si="192"/>
        <v>2.2489457611774064</v>
      </c>
      <c r="F2068" s="1">
        <f t="shared" si="193"/>
        <v>8096.2047402386634</v>
      </c>
      <c r="G2068" s="1" t="str">
        <f t="shared" si="194"/>
        <v>0</v>
      </c>
      <c r="H2068" s="1">
        <v>32.316233570000001</v>
      </c>
      <c r="I2068" s="1">
        <f t="shared" si="195"/>
        <v>1.4158549832856251</v>
      </c>
      <c r="J2068" s="1">
        <f t="shared" si="196"/>
        <v>5097.0779398282502</v>
      </c>
      <c r="K2068" s="1" t="str">
        <f t="shared" si="197"/>
        <v>0</v>
      </c>
    </row>
    <row r="2069" spans="1:11">
      <c r="A2069" s="1" t="s">
        <v>43</v>
      </c>
      <c r="B2069" s="2">
        <v>41061</v>
      </c>
      <c r="C2069" s="3">
        <v>0.125</v>
      </c>
      <c r="D2069" s="1">
        <v>45.210737872653503</v>
      </c>
      <c r="E2069" s="1">
        <f t="shared" si="192"/>
        <v>1.9807954530456318</v>
      </c>
      <c r="F2069" s="1">
        <f t="shared" si="193"/>
        <v>7130.8636309642743</v>
      </c>
      <c r="G2069" s="1" t="str">
        <f t="shared" si="194"/>
        <v>0</v>
      </c>
      <c r="H2069" s="1">
        <v>32.058039399999998</v>
      </c>
      <c r="I2069" s="1">
        <f t="shared" si="195"/>
        <v>1.4045428512125</v>
      </c>
      <c r="J2069" s="1">
        <f t="shared" si="196"/>
        <v>5056.3542643649998</v>
      </c>
      <c r="K2069" s="1" t="str">
        <f t="shared" si="197"/>
        <v>0</v>
      </c>
    </row>
    <row r="2070" spans="1:11">
      <c r="A2070" s="1" t="s">
        <v>43</v>
      </c>
      <c r="B2070" s="2">
        <v>41061</v>
      </c>
      <c r="C2070" s="3">
        <v>0.16666666666666666</v>
      </c>
      <c r="D2070" s="1">
        <v>36.372667650646598</v>
      </c>
      <c r="E2070" s="1">
        <f t="shared" si="192"/>
        <v>1.5935775014439542</v>
      </c>
      <c r="F2070" s="1">
        <f t="shared" si="193"/>
        <v>5736.8790051982351</v>
      </c>
      <c r="G2070" s="1" t="str">
        <f t="shared" si="194"/>
        <v>0</v>
      </c>
      <c r="H2070" s="1">
        <v>32.482683039999998</v>
      </c>
      <c r="I2070" s="1">
        <f t="shared" si="195"/>
        <v>1.42314755069</v>
      </c>
      <c r="J2070" s="1">
        <f t="shared" si="196"/>
        <v>5123.3311824840002</v>
      </c>
      <c r="K2070" s="1" t="str">
        <f t="shared" si="197"/>
        <v>0</v>
      </c>
    </row>
    <row r="2071" spans="1:11">
      <c r="A2071" s="1" t="s">
        <v>43</v>
      </c>
      <c r="B2071" s="2">
        <v>41061</v>
      </c>
      <c r="C2071" s="3">
        <v>0.20833333333333334</v>
      </c>
      <c r="D2071" s="1">
        <v>35.793977991739901</v>
      </c>
      <c r="E2071" s="1">
        <f t="shared" si="192"/>
        <v>1.5682236607631044</v>
      </c>
      <c r="F2071" s="1">
        <f t="shared" si="193"/>
        <v>5645.6051787471761</v>
      </c>
      <c r="G2071" s="1" t="str">
        <f t="shared" si="194"/>
        <v>0</v>
      </c>
      <c r="H2071" s="1">
        <v>32.460277589999997</v>
      </c>
      <c r="I2071" s="1">
        <f t="shared" si="195"/>
        <v>1.4221659119118748</v>
      </c>
      <c r="J2071" s="1">
        <f t="shared" si="196"/>
        <v>5119.7972828827496</v>
      </c>
      <c r="K2071" s="1" t="str">
        <f t="shared" si="197"/>
        <v>0</v>
      </c>
    </row>
    <row r="2072" spans="1:11">
      <c r="A2072" s="1" t="s">
        <v>43</v>
      </c>
      <c r="B2072" s="2">
        <v>41061</v>
      </c>
      <c r="C2072" s="3">
        <v>0.25</v>
      </c>
      <c r="D2072" s="1">
        <v>32.017616246011499</v>
      </c>
      <c r="E2072" s="1">
        <f t="shared" si="192"/>
        <v>1.402771811778379</v>
      </c>
      <c r="F2072" s="1">
        <f t="shared" si="193"/>
        <v>5049.9785224021643</v>
      </c>
      <c r="G2072" s="1" t="str">
        <f t="shared" si="194"/>
        <v>0</v>
      </c>
      <c r="H2072" s="1">
        <v>32.377473440000003</v>
      </c>
      <c r="I2072" s="1">
        <f t="shared" si="195"/>
        <v>1.4185380550900002</v>
      </c>
      <c r="J2072" s="1">
        <f t="shared" si="196"/>
        <v>5106.7369983240005</v>
      </c>
      <c r="K2072" s="1" t="str">
        <f t="shared" si="197"/>
        <v>0</v>
      </c>
    </row>
    <row r="2073" spans="1:11">
      <c r="A2073" s="1" t="s">
        <v>43</v>
      </c>
      <c r="B2073" s="2">
        <v>41061</v>
      </c>
      <c r="C2073" s="3">
        <v>0.29166666666666669</v>
      </c>
      <c r="D2073" s="1">
        <v>39.758300197389403</v>
      </c>
      <c r="E2073" s="1">
        <f t="shared" si="192"/>
        <v>1.7419105273981232</v>
      </c>
      <c r="F2073" s="1">
        <f t="shared" si="193"/>
        <v>6270.8778986332436</v>
      </c>
      <c r="G2073" s="1" t="str">
        <f t="shared" si="194"/>
        <v>0</v>
      </c>
      <c r="H2073" s="1">
        <v>32.355047939999999</v>
      </c>
      <c r="I2073" s="1">
        <f t="shared" si="195"/>
        <v>1.4175555378712501</v>
      </c>
      <c r="J2073" s="1">
        <f t="shared" si="196"/>
        <v>5103.1999363365003</v>
      </c>
      <c r="K2073" s="1" t="str">
        <f t="shared" si="197"/>
        <v>0</v>
      </c>
    </row>
    <row r="2074" spans="1:11">
      <c r="A2074" s="1" t="s">
        <v>43</v>
      </c>
      <c r="B2074" s="2">
        <v>41061</v>
      </c>
      <c r="C2074" s="3">
        <v>0.33333333333333331</v>
      </c>
      <c r="D2074" s="1">
        <v>33.074425645934198</v>
      </c>
      <c r="E2074" s="1">
        <f t="shared" si="192"/>
        <v>1.4490732736124921</v>
      </c>
      <c r="F2074" s="1">
        <f t="shared" si="193"/>
        <v>5216.663785004971</v>
      </c>
      <c r="G2074" s="1" t="str">
        <f t="shared" si="194"/>
        <v>0</v>
      </c>
      <c r="H2074" s="1">
        <v>32.182011809999999</v>
      </c>
      <c r="I2074" s="1">
        <f t="shared" si="195"/>
        <v>1.4099743924256249</v>
      </c>
      <c r="J2074" s="1">
        <f t="shared" si="196"/>
        <v>5075.90781273225</v>
      </c>
      <c r="K2074" s="1" t="str">
        <f t="shared" si="197"/>
        <v>0</v>
      </c>
    </row>
    <row r="2075" spans="1:11">
      <c r="A2075" s="1" t="s">
        <v>43</v>
      </c>
      <c r="B2075" s="2">
        <v>41061</v>
      </c>
      <c r="C2075" s="3">
        <v>0.375</v>
      </c>
      <c r="D2075" s="1">
        <v>29.165877656936601</v>
      </c>
      <c r="E2075" s="1">
        <f t="shared" si="192"/>
        <v>1.277830014844535</v>
      </c>
      <c r="F2075" s="1">
        <f t="shared" si="193"/>
        <v>4600.1880534403263</v>
      </c>
      <c r="G2075" s="1" t="str">
        <f t="shared" si="194"/>
        <v>0</v>
      </c>
      <c r="H2075" s="1">
        <v>31.914707459999999</v>
      </c>
      <c r="I2075" s="1">
        <f t="shared" si="195"/>
        <v>1.3982631205912499</v>
      </c>
      <c r="J2075" s="1">
        <f t="shared" si="196"/>
        <v>5033.7472341284993</v>
      </c>
      <c r="K2075" s="1" t="str">
        <f t="shared" si="197"/>
        <v>0</v>
      </c>
    </row>
    <row r="2076" spans="1:11">
      <c r="A2076" s="1" t="s">
        <v>43</v>
      </c>
      <c r="B2076" s="2">
        <v>41061</v>
      </c>
      <c r="C2076" s="3">
        <v>0.41666666666666669</v>
      </c>
      <c r="D2076" s="1">
        <v>29.565275390413099</v>
      </c>
      <c r="E2076" s="1">
        <f t="shared" si="192"/>
        <v>1.2953286280424738</v>
      </c>
      <c r="F2076" s="1">
        <f t="shared" si="193"/>
        <v>4663.1830609529061</v>
      </c>
      <c r="G2076" s="1" t="str">
        <f t="shared" si="194"/>
        <v>0</v>
      </c>
      <c r="H2076" s="1">
        <v>31.346616040000001</v>
      </c>
      <c r="I2076" s="1">
        <f t="shared" si="195"/>
        <v>1.3733736152525</v>
      </c>
      <c r="J2076" s="1">
        <f t="shared" si="196"/>
        <v>4944.1450149089997</v>
      </c>
      <c r="K2076" s="1" t="str">
        <f t="shared" si="197"/>
        <v>0</v>
      </c>
    </row>
    <row r="2077" spans="1:11">
      <c r="A2077" s="1" t="s">
        <v>43</v>
      </c>
      <c r="B2077" s="2">
        <v>41061</v>
      </c>
      <c r="C2077" s="3">
        <v>0.45833333333333331</v>
      </c>
      <c r="D2077" s="1">
        <v>26.938290957344901</v>
      </c>
      <c r="E2077" s="1">
        <f t="shared" si="192"/>
        <v>1.1802338725686734</v>
      </c>
      <c r="F2077" s="1">
        <f t="shared" si="193"/>
        <v>4248.841941247224</v>
      </c>
      <c r="G2077" s="1" t="str">
        <f t="shared" si="194"/>
        <v>0</v>
      </c>
      <c r="H2077" s="1">
        <v>31.638075959999998</v>
      </c>
      <c r="I2077" s="1">
        <f t="shared" si="195"/>
        <v>1.3861432029975</v>
      </c>
      <c r="J2077" s="1">
        <f t="shared" si="196"/>
        <v>4990.1155307910003</v>
      </c>
      <c r="K2077" s="1" t="str">
        <f t="shared" si="197"/>
        <v>0</v>
      </c>
    </row>
    <row r="2078" spans="1:11">
      <c r="A2078" s="1" t="s">
        <v>43</v>
      </c>
      <c r="B2078" s="2">
        <v>41061</v>
      </c>
      <c r="C2078" s="3">
        <v>0.5</v>
      </c>
      <c r="D2078" s="1">
        <v>26.7533496724235</v>
      </c>
      <c r="E2078" s="1">
        <f t="shared" si="192"/>
        <v>1.1721311325230546</v>
      </c>
      <c r="F2078" s="1">
        <f t="shared" si="193"/>
        <v>4219.6720770829961</v>
      </c>
      <c r="G2078" s="1" t="str">
        <f t="shared" si="194"/>
        <v>0</v>
      </c>
      <c r="H2078" s="1">
        <v>31.408168150000002</v>
      </c>
      <c r="I2078" s="1">
        <f t="shared" si="195"/>
        <v>1.376070367071875</v>
      </c>
      <c r="J2078" s="1">
        <f t="shared" si="196"/>
        <v>4953.8533214587496</v>
      </c>
      <c r="K2078" s="1" t="str">
        <f t="shared" si="197"/>
        <v>0</v>
      </c>
    </row>
    <row r="2079" spans="1:11">
      <c r="A2079" s="1" t="s">
        <v>43</v>
      </c>
      <c r="B2079" s="2">
        <v>41061</v>
      </c>
      <c r="C2079" s="3">
        <v>0.54166666666666663</v>
      </c>
      <c r="D2079" s="1">
        <v>30.218185936609899</v>
      </c>
      <c r="E2079" s="1">
        <f t="shared" si="192"/>
        <v>1.3239342713477211</v>
      </c>
      <c r="F2079" s="1">
        <f t="shared" si="193"/>
        <v>4766.1633768517959</v>
      </c>
      <c r="G2079" s="1" t="str">
        <f t="shared" si="194"/>
        <v>0</v>
      </c>
      <c r="H2079" s="1">
        <v>31.415385700000002</v>
      </c>
      <c r="I2079" s="1">
        <f t="shared" si="195"/>
        <v>1.3763865859812501</v>
      </c>
      <c r="J2079" s="1">
        <f t="shared" si="196"/>
        <v>4954.9917095325</v>
      </c>
      <c r="K2079" s="1" t="str">
        <f t="shared" si="197"/>
        <v>0</v>
      </c>
    </row>
    <row r="2080" spans="1:11">
      <c r="A2080" s="1" t="s">
        <v>43</v>
      </c>
      <c r="B2080" s="2">
        <v>41061</v>
      </c>
      <c r="C2080" s="3">
        <v>0.58333333333333337</v>
      </c>
      <c r="D2080" s="1">
        <v>29.402304306560101</v>
      </c>
      <c r="E2080" s="1">
        <f t="shared" si="192"/>
        <v>1.2881884574311644</v>
      </c>
      <c r="F2080" s="1">
        <f t="shared" si="193"/>
        <v>4637.4784467521922</v>
      </c>
      <c r="G2080" s="1" t="str">
        <f t="shared" si="194"/>
        <v>0</v>
      </c>
      <c r="H2080" s="1">
        <v>31.696758760000002</v>
      </c>
      <c r="I2080" s="1">
        <f t="shared" si="195"/>
        <v>1.3887142431725001</v>
      </c>
      <c r="J2080" s="1">
        <f t="shared" si="196"/>
        <v>4999.3712754210001</v>
      </c>
      <c r="K2080" s="1" t="str">
        <f t="shared" si="197"/>
        <v>0</v>
      </c>
    </row>
    <row r="2081" spans="1:11">
      <c r="A2081" s="1" t="s">
        <v>43</v>
      </c>
      <c r="B2081" s="2">
        <v>41061</v>
      </c>
      <c r="C2081" s="3">
        <v>0.625</v>
      </c>
      <c r="D2081" s="1">
        <v>30.6219869311651</v>
      </c>
      <c r="E2081" s="1">
        <f t="shared" si="192"/>
        <v>1.341625802421671</v>
      </c>
      <c r="F2081" s="1">
        <f t="shared" si="193"/>
        <v>4829.8528887180155</v>
      </c>
      <c r="G2081" s="1" t="str">
        <f t="shared" si="194"/>
        <v>0</v>
      </c>
      <c r="H2081" s="1">
        <v>31.245700580000001</v>
      </c>
      <c r="I2081" s="1">
        <f t="shared" si="195"/>
        <v>1.3689522566612502</v>
      </c>
      <c r="J2081" s="1">
        <f t="shared" si="196"/>
        <v>4928.2281239805006</v>
      </c>
      <c r="K2081" s="1" t="str">
        <f t="shared" si="197"/>
        <v>0</v>
      </c>
    </row>
    <row r="2082" spans="1:11">
      <c r="A2082" s="1" t="s">
        <v>43</v>
      </c>
      <c r="B2082" s="2">
        <v>41061</v>
      </c>
      <c r="C2082" s="3">
        <v>0.66666666666666663</v>
      </c>
      <c r="D2082" s="1">
        <v>29.743484365675201</v>
      </c>
      <c r="E2082" s="1">
        <f t="shared" si="192"/>
        <v>1.3031364087711448</v>
      </c>
      <c r="F2082" s="1">
        <f t="shared" si="193"/>
        <v>4691.2910715761209</v>
      </c>
      <c r="G2082" s="1" t="str">
        <f t="shared" si="194"/>
        <v>0</v>
      </c>
      <c r="H2082" s="1">
        <v>31.391094500000001</v>
      </c>
      <c r="I2082" s="1">
        <f t="shared" si="195"/>
        <v>1.3753223277812501</v>
      </c>
      <c r="J2082" s="1">
        <f t="shared" si="196"/>
        <v>4951.1603800125004</v>
      </c>
      <c r="K2082" s="1" t="str">
        <f t="shared" si="197"/>
        <v>0</v>
      </c>
    </row>
    <row r="2083" spans="1:11">
      <c r="A2083" s="1" t="s">
        <v>43</v>
      </c>
      <c r="B2083" s="2">
        <v>41061</v>
      </c>
      <c r="C2083" s="3">
        <v>0.70833333333333337</v>
      </c>
      <c r="D2083" s="1">
        <v>29.701099285549599</v>
      </c>
      <c r="E2083" s="1">
        <f t="shared" si="192"/>
        <v>1.3012794124481419</v>
      </c>
      <c r="F2083" s="1">
        <f t="shared" si="193"/>
        <v>4684.6058848133107</v>
      </c>
      <c r="G2083" s="1" t="str">
        <f t="shared" si="194"/>
        <v>0</v>
      </c>
      <c r="H2083" s="1">
        <v>30.95667585</v>
      </c>
      <c r="I2083" s="1">
        <f t="shared" si="195"/>
        <v>1.356289360678125</v>
      </c>
      <c r="J2083" s="1">
        <f t="shared" si="196"/>
        <v>4882.6416984412499</v>
      </c>
      <c r="K2083" s="1" t="str">
        <f t="shared" si="197"/>
        <v>0</v>
      </c>
    </row>
    <row r="2084" spans="1:11">
      <c r="A2084" s="1" t="s">
        <v>43</v>
      </c>
      <c r="B2084" s="2">
        <v>41061</v>
      </c>
      <c r="C2084" s="3">
        <v>0.75</v>
      </c>
      <c r="D2084" s="1">
        <v>33.773221364551098</v>
      </c>
      <c r="E2084" s="1">
        <f t="shared" si="192"/>
        <v>1.479689261034395</v>
      </c>
      <c r="F2084" s="1">
        <f t="shared" si="193"/>
        <v>5326.8813397238218</v>
      </c>
      <c r="G2084" s="1" t="str">
        <f t="shared" si="194"/>
        <v>0</v>
      </c>
      <c r="H2084" s="1">
        <v>31.144865899999999</v>
      </c>
      <c r="I2084" s="1">
        <f t="shared" si="195"/>
        <v>1.36453443724375</v>
      </c>
      <c r="J2084" s="1">
        <f t="shared" si="196"/>
        <v>4912.3239740774998</v>
      </c>
      <c r="K2084" s="1" t="str">
        <f t="shared" si="197"/>
        <v>0</v>
      </c>
    </row>
    <row r="2085" spans="1:11">
      <c r="A2085" s="1" t="s">
        <v>43</v>
      </c>
      <c r="B2085" s="2">
        <v>41061</v>
      </c>
      <c r="C2085" s="3">
        <v>0.79166666666666663</v>
      </c>
      <c r="D2085" s="1">
        <v>30.665332731141</v>
      </c>
      <c r="E2085" s="1">
        <f t="shared" si="192"/>
        <v>1.3435248902831149</v>
      </c>
      <c r="F2085" s="1">
        <f t="shared" si="193"/>
        <v>4836.6896050192136</v>
      </c>
      <c r="G2085" s="1" t="str">
        <f t="shared" si="194"/>
        <v>0</v>
      </c>
      <c r="H2085" s="1">
        <v>30.17520141</v>
      </c>
      <c r="I2085" s="1">
        <f t="shared" si="195"/>
        <v>1.322051011775625</v>
      </c>
      <c r="J2085" s="1">
        <f t="shared" si="196"/>
        <v>4759.3836423922503</v>
      </c>
      <c r="K2085" s="1" t="str">
        <f t="shared" si="197"/>
        <v>0</v>
      </c>
    </row>
    <row r="2086" spans="1:11">
      <c r="A2086" s="1" t="s">
        <v>43</v>
      </c>
      <c r="B2086" s="2">
        <v>41061</v>
      </c>
      <c r="C2086" s="3">
        <v>0.83333333333333337</v>
      </c>
      <c r="D2086" s="1">
        <v>29.649736325475899</v>
      </c>
      <c r="E2086" s="1">
        <f t="shared" si="192"/>
        <v>1.299029072759913</v>
      </c>
      <c r="F2086" s="1">
        <f t="shared" si="193"/>
        <v>4676.5046619356863</v>
      </c>
      <c r="G2086" s="1" t="str">
        <f t="shared" si="194"/>
        <v>0</v>
      </c>
      <c r="H2086" s="1">
        <v>29.421748749999999</v>
      </c>
      <c r="I2086" s="1">
        <f t="shared" si="195"/>
        <v>1.2890403671093749</v>
      </c>
      <c r="J2086" s="1">
        <f t="shared" si="196"/>
        <v>4640.5453215937496</v>
      </c>
      <c r="K2086" s="1" t="str">
        <f t="shared" si="197"/>
        <v>0</v>
      </c>
    </row>
    <row r="2087" spans="1:11">
      <c r="A2087" s="1" t="s">
        <v>43</v>
      </c>
      <c r="B2087" s="2">
        <v>41061</v>
      </c>
      <c r="C2087" s="3">
        <v>0.875</v>
      </c>
      <c r="D2087" s="1">
        <v>29.145502876175801</v>
      </c>
      <c r="E2087" s="1">
        <f t="shared" si="192"/>
        <v>1.2769373447624524</v>
      </c>
      <c r="F2087" s="1">
        <f t="shared" si="193"/>
        <v>4596.9744411448282</v>
      </c>
      <c r="G2087" s="1" t="str">
        <f t="shared" si="194"/>
        <v>0</v>
      </c>
      <c r="H2087" s="1">
        <v>29.364741389999999</v>
      </c>
      <c r="I2087" s="1">
        <f t="shared" si="195"/>
        <v>1.286542732149375</v>
      </c>
      <c r="J2087" s="1">
        <f t="shared" si="196"/>
        <v>4631.55383573775</v>
      </c>
      <c r="K2087" s="1" t="str">
        <f t="shared" si="197"/>
        <v>0</v>
      </c>
    </row>
    <row r="2088" spans="1:11">
      <c r="A2088" s="1" t="s">
        <v>43</v>
      </c>
      <c r="B2088" s="2">
        <v>41061</v>
      </c>
      <c r="C2088" s="3">
        <v>0.91666666666666663</v>
      </c>
      <c r="D2088" s="1">
        <v>29.016557054519598</v>
      </c>
      <c r="E2088" s="1">
        <f t="shared" si="192"/>
        <v>1.2712879059511399</v>
      </c>
      <c r="F2088" s="1">
        <f t="shared" si="193"/>
        <v>4576.6364614241038</v>
      </c>
      <c r="G2088" s="1" t="str">
        <f t="shared" si="194"/>
        <v>0</v>
      </c>
      <c r="H2088" s="1">
        <v>29.390525069999999</v>
      </c>
      <c r="I2088" s="1">
        <f t="shared" si="195"/>
        <v>1.287672379629375</v>
      </c>
      <c r="J2088" s="1">
        <f t="shared" si="196"/>
        <v>4635.6205666657497</v>
      </c>
      <c r="K2088" s="1" t="str">
        <f t="shared" si="197"/>
        <v>0</v>
      </c>
    </row>
    <row r="2089" spans="1:11">
      <c r="A2089" s="1" t="s">
        <v>43</v>
      </c>
      <c r="B2089" s="2">
        <v>41061</v>
      </c>
      <c r="C2089" s="3">
        <v>0.95833333333333337</v>
      </c>
      <c r="D2089" s="1">
        <v>29.408734846115099</v>
      </c>
      <c r="E2089" s="1">
        <f t="shared" si="192"/>
        <v>1.2884701954454179</v>
      </c>
      <c r="F2089" s="1">
        <f t="shared" si="193"/>
        <v>4638.4927036035042</v>
      </c>
      <c r="G2089" s="1">
        <f t="shared" si="194"/>
        <v>107666.84060170388</v>
      </c>
      <c r="H2089" s="1">
        <v>28.78264953</v>
      </c>
      <c r="I2089" s="1">
        <f t="shared" si="195"/>
        <v>1.2610398325331251</v>
      </c>
      <c r="J2089" s="1">
        <f t="shared" si="196"/>
        <v>4539.7433971192504</v>
      </c>
      <c r="K2089" s="1">
        <f t="shared" si="197"/>
        <v>99238.134812748758</v>
      </c>
    </row>
    <row r="2090" spans="1:11">
      <c r="A2090" s="1" t="s">
        <v>43</v>
      </c>
      <c r="B2090" s="2">
        <v>41062</v>
      </c>
      <c r="C2090" s="3">
        <v>0</v>
      </c>
      <c r="D2090" s="1">
        <v>29.128913873036701</v>
      </c>
      <c r="E2090" s="1">
        <f t="shared" si="192"/>
        <v>1.2762105390624205</v>
      </c>
      <c r="F2090" s="1">
        <f t="shared" si="193"/>
        <v>4594.3579406247136</v>
      </c>
      <c r="G2090" s="1" t="str">
        <f t="shared" si="194"/>
        <v>0</v>
      </c>
      <c r="H2090" s="1">
        <v>27.694845870000002</v>
      </c>
      <c r="I2090" s="1">
        <f t="shared" si="195"/>
        <v>1.2133804346793751</v>
      </c>
      <c r="J2090" s="1">
        <f t="shared" si="196"/>
        <v>4368.1695648457498</v>
      </c>
      <c r="K2090" s="1" t="str">
        <f t="shared" si="197"/>
        <v>0</v>
      </c>
    </row>
    <row r="2091" spans="1:11">
      <c r="A2091" s="1" t="s">
        <v>43</v>
      </c>
      <c r="B2091" s="2">
        <v>41062</v>
      </c>
      <c r="C2091" s="3">
        <v>4.1666666666666664E-2</v>
      </c>
      <c r="D2091" s="1">
        <v>28.237387233840099</v>
      </c>
      <c r="E2091" s="1">
        <f t="shared" si="192"/>
        <v>1.2371505281826194</v>
      </c>
      <c r="F2091" s="1">
        <f t="shared" si="193"/>
        <v>4453.7419014574298</v>
      </c>
      <c r="G2091" s="1" t="str">
        <f t="shared" si="194"/>
        <v>0</v>
      </c>
      <c r="H2091" s="1">
        <v>28.483585649999998</v>
      </c>
      <c r="I2091" s="1">
        <f t="shared" si="195"/>
        <v>1.2479370962906249</v>
      </c>
      <c r="J2091" s="1">
        <f t="shared" si="196"/>
        <v>4492.5735466462493</v>
      </c>
      <c r="K2091" s="1" t="str">
        <f t="shared" si="197"/>
        <v>0</v>
      </c>
    </row>
    <row r="2092" spans="1:11">
      <c r="A2092" s="1" t="s">
        <v>43</v>
      </c>
      <c r="B2092" s="2">
        <v>41062</v>
      </c>
      <c r="C2092" s="3">
        <v>8.3333333333333329E-2</v>
      </c>
      <c r="D2092" s="1">
        <v>39.177843987676802</v>
      </c>
      <c r="E2092" s="1">
        <f t="shared" si="192"/>
        <v>1.71647928971009</v>
      </c>
      <c r="F2092" s="1">
        <f t="shared" si="193"/>
        <v>6179.325442956324</v>
      </c>
      <c r="G2092" s="1" t="str">
        <f t="shared" si="194"/>
        <v>0</v>
      </c>
      <c r="H2092" s="1">
        <v>28.565724920000001</v>
      </c>
      <c r="I2092" s="1">
        <f t="shared" si="195"/>
        <v>1.2515358230575</v>
      </c>
      <c r="J2092" s="1">
        <f t="shared" si="196"/>
        <v>4505.5289630070001</v>
      </c>
      <c r="K2092" s="1" t="str">
        <f t="shared" si="197"/>
        <v>0</v>
      </c>
    </row>
    <row r="2093" spans="1:11">
      <c r="A2093" s="1" t="s">
        <v>43</v>
      </c>
      <c r="B2093" s="2">
        <v>41062</v>
      </c>
      <c r="C2093" s="3">
        <v>0.125</v>
      </c>
      <c r="D2093" s="1">
        <v>41.153195998933597</v>
      </c>
      <c r="E2093" s="1">
        <f t="shared" si="192"/>
        <v>1.8030243997032782</v>
      </c>
      <c r="F2093" s="1">
        <f t="shared" si="193"/>
        <v>6490.8878389318015</v>
      </c>
      <c r="G2093" s="1" t="str">
        <f t="shared" si="194"/>
        <v>0</v>
      </c>
      <c r="H2093" s="1">
        <v>30.145530990000001</v>
      </c>
      <c r="I2093" s="1">
        <f t="shared" si="195"/>
        <v>1.3207510764993751</v>
      </c>
      <c r="J2093" s="1">
        <f t="shared" si="196"/>
        <v>4754.7038753977504</v>
      </c>
      <c r="K2093" s="1" t="str">
        <f t="shared" si="197"/>
        <v>0</v>
      </c>
    </row>
    <row r="2094" spans="1:11">
      <c r="A2094" s="1" t="s">
        <v>43</v>
      </c>
      <c r="B2094" s="2">
        <v>41062</v>
      </c>
      <c r="C2094" s="3">
        <v>0.16666666666666666</v>
      </c>
      <c r="D2094" s="1">
        <v>36.007783773210299</v>
      </c>
      <c r="E2094" s="1">
        <f t="shared" si="192"/>
        <v>1.5775910265637763</v>
      </c>
      <c r="F2094" s="1">
        <f t="shared" si="193"/>
        <v>5679.3276956295949</v>
      </c>
      <c r="G2094" s="1" t="str">
        <f t="shared" si="194"/>
        <v>0</v>
      </c>
      <c r="H2094" s="1">
        <v>30.40245672</v>
      </c>
      <c r="I2094" s="1">
        <f t="shared" si="195"/>
        <v>1.3320076350450001</v>
      </c>
      <c r="J2094" s="1">
        <f t="shared" si="196"/>
        <v>4795.2274861619999</v>
      </c>
      <c r="K2094" s="1" t="str">
        <f t="shared" si="197"/>
        <v>0</v>
      </c>
    </row>
    <row r="2095" spans="1:11">
      <c r="A2095" s="1" t="s">
        <v>43</v>
      </c>
      <c r="B2095" s="2">
        <v>41062</v>
      </c>
      <c r="C2095" s="3">
        <v>0.20833333333333334</v>
      </c>
      <c r="D2095" s="1">
        <v>33.866546448601603</v>
      </c>
      <c r="E2095" s="1">
        <f t="shared" si="192"/>
        <v>1.4837780662793578</v>
      </c>
      <c r="F2095" s="1">
        <f t="shared" si="193"/>
        <v>5341.6010386056878</v>
      </c>
      <c r="G2095" s="1" t="str">
        <f t="shared" si="194"/>
        <v>0</v>
      </c>
      <c r="H2095" s="1">
        <v>30.81940144</v>
      </c>
      <c r="I2095" s="1">
        <f t="shared" si="195"/>
        <v>1.35027502559</v>
      </c>
      <c r="J2095" s="1">
        <f t="shared" si="196"/>
        <v>4860.9900921239996</v>
      </c>
      <c r="K2095" s="1" t="str">
        <f t="shared" si="197"/>
        <v>0</v>
      </c>
    </row>
    <row r="2096" spans="1:11">
      <c r="A2096" s="1" t="s">
        <v>43</v>
      </c>
      <c r="B2096" s="2">
        <v>41062</v>
      </c>
      <c r="C2096" s="3">
        <v>0.25</v>
      </c>
      <c r="D2096" s="1">
        <v>34.065422772831397</v>
      </c>
      <c r="E2096" s="1">
        <f t="shared" si="192"/>
        <v>1.4924913352346756</v>
      </c>
      <c r="F2096" s="1">
        <f t="shared" si="193"/>
        <v>5372.9688068448322</v>
      </c>
      <c r="G2096" s="1" t="str">
        <f t="shared" si="194"/>
        <v>0</v>
      </c>
      <c r="H2096" s="1">
        <v>30.608066619999999</v>
      </c>
      <c r="I2096" s="1">
        <f t="shared" si="195"/>
        <v>1.34101591878875</v>
      </c>
      <c r="J2096" s="1">
        <f t="shared" si="196"/>
        <v>4827.6573076394998</v>
      </c>
      <c r="K2096" s="1" t="str">
        <f t="shared" si="197"/>
        <v>0</v>
      </c>
    </row>
    <row r="2097" spans="1:11">
      <c r="A2097" s="1" t="s">
        <v>43</v>
      </c>
      <c r="B2097" s="2">
        <v>41062</v>
      </c>
      <c r="C2097" s="3">
        <v>0.29166666666666669</v>
      </c>
      <c r="D2097" s="1">
        <v>33.760945504506402</v>
      </c>
      <c r="E2097" s="1">
        <f t="shared" si="192"/>
        <v>1.4791514249161868</v>
      </c>
      <c r="F2097" s="1">
        <f t="shared" si="193"/>
        <v>5324.9451296982725</v>
      </c>
      <c r="G2097" s="1" t="str">
        <f t="shared" si="194"/>
        <v>0</v>
      </c>
      <c r="H2097" s="1">
        <v>30.774427759999998</v>
      </c>
      <c r="I2097" s="1">
        <f t="shared" si="195"/>
        <v>1.3483046162349999</v>
      </c>
      <c r="J2097" s="1">
        <f t="shared" si="196"/>
        <v>4853.8966184459996</v>
      </c>
      <c r="K2097" s="1" t="str">
        <f t="shared" si="197"/>
        <v>0</v>
      </c>
    </row>
    <row r="2098" spans="1:11">
      <c r="A2098" s="1" t="s">
        <v>43</v>
      </c>
      <c r="B2098" s="2">
        <v>41062</v>
      </c>
      <c r="C2098" s="3">
        <v>0.33333333333333331</v>
      </c>
      <c r="D2098" s="1">
        <v>34.478560661209997</v>
      </c>
      <c r="E2098" s="1">
        <f t="shared" si="192"/>
        <v>1.510591938969263</v>
      </c>
      <c r="F2098" s="1">
        <f t="shared" si="193"/>
        <v>5438.1309802893466</v>
      </c>
      <c r="G2098" s="1" t="str">
        <f t="shared" si="194"/>
        <v>0</v>
      </c>
      <c r="H2098" s="1">
        <v>31.398814099999999</v>
      </c>
      <c r="I2098" s="1">
        <f t="shared" si="195"/>
        <v>1.3756605427562498</v>
      </c>
      <c r="J2098" s="1">
        <f t="shared" si="196"/>
        <v>4952.3779539224997</v>
      </c>
      <c r="K2098" s="1" t="str">
        <f t="shared" si="197"/>
        <v>0</v>
      </c>
    </row>
    <row r="2099" spans="1:11">
      <c r="A2099" s="1" t="s">
        <v>43</v>
      </c>
      <c r="B2099" s="2">
        <v>41062</v>
      </c>
      <c r="C2099" s="3">
        <v>0.375</v>
      </c>
      <c r="D2099" s="1">
        <v>30.640871657265599</v>
      </c>
      <c r="E2099" s="1">
        <f t="shared" si="192"/>
        <v>1.3424531894839491</v>
      </c>
      <c r="F2099" s="1">
        <f t="shared" si="193"/>
        <v>4832.8314821422164</v>
      </c>
      <c r="G2099" s="1" t="str">
        <f t="shared" si="194"/>
        <v>0</v>
      </c>
      <c r="H2099" s="1">
        <v>30.872549070000002</v>
      </c>
      <c r="I2099" s="1">
        <f t="shared" si="195"/>
        <v>1.352603556129375</v>
      </c>
      <c r="J2099" s="1">
        <f t="shared" si="196"/>
        <v>4869.37280206575</v>
      </c>
      <c r="K2099" s="1" t="str">
        <f t="shared" si="197"/>
        <v>0</v>
      </c>
    </row>
    <row r="2100" spans="1:11">
      <c r="A2100" s="1" t="s">
        <v>43</v>
      </c>
      <c r="B2100" s="2">
        <v>41062</v>
      </c>
      <c r="C2100" s="3">
        <v>0.41666666666666669</v>
      </c>
      <c r="D2100" s="1">
        <v>24.888498457272799</v>
      </c>
      <c r="E2100" s="1">
        <f t="shared" si="192"/>
        <v>1.0904273386592647</v>
      </c>
      <c r="F2100" s="1">
        <f t="shared" si="193"/>
        <v>3925.5384191733528</v>
      </c>
      <c r="G2100" s="1" t="str">
        <f t="shared" si="194"/>
        <v>0</v>
      </c>
      <c r="H2100" s="1">
        <v>30.973383210000001</v>
      </c>
      <c r="I2100" s="1">
        <f t="shared" si="195"/>
        <v>1.3570213518881251</v>
      </c>
      <c r="J2100" s="1">
        <f t="shared" si="196"/>
        <v>4885.2768667972505</v>
      </c>
      <c r="K2100" s="1" t="str">
        <f t="shared" si="197"/>
        <v>0</v>
      </c>
    </row>
    <row r="2101" spans="1:11">
      <c r="A2101" s="1" t="s">
        <v>43</v>
      </c>
      <c r="B2101" s="2">
        <v>41062</v>
      </c>
      <c r="C2101" s="3">
        <v>0.45833333333333331</v>
      </c>
      <c r="D2101" s="1">
        <v>33.039537514580601</v>
      </c>
      <c r="E2101" s="1">
        <f t="shared" si="192"/>
        <v>1.4475447373575627</v>
      </c>
      <c r="F2101" s="1">
        <f t="shared" si="193"/>
        <v>5211.1610544872256</v>
      </c>
      <c r="G2101" s="1" t="str">
        <f t="shared" si="194"/>
        <v>0</v>
      </c>
      <c r="H2101" s="1">
        <v>30.538971539999999</v>
      </c>
      <c r="I2101" s="1">
        <f t="shared" si="195"/>
        <v>1.3379886905962499</v>
      </c>
      <c r="J2101" s="1">
        <f t="shared" si="196"/>
        <v>4816.7592861465</v>
      </c>
      <c r="K2101" s="1" t="str">
        <f t="shared" si="197"/>
        <v>0</v>
      </c>
    </row>
    <row r="2102" spans="1:11">
      <c r="A2102" s="1" t="s">
        <v>43</v>
      </c>
      <c r="B2102" s="2">
        <v>41062</v>
      </c>
      <c r="C2102" s="3">
        <v>0.5</v>
      </c>
      <c r="D2102" s="1">
        <v>29.543525278833201</v>
      </c>
      <c r="E2102" s="1">
        <f t="shared" si="192"/>
        <v>1.2943757012788797</v>
      </c>
      <c r="F2102" s="1">
        <f t="shared" si="193"/>
        <v>4659.7525246039668</v>
      </c>
      <c r="G2102" s="1" t="str">
        <f t="shared" si="194"/>
        <v>0</v>
      </c>
      <c r="H2102" s="1">
        <v>29.373125730000002</v>
      </c>
      <c r="I2102" s="1">
        <f t="shared" si="195"/>
        <v>1.2869100710456252</v>
      </c>
      <c r="J2102" s="1">
        <f t="shared" si="196"/>
        <v>4632.8762557642503</v>
      </c>
      <c r="K2102" s="1" t="str">
        <f t="shared" si="197"/>
        <v>0</v>
      </c>
    </row>
    <row r="2103" spans="1:11">
      <c r="A2103" s="1" t="s">
        <v>43</v>
      </c>
      <c r="B2103" s="2">
        <v>41062</v>
      </c>
      <c r="C2103" s="3">
        <v>0.54166666666666663</v>
      </c>
      <c r="D2103" s="1">
        <v>26.950232048564501</v>
      </c>
      <c r="E2103" s="1">
        <f t="shared" si="192"/>
        <v>1.1807570416277322</v>
      </c>
      <c r="F2103" s="1">
        <f t="shared" si="193"/>
        <v>4250.7253498598357</v>
      </c>
      <c r="G2103" s="1" t="str">
        <f t="shared" si="194"/>
        <v>0</v>
      </c>
      <c r="H2103" s="1">
        <v>28.305685789999998</v>
      </c>
      <c r="I2103" s="1">
        <f t="shared" si="195"/>
        <v>1.240142858674375</v>
      </c>
      <c r="J2103" s="1">
        <f t="shared" si="196"/>
        <v>4464.5142912277497</v>
      </c>
      <c r="K2103" s="1" t="str">
        <f t="shared" si="197"/>
        <v>0</v>
      </c>
    </row>
    <row r="2104" spans="1:11">
      <c r="A2104" s="1" t="s">
        <v>43</v>
      </c>
      <c r="B2104" s="2">
        <v>41062</v>
      </c>
      <c r="C2104" s="3">
        <v>0.58333333333333337</v>
      </c>
      <c r="D2104" s="1">
        <v>29.086569454405002</v>
      </c>
      <c r="E2104" s="1">
        <f t="shared" si="192"/>
        <v>1.2743553242211192</v>
      </c>
      <c r="F2104" s="1">
        <f t="shared" si="193"/>
        <v>4587.6791671960291</v>
      </c>
      <c r="G2104" s="1" t="str">
        <f t="shared" si="194"/>
        <v>0</v>
      </c>
      <c r="H2104" s="1">
        <v>27.138096699999998</v>
      </c>
      <c r="I2104" s="1">
        <f t="shared" si="195"/>
        <v>1.1889878616687499</v>
      </c>
      <c r="J2104" s="1">
        <f t="shared" si="196"/>
        <v>4280.3563020074998</v>
      </c>
      <c r="K2104" s="1" t="str">
        <f t="shared" si="197"/>
        <v>0</v>
      </c>
    </row>
    <row r="2105" spans="1:11">
      <c r="A2105" s="1" t="s">
        <v>43</v>
      </c>
      <c r="B2105" s="2">
        <v>41062</v>
      </c>
      <c r="C2105" s="3">
        <v>0.625</v>
      </c>
      <c r="D2105" s="1">
        <v>28.822548288769202</v>
      </c>
      <c r="E2105" s="1">
        <f t="shared" si="192"/>
        <v>1.2627878969017006</v>
      </c>
      <c r="F2105" s="1">
        <f t="shared" si="193"/>
        <v>4546.0364288461224</v>
      </c>
      <c r="G2105" s="1" t="str">
        <f t="shared" si="194"/>
        <v>0</v>
      </c>
      <c r="H2105" s="1">
        <v>26.22513361</v>
      </c>
      <c r="I2105" s="1">
        <f t="shared" si="195"/>
        <v>1.148988666288125</v>
      </c>
      <c r="J2105" s="1">
        <f t="shared" si="196"/>
        <v>4136.3591986372503</v>
      </c>
      <c r="K2105" s="1" t="str">
        <f t="shared" si="197"/>
        <v>0</v>
      </c>
    </row>
    <row r="2106" spans="1:11">
      <c r="A2106" s="1" t="s">
        <v>43</v>
      </c>
      <c r="B2106" s="2">
        <v>41062</v>
      </c>
      <c r="C2106" s="3">
        <v>0.66666666666666663</v>
      </c>
      <c r="D2106" s="1">
        <v>30.244974196222099</v>
      </c>
      <c r="E2106" s="1">
        <f t="shared" ref="E2106:E2169" si="198">(D2106*3785.4)/86400</f>
        <v>1.3251079319719807</v>
      </c>
      <c r="F2106" s="1">
        <f t="shared" ref="F2106:F2169" si="199">E2106*3600</f>
        <v>4770.3885550991308</v>
      </c>
      <c r="G2106" s="1" t="str">
        <f t="shared" ref="G2106:G2169" si="200">IF(C2106=$C$25,SUM(F2106:F2127),"0")</f>
        <v>0</v>
      </c>
      <c r="H2106" s="1">
        <v>26.301357970000002</v>
      </c>
      <c r="I2106" s="1">
        <f t="shared" ref="I2106:I2169" si="201">(H2106*3785.4)/86400</f>
        <v>1.152328246060625</v>
      </c>
      <c r="J2106" s="1">
        <f t="shared" ref="J2106:J2169" si="202">I2106*3600</f>
        <v>4148.3816858182499</v>
      </c>
      <c r="K2106" s="1" t="str">
        <f t="shared" ref="K2106:K2169" si="203">IF(C2106=$C$25,SUM(J2106:J2127),"0")</f>
        <v>0</v>
      </c>
    </row>
    <row r="2107" spans="1:11">
      <c r="A2107" s="1" t="s">
        <v>43</v>
      </c>
      <c r="B2107" s="2">
        <v>41062</v>
      </c>
      <c r="C2107" s="3">
        <v>0.70833333333333337</v>
      </c>
      <c r="D2107" s="1">
        <v>29.571250044504801</v>
      </c>
      <c r="E2107" s="1">
        <f t="shared" si="198"/>
        <v>1.2955903925748666</v>
      </c>
      <c r="F2107" s="1">
        <f t="shared" si="199"/>
        <v>4664.1254132695203</v>
      </c>
      <c r="G2107" s="1" t="str">
        <f t="shared" si="200"/>
        <v>0</v>
      </c>
      <c r="H2107" s="1">
        <v>25.693177240000001</v>
      </c>
      <c r="I2107" s="1">
        <f t="shared" si="201"/>
        <v>1.1256823278275001</v>
      </c>
      <c r="J2107" s="1">
        <f t="shared" si="202"/>
        <v>4052.4563801790005</v>
      </c>
      <c r="K2107" s="1" t="str">
        <f t="shared" si="203"/>
        <v>0</v>
      </c>
    </row>
    <row r="2108" spans="1:11">
      <c r="A2108" s="1" t="s">
        <v>43</v>
      </c>
      <c r="B2108" s="2">
        <v>41062</v>
      </c>
      <c r="C2108" s="3">
        <v>0.75</v>
      </c>
      <c r="D2108" s="1">
        <v>24.764737635188599</v>
      </c>
      <c r="E2108" s="1">
        <f t="shared" si="198"/>
        <v>1.0850050676417007</v>
      </c>
      <c r="F2108" s="1">
        <f t="shared" si="199"/>
        <v>3906.0182435101224</v>
      </c>
      <c r="G2108" s="1" t="str">
        <f t="shared" si="200"/>
        <v>0</v>
      </c>
      <c r="H2108" s="1">
        <v>25.347559100000002</v>
      </c>
      <c r="I2108" s="1">
        <f t="shared" si="201"/>
        <v>1.11053993306875</v>
      </c>
      <c r="J2108" s="1">
        <f t="shared" si="202"/>
        <v>3997.9437590475</v>
      </c>
      <c r="K2108" s="1" t="str">
        <f t="shared" si="203"/>
        <v>0</v>
      </c>
    </row>
    <row r="2109" spans="1:11">
      <c r="A2109" s="1" t="s">
        <v>43</v>
      </c>
      <c r="B2109" s="2">
        <v>41062</v>
      </c>
      <c r="C2109" s="3">
        <v>0.79166666666666663</v>
      </c>
      <c r="D2109" s="1">
        <v>27.572234919865899</v>
      </c>
      <c r="E2109" s="1">
        <f t="shared" si="198"/>
        <v>1.2080085424266247</v>
      </c>
      <c r="F2109" s="1">
        <f t="shared" si="199"/>
        <v>4348.8307527358493</v>
      </c>
      <c r="G2109" s="1" t="str">
        <f t="shared" si="200"/>
        <v>0</v>
      </c>
      <c r="H2109" s="1">
        <v>25.311037540000001</v>
      </c>
      <c r="I2109" s="1">
        <f t="shared" si="201"/>
        <v>1.10893983222125</v>
      </c>
      <c r="J2109" s="1">
        <f t="shared" si="202"/>
        <v>3992.1833959965002</v>
      </c>
      <c r="K2109" s="1" t="str">
        <f t="shared" si="203"/>
        <v>0</v>
      </c>
    </row>
    <row r="2110" spans="1:11">
      <c r="A2110" s="1" t="s">
        <v>43</v>
      </c>
      <c r="B2110" s="2">
        <v>41062</v>
      </c>
      <c r="C2110" s="3">
        <v>0.83333333333333337</v>
      </c>
      <c r="D2110" s="1">
        <v>28.213496478928501</v>
      </c>
      <c r="E2110" s="1">
        <f t="shared" si="198"/>
        <v>1.236103814483055</v>
      </c>
      <c r="F2110" s="1">
        <f t="shared" si="199"/>
        <v>4449.9737321389975</v>
      </c>
      <c r="G2110" s="1" t="str">
        <f t="shared" si="200"/>
        <v>0</v>
      </c>
      <c r="H2110" s="1">
        <v>25.42897945</v>
      </c>
      <c r="I2110" s="1">
        <f t="shared" si="201"/>
        <v>1.1141071621531249</v>
      </c>
      <c r="J2110" s="1">
        <f t="shared" si="202"/>
        <v>4010.7857837512497</v>
      </c>
      <c r="K2110" s="1" t="str">
        <f t="shared" si="203"/>
        <v>0</v>
      </c>
    </row>
    <row r="2111" spans="1:11">
      <c r="A2111" s="1" t="s">
        <v>43</v>
      </c>
      <c r="B2111" s="2">
        <v>41062</v>
      </c>
      <c r="C2111" s="3">
        <v>0.875</v>
      </c>
      <c r="D2111" s="1">
        <v>32.739521173900997</v>
      </c>
      <c r="E2111" s="1">
        <f t="shared" si="198"/>
        <v>1.4344002714315374</v>
      </c>
      <c r="F2111" s="1">
        <f t="shared" si="199"/>
        <v>5163.8409771535344</v>
      </c>
      <c r="G2111" s="1" t="str">
        <f t="shared" si="200"/>
        <v>0</v>
      </c>
      <c r="H2111" s="1">
        <v>25.407008340000001</v>
      </c>
      <c r="I2111" s="1">
        <f t="shared" si="201"/>
        <v>1.11314455289625</v>
      </c>
      <c r="J2111" s="1">
        <f t="shared" si="202"/>
        <v>4007.3203904265001</v>
      </c>
      <c r="K2111" s="1" t="str">
        <f t="shared" si="203"/>
        <v>0</v>
      </c>
    </row>
    <row r="2112" spans="1:11">
      <c r="A2112" s="1" t="s">
        <v>43</v>
      </c>
      <c r="B2112" s="2">
        <v>41062</v>
      </c>
      <c r="C2112" s="3">
        <v>0.91666666666666663</v>
      </c>
      <c r="D2112" s="1">
        <v>36.751112249162503</v>
      </c>
      <c r="E2112" s="1">
        <f t="shared" si="198"/>
        <v>1.6101581054164322</v>
      </c>
      <c r="F2112" s="1">
        <f t="shared" si="199"/>
        <v>5796.5691794991562</v>
      </c>
      <c r="G2112" s="1" t="str">
        <f t="shared" si="200"/>
        <v>0</v>
      </c>
      <c r="H2112" s="1">
        <v>25.87553368</v>
      </c>
      <c r="I2112" s="1">
        <f t="shared" si="201"/>
        <v>1.1336718193550002</v>
      </c>
      <c r="J2112" s="1">
        <f t="shared" si="202"/>
        <v>4081.2185496780007</v>
      </c>
      <c r="K2112" s="1" t="str">
        <f t="shared" si="203"/>
        <v>0</v>
      </c>
    </row>
    <row r="2113" spans="1:11">
      <c r="A2113" s="1" t="s">
        <v>43</v>
      </c>
      <c r="B2113" s="2">
        <v>41062</v>
      </c>
      <c r="C2113" s="3">
        <v>0.95833333333333337</v>
      </c>
      <c r="D2113" s="1">
        <v>42.216875525580498</v>
      </c>
      <c r="E2113" s="1">
        <f t="shared" si="198"/>
        <v>1.8496268589644957</v>
      </c>
      <c r="F2113" s="1">
        <f t="shared" si="199"/>
        <v>6658.656692272185</v>
      </c>
      <c r="G2113" s="1">
        <f t="shared" si="200"/>
        <v>123824.61480936683</v>
      </c>
      <c r="H2113" s="1">
        <v>27.773451439999999</v>
      </c>
      <c r="I2113" s="1">
        <f t="shared" si="201"/>
        <v>1.2168243412149999</v>
      </c>
      <c r="J2113" s="1">
        <f t="shared" si="202"/>
        <v>4380.5676283739995</v>
      </c>
      <c r="K2113" s="1">
        <f t="shared" si="203"/>
        <v>107916.63771802724</v>
      </c>
    </row>
    <row r="2114" spans="1:11">
      <c r="A2114" s="1" t="s">
        <v>43</v>
      </c>
      <c r="B2114" s="2">
        <v>41063</v>
      </c>
      <c r="C2114" s="3">
        <v>0</v>
      </c>
      <c r="D2114" s="1">
        <v>46.7337735705906</v>
      </c>
      <c r="E2114" s="1">
        <f t="shared" si="198"/>
        <v>2.0475234545615009</v>
      </c>
      <c r="F2114" s="1">
        <f t="shared" si="199"/>
        <v>7371.0844364214036</v>
      </c>
      <c r="G2114" s="1" t="str">
        <f t="shared" si="200"/>
        <v>0</v>
      </c>
      <c r="H2114" s="1">
        <v>30.810508460000001</v>
      </c>
      <c r="I2114" s="1">
        <f t="shared" si="201"/>
        <v>1.3498854019037501</v>
      </c>
      <c r="J2114" s="1">
        <f t="shared" si="202"/>
        <v>4859.5874468535003</v>
      </c>
      <c r="K2114" s="1" t="str">
        <f t="shared" si="203"/>
        <v>0</v>
      </c>
    </row>
    <row r="2115" spans="1:11">
      <c r="A2115" s="1" t="s">
        <v>43</v>
      </c>
      <c r="B2115" s="2">
        <v>41063</v>
      </c>
      <c r="C2115" s="3">
        <v>4.1666666666666664E-2</v>
      </c>
      <c r="D2115" s="1">
        <v>43.983940670225401</v>
      </c>
      <c r="E2115" s="1">
        <f t="shared" si="198"/>
        <v>1.9270464006142505</v>
      </c>
      <c r="F2115" s="1">
        <f t="shared" si="199"/>
        <v>6937.3670422113019</v>
      </c>
      <c r="G2115" s="1" t="str">
        <f t="shared" si="200"/>
        <v>0</v>
      </c>
      <c r="H2115" s="1">
        <v>31.62478741</v>
      </c>
      <c r="I2115" s="1">
        <f t="shared" si="201"/>
        <v>1.385560998400625</v>
      </c>
      <c r="J2115" s="1">
        <f t="shared" si="202"/>
        <v>4988.0195942422497</v>
      </c>
      <c r="K2115" s="1" t="str">
        <f t="shared" si="203"/>
        <v>0</v>
      </c>
    </row>
    <row r="2116" spans="1:11">
      <c r="A2116" s="1" t="s">
        <v>43</v>
      </c>
      <c r="B2116" s="2">
        <v>41063</v>
      </c>
      <c r="C2116" s="3">
        <v>8.3333333333333329E-2</v>
      </c>
      <c r="D2116" s="1">
        <v>42.468832710054201</v>
      </c>
      <c r="E2116" s="1">
        <f t="shared" si="198"/>
        <v>1.8606657331092498</v>
      </c>
      <c r="F2116" s="1">
        <f t="shared" si="199"/>
        <v>6698.3966391932991</v>
      </c>
      <c r="G2116" s="1" t="str">
        <f t="shared" si="200"/>
        <v>0</v>
      </c>
      <c r="H2116" s="1">
        <v>31.221938470000001</v>
      </c>
      <c r="I2116" s="1">
        <f t="shared" si="201"/>
        <v>1.3679111792168752</v>
      </c>
      <c r="J2116" s="1">
        <f t="shared" si="202"/>
        <v>4924.4802451807509</v>
      </c>
      <c r="K2116" s="1" t="str">
        <f t="shared" si="203"/>
        <v>0</v>
      </c>
    </row>
    <row r="2117" spans="1:11">
      <c r="A2117" s="1" t="s">
        <v>43</v>
      </c>
      <c r="B2117" s="2">
        <v>41063</v>
      </c>
      <c r="C2117" s="3">
        <v>0.125</v>
      </c>
      <c r="D2117" s="1">
        <v>42.301816065046502</v>
      </c>
      <c r="E2117" s="1">
        <f t="shared" si="198"/>
        <v>1.8533483163498501</v>
      </c>
      <c r="F2117" s="1">
        <f t="shared" si="199"/>
        <v>6672.0539388594607</v>
      </c>
      <c r="G2117" s="1" t="str">
        <f t="shared" si="200"/>
        <v>0</v>
      </c>
      <c r="H2117" s="1">
        <v>31.46436151</v>
      </c>
      <c r="I2117" s="1">
        <f t="shared" si="201"/>
        <v>1.3785323386568749</v>
      </c>
      <c r="J2117" s="1">
        <f t="shared" si="202"/>
        <v>4962.7164191647498</v>
      </c>
      <c r="K2117" s="1" t="str">
        <f t="shared" si="203"/>
        <v>0</v>
      </c>
    </row>
    <row r="2118" spans="1:11">
      <c r="A2118" s="1" t="s">
        <v>43</v>
      </c>
      <c r="B2118" s="2">
        <v>41063</v>
      </c>
      <c r="C2118" s="3">
        <v>0.16666666666666666</v>
      </c>
      <c r="D2118" s="1">
        <v>38.278161367310403</v>
      </c>
      <c r="E2118" s="1">
        <f t="shared" si="198"/>
        <v>1.677061944905287</v>
      </c>
      <c r="F2118" s="1">
        <f t="shared" si="199"/>
        <v>6037.4230016590336</v>
      </c>
      <c r="G2118" s="1" t="str">
        <f t="shared" si="200"/>
        <v>0</v>
      </c>
      <c r="H2118" s="1">
        <v>31.436793949999998</v>
      </c>
      <c r="I2118" s="1">
        <f t="shared" si="201"/>
        <v>1.377324534934375</v>
      </c>
      <c r="J2118" s="1">
        <f t="shared" si="202"/>
        <v>4958.3683257637504</v>
      </c>
      <c r="K2118" s="1" t="str">
        <f t="shared" si="203"/>
        <v>0</v>
      </c>
    </row>
    <row r="2119" spans="1:11">
      <c r="A2119" s="1" t="s">
        <v>43</v>
      </c>
      <c r="B2119" s="2">
        <v>41063</v>
      </c>
      <c r="C2119" s="3">
        <v>0.20833333333333334</v>
      </c>
      <c r="D2119" s="1">
        <v>36.633684401512099</v>
      </c>
      <c r="E2119" s="1">
        <f t="shared" si="198"/>
        <v>1.6050132978412488</v>
      </c>
      <c r="F2119" s="1">
        <f t="shared" si="199"/>
        <v>5778.0478722284961</v>
      </c>
      <c r="G2119" s="1" t="str">
        <f t="shared" si="200"/>
        <v>0</v>
      </c>
      <c r="H2119" s="1">
        <v>31.465636709999998</v>
      </c>
      <c r="I2119" s="1">
        <f t="shared" si="201"/>
        <v>1.378588208356875</v>
      </c>
      <c r="J2119" s="1">
        <f t="shared" si="202"/>
        <v>4962.9175500847505</v>
      </c>
      <c r="K2119" s="1" t="str">
        <f t="shared" si="203"/>
        <v>0</v>
      </c>
    </row>
    <row r="2120" spans="1:11">
      <c r="A2120" s="1" t="s">
        <v>43</v>
      </c>
      <c r="B2120" s="2">
        <v>41063</v>
      </c>
      <c r="C2120" s="3">
        <v>0.25</v>
      </c>
      <c r="D2120" s="1">
        <v>36.059456377029399</v>
      </c>
      <c r="E2120" s="1">
        <f t="shared" si="198"/>
        <v>1.5798549325186007</v>
      </c>
      <c r="F2120" s="1">
        <f t="shared" si="199"/>
        <v>5687.4777570669621</v>
      </c>
      <c r="G2120" s="1" t="str">
        <f t="shared" si="200"/>
        <v>0</v>
      </c>
      <c r="H2120" s="1">
        <v>31.802212560000001</v>
      </c>
      <c r="I2120" s="1">
        <f t="shared" si="201"/>
        <v>1.3933344377850001</v>
      </c>
      <c r="J2120" s="1">
        <f t="shared" si="202"/>
        <v>5016.0039760260006</v>
      </c>
      <c r="K2120" s="1" t="str">
        <f t="shared" si="203"/>
        <v>0</v>
      </c>
    </row>
    <row r="2121" spans="1:11">
      <c r="A2121" s="1" t="s">
        <v>43</v>
      </c>
      <c r="B2121" s="2">
        <v>41063</v>
      </c>
      <c r="C2121" s="3">
        <v>0.29166666666666669</v>
      </c>
      <c r="D2121" s="1">
        <v>29.790135170088899</v>
      </c>
      <c r="E2121" s="1">
        <f t="shared" si="198"/>
        <v>1.3051802971395199</v>
      </c>
      <c r="F2121" s="1">
        <f t="shared" si="199"/>
        <v>4698.6490697022718</v>
      </c>
      <c r="G2121" s="1" t="str">
        <f t="shared" si="200"/>
        <v>0</v>
      </c>
      <c r="H2121" s="1">
        <v>31.619666039999998</v>
      </c>
      <c r="I2121" s="1">
        <f t="shared" si="201"/>
        <v>1.3853366183775</v>
      </c>
      <c r="J2121" s="1">
        <f t="shared" si="202"/>
        <v>4987.2118261590003</v>
      </c>
      <c r="K2121" s="1" t="str">
        <f t="shared" si="203"/>
        <v>0</v>
      </c>
    </row>
    <row r="2122" spans="1:11">
      <c r="A2122" s="1" t="s">
        <v>43</v>
      </c>
      <c r="B2122" s="2">
        <v>41063</v>
      </c>
      <c r="C2122" s="3">
        <v>0.33333333333333331</v>
      </c>
      <c r="D2122" s="1">
        <v>28.451502249505801</v>
      </c>
      <c r="E2122" s="1">
        <f t="shared" si="198"/>
        <v>1.2465314423064728</v>
      </c>
      <c r="F2122" s="1">
        <f t="shared" si="199"/>
        <v>4487.5131923033023</v>
      </c>
      <c r="G2122" s="1" t="str">
        <f t="shared" si="200"/>
        <v>0</v>
      </c>
      <c r="H2122" s="1">
        <v>31.38087883</v>
      </c>
      <c r="I2122" s="1">
        <f t="shared" si="201"/>
        <v>1.3748747537393751</v>
      </c>
      <c r="J2122" s="1">
        <f t="shared" si="202"/>
        <v>4949.5491134617505</v>
      </c>
      <c r="K2122" s="1" t="str">
        <f t="shared" si="203"/>
        <v>0</v>
      </c>
    </row>
    <row r="2123" spans="1:11">
      <c r="A2123" s="1" t="s">
        <v>43</v>
      </c>
      <c r="B2123" s="2">
        <v>41063</v>
      </c>
      <c r="C2123" s="3">
        <v>0.375</v>
      </c>
      <c r="D2123" s="1">
        <v>29.229288712607499</v>
      </c>
      <c r="E2123" s="1">
        <f t="shared" si="198"/>
        <v>1.2806082117211162</v>
      </c>
      <c r="F2123" s="1">
        <f t="shared" si="199"/>
        <v>4610.1895621960184</v>
      </c>
      <c r="G2123" s="1" t="str">
        <f t="shared" si="200"/>
        <v>0</v>
      </c>
      <c r="H2123" s="1">
        <v>31.595001849999999</v>
      </c>
      <c r="I2123" s="1">
        <f t="shared" si="201"/>
        <v>1.384256018553125</v>
      </c>
      <c r="J2123" s="1">
        <f t="shared" si="202"/>
        <v>4983.3216667912502</v>
      </c>
      <c r="K2123" s="1" t="str">
        <f t="shared" si="203"/>
        <v>0</v>
      </c>
    </row>
    <row r="2124" spans="1:11">
      <c r="A2124" s="1" t="s">
        <v>43</v>
      </c>
      <c r="B2124" s="2">
        <v>41063</v>
      </c>
      <c r="C2124" s="3">
        <v>0.41666666666666669</v>
      </c>
      <c r="D2124" s="1">
        <v>33.028288248909803</v>
      </c>
      <c r="E2124" s="1">
        <f t="shared" si="198"/>
        <v>1.4470518789053608</v>
      </c>
      <c r="F2124" s="1">
        <f t="shared" si="199"/>
        <v>5209.3867640592989</v>
      </c>
      <c r="G2124" s="1" t="str">
        <f t="shared" si="200"/>
        <v>0</v>
      </c>
      <c r="H2124" s="1">
        <v>31.604193420000001</v>
      </c>
      <c r="I2124" s="1">
        <f t="shared" si="201"/>
        <v>1.38465872421375</v>
      </c>
      <c r="J2124" s="1">
        <f t="shared" si="202"/>
        <v>4984.7714071695</v>
      </c>
      <c r="K2124" s="1" t="str">
        <f t="shared" si="203"/>
        <v>0</v>
      </c>
    </row>
    <row r="2125" spans="1:11">
      <c r="A2125" s="1" t="s">
        <v>43</v>
      </c>
      <c r="B2125" s="2">
        <v>41063</v>
      </c>
      <c r="C2125" s="3">
        <v>0.45833333333333331</v>
      </c>
      <c r="D2125" s="1">
        <v>31.750762570169201</v>
      </c>
      <c r="E2125" s="1">
        <f t="shared" si="198"/>
        <v>1.3910802851055382</v>
      </c>
      <c r="F2125" s="1">
        <f t="shared" si="199"/>
        <v>5007.8890263799376</v>
      </c>
      <c r="G2125" s="1" t="str">
        <f t="shared" si="200"/>
        <v>0</v>
      </c>
      <c r="H2125" s="1">
        <v>32.022297999999999</v>
      </c>
      <c r="I2125" s="1">
        <f t="shared" si="201"/>
        <v>1.402976931125</v>
      </c>
      <c r="J2125" s="1">
        <f t="shared" si="202"/>
        <v>5050.7169520500001</v>
      </c>
      <c r="K2125" s="1" t="str">
        <f t="shared" si="203"/>
        <v>0</v>
      </c>
    </row>
    <row r="2126" spans="1:11">
      <c r="A2126" s="1" t="s">
        <v>43</v>
      </c>
      <c r="B2126" s="2">
        <v>41063</v>
      </c>
      <c r="C2126" s="3">
        <v>0.5</v>
      </c>
      <c r="D2126" s="1">
        <v>31.174189182387501</v>
      </c>
      <c r="E2126" s="1">
        <f t="shared" si="198"/>
        <v>1.3658191635533525</v>
      </c>
      <c r="F2126" s="1">
        <f t="shared" si="199"/>
        <v>4916.948988792069</v>
      </c>
      <c r="G2126" s="1" t="str">
        <f t="shared" si="200"/>
        <v>0</v>
      </c>
      <c r="H2126" s="1">
        <v>31.60230739</v>
      </c>
      <c r="I2126" s="1">
        <f t="shared" si="201"/>
        <v>1.3845760925243751</v>
      </c>
      <c r="J2126" s="1">
        <f t="shared" si="202"/>
        <v>4984.4739330877501</v>
      </c>
      <c r="K2126" s="1" t="str">
        <f t="shared" si="203"/>
        <v>0</v>
      </c>
    </row>
    <row r="2127" spans="1:11">
      <c r="A2127" s="1" t="s">
        <v>43</v>
      </c>
      <c r="B2127" s="2">
        <v>41063</v>
      </c>
      <c r="C2127" s="3">
        <v>0.54166666666666663</v>
      </c>
      <c r="D2127" s="1">
        <v>32.2732778331969</v>
      </c>
      <c r="E2127" s="1">
        <f t="shared" si="198"/>
        <v>1.4139729850669391</v>
      </c>
      <c r="F2127" s="1">
        <f t="shared" si="199"/>
        <v>5090.3027462409809</v>
      </c>
      <c r="G2127" s="1" t="str">
        <f t="shared" si="200"/>
        <v>0</v>
      </c>
      <c r="H2127" s="1">
        <v>31.12514711</v>
      </c>
      <c r="I2127" s="1">
        <f t="shared" si="201"/>
        <v>1.3636705077568751</v>
      </c>
      <c r="J2127" s="1">
        <f t="shared" si="202"/>
        <v>4909.2138279247501</v>
      </c>
      <c r="K2127" s="1" t="str">
        <f t="shared" si="203"/>
        <v>0</v>
      </c>
    </row>
    <row r="2128" spans="1:11">
      <c r="A2128" s="1" t="s">
        <v>43</v>
      </c>
      <c r="B2128" s="2">
        <v>41063</v>
      </c>
      <c r="C2128" s="3">
        <v>0.58333333333333337</v>
      </c>
      <c r="D2128" s="1">
        <v>34.135142186482703</v>
      </c>
      <c r="E2128" s="1">
        <f t="shared" si="198"/>
        <v>1.4955459170452734</v>
      </c>
      <c r="F2128" s="1">
        <f t="shared" si="199"/>
        <v>5383.9653013629841</v>
      </c>
      <c r="G2128" s="1" t="str">
        <f t="shared" si="200"/>
        <v>0</v>
      </c>
      <c r="H2128" s="1">
        <v>30.970547870000001</v>
      </c>
      <c r="I2128" s="1">
        <f t="shared" si="201"/>
        <v>1.3568971285543752</v>
      </c>
      <c r="J2128" s="1">
        <f t="shared" si="202"/>
        <v>4884.8296627957507</v>
      </c>
      <c r="K2128" s="1" t="str">
        <f t="shared" si="203"/>
        <v>0</v>
      </c>
    </row>
    <row r="2129" spans="1:11">
      <c r="A2129" s="1" t="s">
        <v>43</v>
      </c>
      <c r="B2129" s="2">
        <v>41063</v>
      </c>
      <c r="C2129" s="3">
        <v>0.625</v>
      </c>
      <c r="D2129" s="1">
        <v>34.947181056340497</v>
      </c>
      <c r="E2129" s="1">
        <f t="shared" si="198"/>
        <v>1.5311233700309181</v>
      </c>
      <c r="F2129" s="1">
        <f t="shared" si="199"/>
        <v>5512.0441321113049</v>
      </c>
      <c r="G2129" s="1" t="str">
        <f t="shared" si="200"/>
        <v>0</v>
      </c>
      <c r="H2129" s="1">
        <v>30.83678716</v>
      </c>
      <c r="I2129" s="1">
        <f t="shared" si="201"/>
        <v>1.3510367374475001</v>
      </c>
      <c r="J2129" s="1">
        <f t="shared" si="202"/>
        <v>4863.7322548110005</v>
      </c>
      <c r="K2129" s="1" t="str">
        <f t="shared" si="203"/>
        <v>0</v>
      </c>
    </row>
    <row r="2130" spans="1:11">
      <c r="A2130" s="1" t="s">
        <v>43</v>
      </c>
      <c r="B2130" s="2">
        <v>41063</v>
      </c>
      <c r="C2130" s="3">
        <v>0.66666666666666663</v>
      </c>
      <c r="D2130" s="1">
        <v>35.217364343537199</v>
      </c>
      <c r="E2130" s="1">
        <f t="shared" si="198"/>
        <v>1.5429607753012238</v>
      </c>
      <c r="F2130" s="1">
        <f t="shared" si="199"/>
        <v>5554.6587910844055</v>
      </c>
      <c r="G2130" s="1" t="str">
        <f t="shared" si="200"/>
        <v>0</v>
      </c>
      <c r="H2130" s="1">
        <v>30.62320704</v>
      </c>
      <c r="I2130" s="1">
        <f t="shared" si="201"/>
        <v>1.3416792584400001</v>
      </c>
      <c r="J2130" s="1">
        <f t="shared" si="202"/>
        <v>4830.0453303840004</v>
      </c>
      <c r="K2130" s="1" t="str">
        <f t="shared" si="203"/>
        <v>0</v>
      </c>
    </row>
    <row r="2131" spans="1:11">
      <c r="A2131" s="1" t="s">
        <v>43</v>
      </c>
      <c r="B2131" s="2">
        <v>41063</v>
      </c>
      <c r="C2131" s="3">
        <v>0.70833333333333337</v>
      </c>
      <c r="D2131" s="1">
        <v>35.760604408052203</v>
      </c>
      <c r="E2131" s="1">
        <f t="shared" si="198"/>
        <v>1.5667614806277872</v>
      </c>
      <c r="F2131" s="1">
        <f t="shared" si="199"/>
        <v>5640.3413302600338</v>
      </c>
      <c r="G2131" s="1" t="str">
        <f t="shared" si="200"/>
        <v>0</v>
      </c>
      <c r="H2131" s="1">
        <v>31.084976040000001</v>
      </c>
      <c r="I2131" s="1">
        <f t="shared" si="201"/>
        <v>1.3619105127525</v>
      </c>
      <c r="J2131" s="1">
        <f t="shared" si="202"/>
        <v>4902.8778459089999</v>
      </c>
      <c r="K2131" s="1" t="str">
        <f t="shared" si="203"/>
        <v>0</v>
      </c>
    </row>
    <row r="2132" spans="1:11">
      <c r="A2132" s="1" t="s">
        <v>43</v>
      </c>
      <c r="B2132" s="2">
        <v>41063</v>
      </c>
      <c r="C2132" s="3">
        <v>0.75</v>
      </c>
      <c r="D2132" s="1">
        <v>35.903526634640201</v>
      </c>
      <c r="E2132" s="1">
        <f t="shared" si="198"/>
        <v>1.573023260680174</v>
      </c>
      <c r="F2132" s="1">
        <f t="shared" si="199"/>
        <v>5662.883738448626</v>
      </c>
      <c r="G2132" s="1" t="str">
        <f t="shared" si="200"/>
        <v>0</v>
      </c>
      <c r="H2132" s="1">
        <v>30.46935418</v>
      </c>
      <c r="I2132" s="1">
        <f t="shared" si="201"/>
        <v>1.3349385800112499</v>
      </c>
      <c r="J2132" s="1">
        <f t="shared" si="202"/>
        <v>4805.7788880404996</v>
      </c>
      <c r="K2132" s="1" t="str">
        <f t="shared" si="203"/>
        <v>0</v>
      </c>
    </row>
    <row r="2133" spans="1:11">
      <c r="A2133" s="1" t="s">
        <v>43</v>
      </c>
      <c r="B2133" s="2">
        <v>41063</v>
      </c>
      <c r="C2133" s="3">
        <v>0.79166666666666663</v>
      </c>
      <c r="D2133" s="1">
        <v>35.937934044732003</v>
      </c>
      <c r="E2133" s="1">
        <f t="shared" si="198"/>
        <v>1.5745307353348208</v>
      </c>
      <c r="F2133" s="1">
        <f t="shared" si="199"/>
        <v>5668.3106472053551</v>
      </c>
      <c r="G2133" s="1" t="str">
        <f t="shared" si="200"/>
        <v>0</v>
      </c>
      <c r="H2133" s="1">
        <v>30.88463011</v>
      </c>
      <c r="I2133" s="1">
        <f t="shared" si="201"/>
        <v>1.353132856694375</v>
      </c>
      <c r="J2133" s="1">
        <f t="shared" si="202"/>
        <v>4871.2782840997497</v>
      </c>
      <c r="K2133" s="1" t="str">
        <f t="shared" si="203"/>
        <v>0</v>
      </c>
    </row>
    <row r="2134" spans="1:11">
      <c r="A2134" s="1" t="s">
        <v>43</v>
      </c>
      <c r="B2134" s="2">
        <v>41063</v>
      </c>
      <c r="C2134" s="3">
        <v>0.83333333333333337</v>
      </c>
      <c r="D2134" s="1">
        <v>28.7907696262995</v>
      </c>
      <c r="E2134" s="1">
        <f t="shared" si="198"/>
        <v>1.2613955942522468</v>
      </c>
      <c r="F2134" s="1">
        <f t="shared" si="199"/>
        <v>4541.0241393080887</v>
      </c>
      <c r="G2134" s="1" t="str">
        <f t="shared" si="200"/>
        <v>0</v>
      </c>
      <c r="H2134" s="1">
        <v>30.788876460000001</v>
      </c>
      <c r="I2134" s="1">
        <f t="shared" si="201"/>
        <v>1.34893764990375</v>
      </c>
      <c r="J2134" s="1">
        <f t="shared" si="202"/>
        <v>4856.1755396535</v>
      </c>
      <c r="K2134" s="1" t="str">
        <f t="shared" si="203"/>
        <v>0</v>
      </c>
    </row>
    <row r="2135" spans="1:11">
      <c r="A2135" s="1" t="s">
        <v>43</v>
      </c>
      <c r="B2135" s="2">
        <v>41063</v>
      </c>
      <c r="C2135" s="3">
        <v>0.875</v>
      </c>
      <c r="D2135" s="1">
        <v>34.287848436037699</v>
      </c>
      <c r="E2135" s="1">
        <f t="shared" si="198"/>
        <v>1.5022363596039017</v>
      </c>
      <c r="F2135" s="1">
        <f t="shared" si="199"/>
        <v>5408.0508945740457</v>
      </c>
      <c r="G2135" s="1" t="str">
        <f t="shared" si="200"/>
        <v>0</v>
      </c>
      <c r="H2135" s="1">
        <v>30.424448309999999</v>
      </c>
      <c r="I2135" s="1">
        <f t="shared" si="201"/>
        <v>1.332971141581875</v>
      </c>
      <c r="J2135" s="1">
        <f t="shared" si="202"/>
        <v>4798.6961096947498</v>
      </c>
      <c r="K2135" s="1" t="str">
        <f t="shared" si="203"/>
        <v>0</v>
      </c>
    </row>
    <row r="2136" spans="1:11">
      <c r="A2136" s="1" t="s">
        <v>43</v>
      </c>
      <c r="B2136" s="2">
        <v>41063</v>
      </c>
      <c r="C2136" s="3">
        <v>0.91666666666666663</v>
      </c>
      <c r="D2136" s="1">
        <v>32.754213965733797</v>
      </c>
      <c r="E2136" s="1">
        <f t="shared" si="198"/>
        <v>1.4350439993737121</v>
      </c>
      <c r="F2136" s="1">
        <f t="shared" si="199"/>
        <v>5166.1583977453638</v>
      </c>
      <c r="G2136" s="1" t="str">
        <f t="shared" si="200"/>
        <v>0</v>
      </c>
      <c r="H2136" s="1">
        <v>30.363533759999999</v>
      </c>
      <c r="I2136" s="1">
        <f t="shared" si="201"/>
        <v>1.3303023228599999</v>
      </c>
      <c r="J2136" s="1">
        <f t="shared" si="202"/>
        <v>4789.088362296</v>
      </c>
      <c r="K2136" s="1" t="str">
        <f t="shared" si="203"/>
        <v>0</v>
      </c>
    </row>
    <row r="2137" spans="1:11">
      <c r="A2137" s="1" t="s">
        <v>43</v>
      </c>
      <c r="B2137" s="2">
        <v>41063</v>
      </c>
      <c r="C2137" s="3">
        <v>0.95833333333333337</v>
      </c>
      <c r="D2137" s="1">
        <v>30.9335947291056</v>
      </c>
      <c r="E2137" s="1">
        <f t="shared" si="198"/>
        <v>1.3552781190689391</v>
      </c>
      <c r="F2137" s="1">
        <f t="shared" si="199"/>
        <v>4879.0012286481806</v>
      </c>
      <c r="G2137" s="1">
        <f t="shared" si="200"/>
        <v>104634.69465755911</v>
      </c>
      <c r="H2137" s="1">
        <v>30.179712120000001</v>
      </c>
      <c r="I2137" s="1">
        <f t="shared" si="201"/>
        <v>1.3222486372575</v>
      </c>
      <c r="J2137" s="1">
        <f t="shared" si="202"/>
        <v>4760.0950941270003</v>
      </c>
      <c r="K2137" s="1">
        <f t="shared" si="203"/>
        <v>92485.387876693509</v>
      </c>
    </row>
    <row r="2138" spans="1:11">
      <c r="A2138" s="1" t="s">
        <v>43</v>
      </c>
      <c r="B2138" s="2">
        <v>41064</v>
      </c>
      <c r="C2138" s="3">
        <v>0</v>
      </c>
      <c r="D2138" s="1">
        <v>33.151470713615403</v>
      </c>
      <c r="E2138" s="1">
        <f t="shared" si="198"/>
        <v>1.4524488106402749</v>
      </c>
      <c r="F2138" s="1">
        <f t="shared" si="199"/>
        <v>5228.8157183049898</v>
      </c>
      <c r="G2138" s="1" t="str">
        <f t="shared" si="200"/>
        <v>0</v>
      </c>
      <c r="H2138" s="1">
        <v>29.630010819999999</v>
      </c>
      <c r="I2138" s="1">
        <f t="shared" si="201"/>
        <v>1.2981648490512501</v>
      </c>
      <c r="J2138" s="1">
        <f t="shared" si="202"/>
        <v>4673.3934565845002</v>
      </c>
      <c r="K2138" s="1" t="str">
        <f t="shared" si="203"/>
        <v>0</v>
      </c>
    </row>
    <row r="2139" spans="1:11">
      <c r="A2139" s="1" t="s">
        <v>43</v>
      </c>
      <c r="B2139" s="2">
        <v>41064</v>
      </c>
      <c r="C2139" s="3">
        <v>4.1666666666666664E-2</v>
      </c>
      <c r="D2139" s="1">
        <v>30.9675791713927</v>
      </c>
      <c r="E2139" s="1">
        <f t="shared" si="198"/>
        <v>1.3567670624466428</v>
      </c>
      <c r="F2139" s="1">
        <f t="shared" si="199"/>
        <v>4884.3614248079139</v>
      </c>
      <c r="G2139" s="1" t="str">
        <f t="shared" si="200"/>
        <v>0</v>
      </c>
      <c r="H2139" s="1">
        <v>29.47006631</v>
      </c>
      <c r="I2139" s="1">
        <f t="shared" si="201"/>
        <v>1.2911572802068749</v>
      </c>
      <c r="J2139" s="1">
        <f t="shared" si="202"/>
        <v>4648.1662087447494</v>
      </c>
      <c r="K2139" s="1" t="str">
        <f t="shared" si="203"/>
        <v>0</v>
      </c>
    </row>
    <row r="2140" spans="1:11">
      <c r="A2140" s="1" t="s">
        <v>43</v>
      </c>
      <c r="B2140" s="2">
        <v>41064</v>
      </c>
      <c r="C2140" s="3">
        <v>8.3333333333333329E-2</v>
      </c>
      <c r="D2140" s="1">
        <v>32.468345388306503</v>
      </c>
      <c r="E2140" s="1">
        <f t="shared" si="198"/>
        <v>1.4225193823251787</v>
      </c>
      <c r="F2140" s="1">
        <f t="shared" si="199"/>
        <v>5121.069776370643</v>
      </c>
      <c r="G2140" s="1" t="str">
        <f t="shared" si="200"/>
        <v>0</v>
      </c>
      <c r="H2140" s="1">
        <v>29.386224349999999</v>
      </c>
      <c r="I2140" s="1">
        <f t="shared" si="201"/>
        <v>1.287483954334375</v>
      </c>
      <c r="J2140" s="1">
        <f t="shared" si="202"/>
        <v>4634.9422356037503</v>
      </c>
      <c r="K2140" s="1" t="str">
        <f t="shared" si="203"/>
        <v>0</v>
      </c>
    </row>
    <row r="2141" spans="1:11">
      <c r="A2141" s="1" t="s">
        <v>43</v>
      </c>
      <c r="B2141" s="2">
        <v>41064</v>
      </c>
      <c r="C2141" s="3">
        <v>0.125</v>
      </c>
      <c r="D2141" s="1">
        <v>28.919047829839901</v>
      </c>
      <c r="E2141" s="1">
        <f t="shared" si="198"/>
        <v>1.2670157830448605</v>
      </c>
      <c r="F2141" s="1">
        <f t="shared" si="199"/>
        <v>4561.2568189614976</v>
      </c>
      <c r="G2141" s="1" t="str">
        <f t="shared" si="200"/>
        <v>0</v>
      </c>
      <c r="H2141" s="1">
        <v>28.925119939999998</v>
      </c>
      <c r="I2141" s="1">
        <f t="shared" si="201"/>
        <v>1.2672818173712499</v>
      </c>
      <c r="J2141" s="1">
        <f t="shared" si="202"/>
        <v>4562.2145425364997</v>
      </c>
      <c r="K2141" s="1" t="str">
        <f t="shared" si="203"/>
        <v>0</v>
      </c>
    </row>
    <row r="2142" spans="1:11">
      <c r="A2142" s="1" t="s">
        <v>43</v>
      </c>
      <c r="B2142" s="2">
        <v>41064</v>
      </c>
      <c r="C2142" s="3">
        <v>0.16666666666666666</v>
      </c>
      <c r="D2142" s="1">
        <v>30.753619438277301</v>
      </c>
      <c r="E2142" s="1">
        <f t="shared" si="198"/>
        <v>1.3473929516395242</v>
      </c>
      <c r="F2142" s="1">
        <f t="shared" si="199"/>
        <v>4850.6146259022871</v>
      </c>
      <c r="G2142" s="1" t="str">
        <f t="shared" si="200"/>
        <v>0</v>
      </c>
      <c r="H2142" s="1">
        <v>28.60295876</v>
      </c>
      <c r="I2142" s="1">
        <f t="shared" si="201"/>
        <v>1.2531671306725001</v>
      </c>
      <c r="J2142" s="1">
        <f t="shared" si="202"/>
        <v>4511.4016704209998</v>
      </c>
      <c r="K2142" s="1" t="str">
        <f t="shared" si="203"/>
        <v>0</v>
      </c>
    </row>
    <row r="2143" spans="1:11">
      <c r="A2143" s="1" t="s">
        <v>43</v>
      </c>
      <c r="B2143" s="2">
        <v>41064</v>
      </c>
      <c r="C2143" s="3">
        <v>0.20833333333333334</v>
      </c>
      <c r="D2143" s="1">
        <v>28.932698964542801</v>
      </c>
      <c r="E2143" s="1">
        <f t="shared" si="198"/>
        <v>1.2676138733840314</v>
      </c>
      <c r="F2143" s="1">
        <f t="shared" si="199"/>
        <v>4563.4099441825128</v>
      </c>
      <c r="G2143" s="1" t="str">
        <f t="shared" si="200"/>
        <v>0</v>
      </c>
      <c r="H2143" s="1">
        <v>27.908066659999999</v>
      </c>
      <c r="I2143" s="1">
        <f t="shared" si="201"/>
        <v>1.2227221705412501</v>
      </c>
      <c r="J2143" s="1">
        <f t="shared" si="202"/>
        <v>4401.7998139485007</v>
      </c>
      <c r="K2143" s="1" t="str">
        <f t="shared" si="203"/>
        <v>0</v>
      </c>
    </row>
    <row r="2144" spans="1:11">
      <c r="A2144" s="1" t="s">
        <v>43</v>
      </c>
      <c r="B2144" s="2">
        <v>41064</v>
      </c>
      <c r="C2144" s="3">
        <v>0.25</v>
      </c>
      <c r="D2144" s="1">
        <v>31.115914665328098</v>
      </c>
      <c r="E2144" s="1">
        <f t="shared" si="198"/>
        <v>1.3632660112746875</v>
      </c>
      <c r="F2144" s="1">
        <f t="shared" si="199"/>
        <v>4907.7576405888749</v>
      </c>
      <c r="G2144" s="1" t="str">
        <f t="shared" si="200"/>
        <v>0</v>
      </c>
      <c r="H2144" s="1">
        <v>27.665921789999999</v>
      </c>
      <c r="I2144" s="1">
        <f t="shared" si="201"/>
        <v>1.2121131984243749</v>
      </c>
      <c r="J2144" s="1">
        <f t="shared" si="202"/>
        <v>4363.6075143277494</v>
      </c>
      <c r="K2144" s="1" t="str">
        <f t="shared" si="203"/>
        <v>0</v>
      </c>
    </row>
    <row r="2145" spans="1:11">
      <c r="A2145" s="1" t="s">
        <v>43</v>
      </c>
      <c r="B2145" s="2">
        <v>41064</v>
      </c>
      <c r="C2145" s="3">
        <v>0.29166666666666669</v>
      </c>
      <c r="D2145" s="1">
        <v>28.836036174032401</v>
      </c>
      <c r="E2145" s="1">
        <f t="shared" si="198"/>
        <v>1.2633788348747945</v>
      </c>
      <c r="F2145" s="1">
        <f t="shared" si="199"/>
        <v>4548.1638055492604</v>
      </c>
      <c r="G2145" s="1" t="str">
        <f t="shared" si="200"/>
        <v>0</v>
      </c>
      <c r="H2145" s="1">
        <v>27.503820399999999</v>
      </c>
      <c r="I2145" s="1">
        <f t="shared" si="201"/>
        <v>1.205011131275</v>
      </c>
      <c r="J2145" s="1">
        <f t="shared" si="202"/>
        <v>4338.0400725899999</v>
      </c>
      <c r="K2145" s="1" t="str">
        <f t="shared" si="203"/>
        <v>0</v>
      </c>
    </row>
    <row r="2146" spans="1:11">
      <c r="A2146" s="1" t="s">
        <v>43</v>
      </c>
      <c r="B2146" s="2">
        <v>41064</v>
      </c>
      <c r="C2146" s="3">
        <v>0.33333333333333331</v>
      </c>
      <c r="D2146" s="1">
        <v>29.3437449052599</v>
      </c>
      <c r="E2146" s="1">
        <f t="shared" si="198"/>
        <v>1.2856228236616996</v>
      </c>
      <c r="F2146" s="1">
        <f t="shared" si="199"/>
        <v>4628.2421651821187</v>
      </c>
      <c r="G2146" s="1" t="str">
        <f t="shared" si="200"/>
        <v>0</v>
      </c>
      <c r="H2146" s="1">
        <v>26.685790109999999</v>
      </c>
      <c r="I2146" s="1">
        <f t="shared" si="201"/>
        <v>1.1691711791943749</v>
      </c>
      <c r="J2146" s="1">
        <f t="shared" si="202"/>
        <v>4209.0162450997495</v>
      </c>
      <c r="K2146" s="1" t="str">
        <f t="shared" si="203"/>
        <v>0</v>
      </c>
    </row>
    <row r="2147" spans="1:11">
      <c r="A2147" s="1" t="s">
        <v>43</v>
      </c>
      <c r="B2147" s="2">
        <v>41064</v>
      </c>
      <c r="C2147" s="3">
        <v>0.375</v>
      </c>
      <c r="D2147" s="1">
        <v>29.153219697740301</v>
      </c>
      <c r="E2147" s="1">
        <f t="shared" si="198"/>
        <v>1.2772754380072469</v>
      </c>
      <c r="F2147" s="1">
        <f t="shared" si="199"/>
        <v>4598.1915768260887</v>
      </c>
      <c r="G2147" s="1" t="str">
        <f t="shared" si="200"/>
        <v>0</v>
      </c>
      <c r="H2147" s="1">
        <v>26.467135890000002</v>
      </c>
      <c r="I2147" s="1">
        <f t="shared" si="201"/>
        <v>1.1595913911806253</v>
      </c>
      <c r="J2147" s="1">
        <f t="shared" si="202"/>
        <v>4174.5290082502506</v>
      </c>
      <c r="K2147" s="1" t="str">
        <f t="shared" si="203"/>
        <v>0</v>
      </c>
    </row>
    <row r="2148" spans="1:11">
      <c r="A2148" s="1" t="s">
        <v>43</v>
      </c>
      <c r="B2148" s="2">
        <v>41064</v>
      </c>
      <c r="C2148" s="3">
        <v>0.41666666666666669</v>
      </c>
      <c r="D2148" s="1">
        <v>26.397436045540701</v>
      </c>
      <c r="E2148" s="1">
        <f t="shared" si="198"/>
        <v>1.156537666745252</v>
      </c>
      <c r="F2148" s="1">
        <f t="shared" si="199"/>
        <v>4163.5356002829076</v>
      </c>
      <c r="G2148" s="1" t="str">
        <f t="shared" si="200"/>
        <v>0</v>
      </c>
      <c r="H2148" s="1">
        <v>26.215406290000001</v>
      </c>
      <c r="I2148" s="1">
        <f t="shared" si="201"/>
        <v>1.1485624880806251</v>
      </c>
      <c r="J2148" s="1">
        <f t="shared" si="202"/>
        <v>4134.8249570902508</v>
      </c>
      <c r="K2148" s="1" t="str">
        <f t="shared" si="203"/>
        <v>0</v>
      </c>
    </row>
    <row r="2149" spans="1:11">
      <c r="A2149" s="1" t="s">
        <v>43</v>
      </c>
      <c r="B2149" s="2">
        <v>41064</v>
      </c>
      <c r="C2149" s="3">
        <v>0.45833333333333331</v>
      </c>
      <c r="D2149" s="1">
        <v>30.494034328990502</v>
      </c>
      <c r="E2149" s="1">
        <f t="shared" si="198"/>
        <v>1.3360198790388964</v>
      </c>
      <c r="F2149" s="1">
        <f t="shared" si="199"/>
        <v>4809.6715645400272</v>
      </c>
      <c r="G2149" s="1" t="str">
        <f t="shared" si="200"/>
        <v>0</v>
      </c>
      <c r="H2149" s="1">
        <v>25.5334228</v>
      </c>
      <c r="I2149" s="1">
        <f t="shared" si="201"/>
        <v>1.1186830864250001</v>
      </c>
      <c r="J2149" s="1">
        <f t="shared" si="202"/>
        <v>4027.2591111300003</v>
      </c>
      <c r="K2149" s="1" t="str">
        <f t="shared" si="203"/>
        <v>0</v>
      </c>
    </row>
    <row r="2150" spans="1:11">
      <c r="A2150" s="1" t="s">
        <v>43</v>
      </c>
      <c r="B2150" s="2">
        <v>41064</v>
      </c>
      <c r="C2150" s="3">
        <v>0.5</v>
      </c>
      <c r="D2150" s="1">
        <v>27.9500045373705</v>
      </c>
      <c r="E2150" s="1">
        <f t="shared" si="198"/>
        <v>1.2245595737935451</v>
      </c>
      <c r="F2150" s="1">
        <f t="shared" si="199"/>
        <v>4408.4144656567623</v>
      </c>
      <c r="G2150" s="1" t="str">
        <f t="shared" si="200"/>
        <v>0</v>
      </c>
      <c r="H2150" s="1">
        <v>25.312808140000001</v>
      </c>
      <c r="I2150" s="1">
        <f t="shared" si="201"/>
        <v>1.1090174066337499</v>
      </c>
      <c r="J2150" s="1">
        <f t="shared" si="202"/>
        <v>3992.4626638814998</v>
      </c>
      <c r="K2150" s="1" t="str">
        <f t="shared" si="203"/>
        <v>0</v>
      </c>
    </row>
    <row r="2151" spans="1:11">
      <c r="A2151" s="1" t="s">
        <v>43</v>
      </c>
      <c r="B2151" s="2">
        <v>41064</v>
      </c>
      <c r="C2151" s="3">
        <v>0.54166666666666663</v>
      </c>
      <c r="D2151" s="1">
        <v>30.0679781881968</v>
      </c>
      <c r="E2151" s="1">
        <f t="shared" si="198"/>
        <v>1.3173532943703723</v>
      </c>
      <c r="F2151" s="1">
        <f t="shared" si="199"/>
        <v>4742.4718597333404</v>
      </c>
      <c r="G2151" s="1" t="str">
        <f t="shared" si="200"/>
        <v>0</v>
      </c>
      <c r="H2151" s="1">
        <v>25.131672269999999</v>
      </c>
      <c r="I2151" s="1">
        <f t="shared" si="201"/>
        <v>1.1010813913293749</v>
      </c>
      <c r="J2151" s="1">
        <f t="shared" si="202"/>
        <v>3963.8930087857498</v>
      </c>
      <c r="K2151" s="1" t="str">
        <f t="shared" si="203"/>
        <v>0</v>
      </c>
    </row>
    <row r="2152" spans="1:11">
      <c r="A2152" s="1" t="s">
        <v>43</v>
      </c>
      <c r="B2152" s="2">
        <v>41064</v>
      </c>
      <c r="C2152" s="3">
        <v>0.58333333333333337</v>
      </c>
      <c r="D2152" s="1">
        <v>29.8926667033301</v>
      </c>
      <c r="E2152" s="1">
        <f t="shared" si="198"/>
        <v>1.3096724599396501</v>
      </c>
      <c r="F2152" s="1">
        <f t="shared" si="199"/>
        <v>4714.8208557827402</v>
      </c>
      <c r="G2152" s="1" t="str">
        <f t="shared" si="200"/>
        <v>0</v>
      </c>
      <c r="H2152" s="1">
        <v>24.933605279999998</v>
      </c>
      <c r="I2152" s="1">
        <f t="shared" si="201"/>
        <v>1.0924035813299999</v>
      </c>
      <c r="J2152" s="1">
        <f t="shared" si="202"/>
        <v>3932.6528927879999</v>
      </c>
      <c r="K2152" s="1" t="str">
        <f t="shared" si="203"/>
        <v>0</v>
      </c>
    </row>
    <row r="2153" spans="1:11">
      <c r="A2153" s="1" t="s">
        <v>43</v>
      </c>
      <c r="B2153" s="2">
        <v>41064</v>
      </c>
      <c r="C2153" s="3">
        <v>0.625</v>
      </c>
      <c r="D2153" s="1">
        <v>28.249564472304399</v>
      </c>
      <c r="E2153" s="1">
        <f t="shared" si="198"/>
        <v>1.2376840434428364</v>
      </c>
      <c r="F2153" s="1">
        <f t="shared" si="199"/>
        <v>4455.6625563942116</v>
      </c>
      <c r="G2153" s="1" t="str">
        <f t="shared" si="200"/>
        <v>0</v>
      </c>
      <c r="H2153" s="1">
        <v>24.680627430000001</v>
      </c>
      <c r="I2153" s="1">
        <f t="shared" si="201"/>
        <v>1.081319989276875</v>
      </c>
      <c r="J2153" s="1">
        <f t="shared" si="202"/>
        <v>3892.7519613967502</v>
      </c>
      <c r="K2153" s="1" t="str">
        <f t="shared" si="203"/>
        <v>0</v>
      </c>
    </row>
    <row r="2154" spans="1:11">
      <c r="A2154" s="1" t="s">
        <v>43</v>
      </c>
      <c r="B2154" s="2">
        <v>41064</v>
      </c>
      <c r="C2154" s="3">
        <v>0.66666666666666663</v>
      </c>
      <c r="D2154" s="1">
        <v>30.280757930013898</v>
      </c>
      <c r="E2154" s="1">
        <f t="shared" si="198"/>
        <v>1.326675706808734</v>
      </c>
      <c r="F2154" s="1">
        <f t="shared" si="199"/>
        <v>4776.0325445114422</v>
      </c>
      <c r="G2154" s="1" t="str">
        <f t="shared" si="200"/>
        <v>0</v>
      </c>
      <c r="H2154" s="1">
        <v>24.45869691</v>
      </c>
      <c r="I2154" s="1">
        <f t="shared" si="201"/>
        <v>1.071596658369375</v>
      </c>
      <c r="J2154" s="1">
        <f t="shared" si="202"/>
        <v>3857.7479701297502</v>
      </c>
      <c r="K2154" s="1" t="str">
        <f t="shared" si="203"/>
        <v>0</v>
      </c>
    </row>
    <row r="2155" spans="1:11">
      <c r="A2155" s="1" t="s">
        <v>43</v>
      </c>
      <c r="B2155" s="2">
        <v>41064</v>
      </c>
      <c r="C2155" s="3">
        <v>0.70833333333333337</v>
      </c>
      <c r="D2155" s="1">
        <v>30.042100817892301</v>
      </c>
      <c r="E2155" s="1">
        <f t="shared" si="198"/>
        <v>1.3162195420839065</v>
      </c>
      <c r="F2155" s="1">
        <f t="shared" si="199"/>
        <v>4738.3903515020629</v>
      </c>
      <c r="G2155" s="1" t="str">
        <f t="shared" si="200"/>
        <v>0</v>
      </c>
      <c r="H2155" s="1">
        <v>24.629542140000002</v>
      </c>
      <c r="I2155" s="1">
        <f t="shared" si="201"/>
        <v>1.07908181500875</v>
      </c>
      <c r="J2155" s="1">
        <f t="shared" si="202"/>
        <v>3884.6945340315001</v>
      </c>
      <c r="K2155" s="1" t="str">
        <f t="shared" si="203"/>
        <v>0</v>
      </c>
    </row>
    <row r="2156" spans="1:11">
      <c r="A2156" s="1" t="s">
        <v>43</v>
      </c>
      <c r="B2156" s="2">
        <v>41064</v>
      </c>
      <c r="C2156" s="3">
        <v>0.75</v>
      </c>
      <c r="D2156" s="1">
        <v>32.806334340837303</v>
      </c>
      <c r="E2156" s="1">
        <f t="shared" si="198"/>
        <v>1.4373275233079343</v>
      </c>
      <c r="F2156" s="1">
        <f t="shared" si="199"/>
        <v>5174.3790839085632</v>
      </c>
      <c r="G2156" s="1" t="str">
        <f t="shared" si="200"/>
        <v>0</v>
      </c>
      <c r="H2156" s="1">
        <v>24.453988939999999</v>
      </c>
      <c r="I2156" s="1">
        <f t="shared" si="201"/>
        <v>1.0713903904337501</v>
      </c>
      <c r="J2156" s="1">
        <f t="shared" si="202"/>
        <v>3857.0054055615001</v>
      </c>
      <c r="K2156" s="1" t="str">
        <f t="shared" si="203"/>
        <v>0</v>
      </c>
    </row>
    <row r="2157" spans="1:11">
      <c r="A2157" s="1" t="s">
        <v>43</v>
      </c>
      <c r="B2157" s="2">
        <v>41064</v>
      </c>
      <c r="C2157" s="3">
        <v>0.79166666666666663</v>
      </c>
      <c r="D2157" s="1">
        <v>31.187221122317801</v>
      </c>
      <c r="E2157" s="1">
        <f t="shared" si="198"/>
        <v>1.3663901254215487</v>
      </c>
      <c r="F2157" s="1">
        <f t="shared" si="199"/>
        <v>4919.004451517575</v>
      </c>
      <c r="G2157" s="1" t="str">
        <f t="shared" si="200"/>
        <v>0</v>
      </c>
      <c r="H2157" s="1">
        <v>24.284344650000001</v>
      </c>
      <c r="I2157" s="1">
        <f t="shared" si="201"/>
        <v>1.063957849978125</v>
      </c>
      <c r="J2157" s="1">
        <f t="shared" si="202"/>
        <v>3830.2482599212503</v>
      </c>
      <c r="K2157" s="1" t="str">
        <f t="shared" si="203"/>
        <v>0</v>
      </c>
    </row>
    <row r="2158" spans="1:11">
      <c r="A2158" s="1" t="s">
        <v>43</v>
      </c>
      <c r="B2158" s="2">
        <v>41064</v>
      </c>
      <c r="C2158" s="3">
        <v>0.83333333333333337</v>
      </c>
      <c r="D2158" s="1">
        <v>31.456183854209101</v>
      </c>
      <c r="E2158" s="1">
        <f t="shared" si="198"/>
        <v>1.3781740551125363</v>
      </c>
      <c r="F2158" s="1">
        <f t="shared" si="199"/>
        <v>4961.4265984051308</v>
      </c>
      <c r="G2158" s="1" t="str">
        <f t="shared" si="200"/>
        <v>0</v>
      </c>
      <c r="H2158" s="1">
        <v>24.31219686</v>
      </c>
      <c r="I2158" s="1">
        <f t="shared" si="201"/>
        <v>1.06517812492875</v>
      </c>
      <c r="J2158" s="1">
        <f t="shared" si="202"/>
        <v>3834.6412497434999</v>
      </c>
      <c r="K2158" s="1" t="str">
        <f t="shared" si="203"/>
        <v>0</v>
      </c>
    </row>
    <row r="2159" spans="1:11">
      <c r="A2159" s="1" t="s">
        <v>43</v>
      </c>
      <c r="B2159" s="2">
        <v>41064</v>
      </c>
      <c r="C2159" s="3">
        <v>0.875</v>
      </c>
      <c r="D2159" s="1">
        <v>29.635637704531302</v>
      </c>
      <c r="E2159" s="1">
        <f t="shared" si="198"/>
        <v>1.2984113769297778</v>
      </c>
      <c r="F2159" s="1">
        <f t="shared" si="199"/>
        <v>4674.2809569472001</v>
      </c>
      <c r="G2159" s="1" t="str">
        <f t="shared" si="200"/>
        <v>0</v>
      </c>
      <c r="H2159" s="1">
        <v>24.332031369999999</v>
      </c>
      <c r="I2159" s="1">
        <f t="shared" si="201"/>
        <v>1.0660471243981249</v>
      </c>
      <c r="J2159" s="1">
        <f t="shared" si="202"/>
        <v>3837.7696478332496</v>
      </c>
      <c r="K2159" s="1" t="str">
        <f t="shared" si="203"/>
        <v>0</v>
      </c>
    </row>
    <row r="2160" spans="1:11">
      <c r="A2160" s="1" t="s">
        <v>43</v>
      </c>
      <c r="B2160" s="2">
        <v>41064</v>
      </c>
      <c r="C2160" s="3">
        <v>0.91666666666666663</v>
      </c>
      <c r="D2160" s="1">
        <v>28.093894988695801</v>
      </c>
      <c r="E2160" s="1">
        <f t="shared" si="198"/>
        <v>1.2308637741922348</v>
      </c>
      <c r="F2160" s="1">
        <f t="shared" si="199"/>
        <v>4431.1095870920453</v>
      </c>
      <c r="G2160" s="1" t="str">
        <f t="shared" si="200"/>
        <v>0</v>
      </c>
      <c r="H2160" s="1">
        <v>24.111315170000001</v>
      </c>
      <c r="I2160" s="1">
        <f t="shared" si="201"/>
        <v>1.0563769958856251</v>
      </c>
      <c r="J2160" s="1">
        <f t="shared" si="202"/>
        <v>3802.9571851882502</v>
      </c>
      <c r="K2160" s="1" t="str">
        <f t="shared" si="203"/>
        <v>0</v>
      </c>
    </row>
    <row r="2161" spans="1:11">
      <c r="A2161" s="1" t="s">
        <v>43</v>
      </c>
      <c r="B2161" s="2">
        <v>41064</v>
      </c>
      <c r="C2161" s="3">
        <v>0.95833333333333337</v>
      </c>
      <c r="D2161" s="1">
        <v>28.170916257964201</v>
      </c>
      <c r="E2161" s="1">
        <f t="shared" si="198"/>
        <v>1.2342382685520565</v>
      </c>
      <c r="F2161" s="1">
        <f t="shared" si="199"/>
        <v>4443.2577667874039</v>
      </c>
      <c r="G2161" s="1">
        <f t="shared" si="200"/>
        <v>117111.77327395999</v>
      </c>
      <c r="H2161" s="1">
        <v>23.78498192</v>
      </c>
      <c r="I2161" s="1">
        <f t="shared" si="201"/>
        <v>1.04207952037</v>
      </c>
      <c r="J2161" s="1">
        <f t="shared" si="202"/>
        <v>3751.4862733319997</v>
      </c>
      <c r="K2161" s="1">
        <f t="shared" si="203"/>
        <v>87216.785800584752</v>
      </c>
    </row>
    <row r="2162" spans="1:11">
      <c r="A2162" s="1" t="s">
        <v>43</v>
      </c>
      <c r="B2162" s="2">
        <v>41065</v>
      </c>
      <c r="C2162" s="3">
        <v>0</v>
      </c>
      <c r="D2162" s="1">
        <v>25.838339584138701</v>
      </c>
      <c r="E2162" s="1">
        <f t="shared" si="198"/>
        <v>1.1320422530300769</v>
      </c>
      <c r="F2162" s="1">
        <f t="shared" si="199"/>
        <v>4075.3521109082767</v>
      </c>
      <c r="G2162" s="1" t="str">
        <f t="shared" si="200"/>
        <v>0</v>
      </c>
      <c r="H2162" s="1">
        <v>23.249287939999999</v>
      </c>
      <c r="I2162" s="1">
        <f t="shared" si="201"/>
        <v>1.0186094278712501</v>
      </c>
      <c r="J2162" s="1">
        <f t="shared" si="202"/>
        <v>3666.9939403365001</v>
      </c>
      <c r="K2162" s="1" t="str">
        <f t="shared" si="203"/>
        <v>0</v>
      </c>
    </row>
    <row r="2163" spans="1:11">
      <c r="A2163" s="1" t="s">
        <v>43</v>
      </c>
      <c r="B2163" s="2">
        <v>41065</v>
      </c>
      <c r="C2163" s="3">
        <v>4.1666666666666664E-2</v>
      </c>
      <c r="D2163" s="1">
        <v>23.446723813480801</v>
      </c>
      <c r="E2163" s="1">
        <f t="shared" si="198"/>
        <v>1.0272595870781276</v>
      </c>
      <c r="F2163" s="1">
        <f t="shared" si="199"/>
        <v>3698.1345134812595</v>
      </c>
      <c r="G2163" s="1" t="str">
        <f t="shared" si="200"/>
        <v>0</v>
      </c>
      <c r="H2163" s="1">
        <v>24.03919458</v>
      </c>
      <c r="I2163" s="1">
        <f t="shared" si="201"/>
        <v>1.05321721253625</v>
      </c>
      <c r="J2163" s="1">
        <f t="shared" si="202"/>
        <v>3791.5819651305001</v>
      </c>
      <c r="K2163" s="1" t="str">
        <f t="shared" si="203"/>
        <v>0</v>
      </c>
    </row>
    <row r="2164" spans="1:11">
      <c r="A2164" s="1" t="s">
        <v>43</v>
      </c>
      <c r="B2164" s="2">
        <v>41065</v>
      </c>
      <c r="C2164" s="3">
        <v>8.3333333333333329E-2</v>
      </c>
      <c r="D2164" s="1">
        <v>27.138111687766202</v>
      </c>
      <c r="E2164" s="1">
        <f t="shared" si="198"/>
        <v>1.1889885183202566</v>
      </c>
      <c r="F2164" s="1">
        <f t="shared" si="199"/>
        <v>4280.3586659529237</v>
      </c>
      <c r="G2164" s="1" t="str">
        <f t="shared" si="200"/>
        <v>0</v>
      </c>
      <c r="H2164" s="1">
        <v>23.844688959999999</v>
      </c>
      <c r="I2164" s="1">
        <f t="shared" si="201"/>
        <v>1.04469543506</v>
      </c>
      <c r="J2164" s="1">
        <f t="shared" si="202"/>
        <v>3760.9035662159999</v>
      </c>
      <c r="K2164" s="1" t="str">
        <f t="shared" si="203"/>
        <v>0</v>
      </c>
    </row>
    <row r="2165" spans="1:11">
      <c r="A2165" s="1" t="s">
        <v>43</v>
      </c>
      <c r="B2165" s="2">
        <v>41065</v>
      </c>
      <c r="C2165" s="3">
        <v>0.125</v>
      </c>
      <c r="D2165" s="1">
        <v>26.7993163161808</v>
      </c>
      <c r="E2165" s="1">
        <f t="shared" si="198"/>
        <v>1.1741450461026712</v>
      </c>
      <c r="F2165" s="1">
        <f t="shared" si="199"/>
        <v>4226.9221659696168</v>
      </c>
      <c r="G2165" s="1" t="str">
        <f t="shared" si="200"/>
        <v>0</v>
      </c>
      <c r="H2165" s="1">
        <v>23.856654890000002</v>
      </c>
      <c r="I2165" s="1">
        <f t="shared" si="201"/>
        <v>1.0452196923681252</v>
      </c>
      <c r="J2165" s="1">
        <f t="shared" si="202"/>
        <v>3762.7908925252505</v>
      </c>
      <c r="K2165" s="1" t="str">
        <f t="shared" si="203"/>
        <v>0</v>
      </c>
    </row>
    <row r="2166" spans="1:11">
      <c r="A2166" s="1" t="s">
        <v>43</v>
      </c>
      <c r="B2166" s="2">
        <v>41065</v>
      </c>
      <c r="C2166" s="3">
        <v>0.16666666666666666</v>
      </c>
      <c r="D2166" s="1">
        <v>28.5123001437717</v>
      </c>
      <c r="E2166" s="1">
        <f t="shared" si="198"/>
        <v>1.2491951500489977</v>
      </c>
      <c r="F2166" s="1">
        <f t="shared" si="199"/>
        <v>4497.1025401763918</v>
      </c>
      <c r="G2166" s="1" t="str">
        <f t="shared" si="200"/>
        <v>0</v>
      </c>
      <c r="H2166" s="1">
        <v>24.045909810000001</v>
      </c>
      <c r="I2166" s="1">
        <f t="shared" si="201"/>
        <v>1.0535114235506251</v>
      </c>
      <c r="J2166" s="1">
        <f t="shared" si="202"/>
        <v>3792.6411247822502</v>
      </c>
      <c r="K2166" s="1" t="str">
        <f t="shared" si="203"/>
        <v>0</v>
      </c>
    </row>
    <row r="2167" spans="1:11">
      <c r="A2167" s="1" t="s">
        <v>43</v>
      </c>
      <c r="B2167" s="2">
        <v>41065</v>
      </c>
      <c r="C2167" s="3">
        <v>0.20833333333333334</v>
      </c>
      <c r="D2167" s="1">
        <v>25.999471043480799</v>
      </c>
      <c r="E2167" s="1">
        <f t="shared" si="198"/>
        <v>1.1391018250925027</v>
      </c>
      <c r="F2167" s="1">
        <f t="shared" si="199"/>
        <v>4100.7665703330094</v>
      </c>
      <c r="G2167" s="1" t="str">
        <f t="shared" si="200"/>
        <v>0</v>
      </c>
      <c r="H2167" s="1">
        <v>23.878551510000001</v>
      </c>
      <c r="I2167" s="1">
        <f t="shared" si="201"/>
        <v>1.0461790380318752</v>
      </c>
      <c r="J2167" s="1">
        <f t="shared" si="202"/>
        <v>3766.2445369147508</v>
      </c>
      <c r="K2167" s="1" t="str">
        <f t="shared" si="203"/>
        <v>0</v>
      </c>
    </row>
    <row r="2168" spans="1:11">
      <c r="A2168" s="1" t="s">
        <v>43</v>
      </c>
      <c r="B2168" s="2">
        <v>41065</v>
      </c>
      <c r="C2168" s="3">
        <v>0.25</v>
      </c>
      <c r="D2168" s="1">
        <v>23.311355585522101</v>
      </c>
      <c r="E2168" s="1">
        <f t="shared" si="198"/>
        <v>1.0213287665906872</v>
      </c>
      <c r="F2168" s="1">
        <f t="shared" si="199"/>
        <v>3676.7835597264739</v>
      </c>
      <c r="G2168" s="1" t="str">
        <f t="shared" si="200"/>
        <v>0</v>
      </c>
      <c r="H2168" s="1">
        <v>23.96517463</v>
      </c>
      <c r="I2168" s="1">
        <f t="shared" si="201"/>
        <v>1.049974213476875</v>
      </c>
      <c r="J2168" s="1">
        <f t="shared" si="202"/>
        <v>3779.9071685167501</v>
      </c>
      <c r="K2168" s="1" t="str">
        <f t="shared" si="203"/>
        <v>0</v>
      </c>
    </row>
    <row r="2169" spans="1:11">
      <c r="A2169" s="1" t="s">
        <v>43</v>
      </c>
      <c r="B2169" s="2">
        <v>41065</v>
      </c>
      <c r="C2169" s="3">
        <v>0.29166666666666669</v>
      </c>
      <c r="D2169" s="1">
        <v>24.5481564749612</v>
      </c>
      <c r="E2169" s="1">
        <f t="shared" si="198"/>
        <v>1.0755161055592375</v>
      </c>
      <c r="F2169" s="1">
        <f t="shared" si="199"/>
        <v>3871.8579800132547</v>
      </c>
      <c r="G2169" s="1" t="str">
        <f t="shared" si="200"/>
        <v>0</v>
      </c>
      <c r="H2169" s="1">
        <v>23.8726837</v>
      </c>
      <c r="I2169" s="1">
        <f t="shared" si="201"/>
        <v>1.0459219546062499</v>
      </c>
      <c r="J2169" s="1">
        <f t="shared" si="202"/>
        <v>3765.3190365824998</v>
      </c>
      <c r="K2169" s="1" t="str">
        <f t="shared" si="203"/>
        <v>0</v>
      </c>
    </row>
    <row r="2170" spans="1:11">
      <c r="A2170" s="1" t="s">
        <v>43</v>
      </c>
      <c r="B2170" s="2">
        <v>41065</v>
      </c>
      <c r="C2170" s="3">
        <v>0.33333333333333331</v>
      </c>
      <c r="D2170" s="1">
        <v>24.251095070309098</v>
      </c>
      <c r="E2170" s="1">
        <f t="shared" ref="E2170:E2233" si="204">(D2170*3785.4)/86400</f>
        <v>1.0625011027679174</v>
      </c>
      <c r="F2170" s="1">
        <f t="shared" ref="F2170:F2233" si="205">E2170*3600</f>
        <v>3825.0039699645026</v>
      </c>
      <c r="G2170" s="1" t="str">
        <f t="shared" ref="G2170:G2233" si="206">IF(C2170=$C$25,SUM(F2170:F2191),"0")</f>
        <v>0</v>
      </c>
      <c r="H2170" s="1">
        <v>21.622310720000002</v>
      </c>
      <c r="I2170" s="1">
        <f t="shared" ref="I2170:I2233" si="207">(H2170*3785.4)/86400</f>
        <v>0.94732748842000003</v>
      </c>
      <c r="J2170" s="1">
        <f t="shared" ref="J2170:J2233" si="208">I2170*3600</f>
        <v>3410.3789583120001</v>
      </c>
      <c r="K2170" s="1" t="str">
        <f t="shared" ref="K2170:K2233" si="209">IF(C2170=$C$25,SUM(J2170:J2191),"0")</f>
        <v>0</v>
      </c>
    </row>
    <row r="2171" spans="1:11">
      <c r="A2171" s="1" t="s">
        <v>43</v>
      </c>
      <c r="B2171" s="2">
        <v>41065</v>
      </c>
      <c r="C2171" s="3">
        <v>0.375</v>
      </c>
      <c r="D2171" s="1">
        <v>23.854652226236102</v>
      </c>
      <c r="E2171" s="1">
        <f t="shared" si="204"/>
        <v>1.0451319506619692</v>
      </c>
      <c r="F2171" s="1">
        <f t="shared" si="205"/>
        <v>3762.4750223830893</v>
      </c>
      <c r="G2171" s="1" t="str">
        <f t="shared" si="206"/>
        <v>0</v>
      </c>
      <c r="H2171" s="1">
        <v>23.862156039999999</v>
      </c>
      <c r="I2171" s="1">
        <f t="shared" si="207"/>
        <v>1.0454607115025001</v>
      </c>
      <c r="J2171" s="1">
        <f t="shared" si="208"/>
        <v>3763.6585614090004</v>
      </c>
      <c r="K2171" s="1" t="str">
        <f t="shared" si="209"/>
        <v>0</v>
      </c>
    </row>
    <row r="2172" spans="1:11">
      <c r="A2172" s="1" t="s">
        <v>43</v>
      </c>
      <c r="B2172" s="2">
        <v>41065</v>
      </c>
      <c r="C2172" s="3">
        <v>0.41666666666666669</v>
      </c>
      <c r="D2172" s="1">
        <v>28.393471989631699</v>
      </c>
      <c r="E2172" s="1">
        <f t="shared" si="204"/>
        <v>1.2439889915457387</v>
      </c>
      <c r="F2172" s="1">
        <f t="shared" si="205"/>
        <v>4478.3603695646598</v>
      </c>
      <c r="G2172" s="1" t="str">
        <f t="shared" si="206"/>
        <v>0</v>
      </c>
      <c r="H2172" s="1">
        <v>23.968179549999999</v>
      </c>
      <c r="I2172" s="1">
        <f t="shared" si="207"/>
        <v>1.050105866534375</v>
      </c>
      <c r="J2172" s="1">
        <f t="shared" si="208"/>
        <v>3780.3811195237499</v>
      </c>
      <c r="K2172" s="1" t="str">
        <f t="shared" si="209"/>
        <v>0</v>
      </c>
    </row>
    <row r="2173" spans="1:11">
      <c r="A2173" s="1" t="s">
        <v>43</v>
      </c>
      <c r="B2173" s="2">
        <v>41065</v>
      </c>
      <c r="C2173" s="3">
        <v>0.45833333333333331</v>
      </c>
      <c r="D2173" s="1">
        <v>28.765169014930699</v>
      </c>
      <c r="E2173" s="1">
        <f t="shared" si="204"/>
        <v>1.2602739674666512</v>
      </c>
      <c r="F2173" s="1">
        <f t="shared" si="205"/>
        <v>4536.9862828799442</v>
      </c>
      <c r="G2173" s="1" t="str">
        <f t="shared" si="206"/>
        <v>0</v>
      </c>
      <c r="H2173" s="1">
        <v>23.728978690000002</v>
      </c>
      <c r="I2173" s="1">
        <f t="shared" si="207"/>
        <v>1.0396258788556252</v>
      </c>
      <c r="J2173" s="1">
        <f t="shared" si="208"/>
        <v>3742.6531638802508</v>
      </c>
      <c r="K2173" s="1" t="str">
        <f t="shared" si="209"/>
        <v>0</v>
      </c>
    </row>
    <row r="2174" spans="1:11">
      <c r="A2174" s="1" t="s">
        <v>43</v>
      </c>
      <c r="B2174" s="2">
        <v>41065</v>
      </c>
      <c r="C2174" s="3">
        <v>0.5</v>
      </c>
      <c r="D2174" s="1">
        <v>30.629134436183499</v>
      </c>
      <c r="E2174" s="1">
        <f t="shared" si="204"/>
        <v>1.3419389524852896</v>
      </c>
      <c r="F2174" s="1">
        <f t="shared" si="205"/>
        <v>4830.9802289470426</v>
      </c>
      <c r="G2174" s="1" t="str">
        <f t="shared" si="206"/>
        <v>0</v>
      </c>
      <c r="H2174" s="1">
        <v>23.754070070000001</v>
      </c>
      <c r="I2174" s="1">
        <f t="shared" si="207"/>
        <v>1.040725194941875</v>
      </c>
      <c r="J2174" s="1">
        <f t="shared" si="208"/>
        <v>3746.6107017907498</v>
      </c>
      <c r="K2174" s="1" t="str">
        <f t="shared" si="209"/>
        <v>0</v>
      </c>
    </row>
    <row r="2175" spans="1:11">
      <c r="A2175" s="1" t="s">
        <v>43</v>
      </c>
      <c r="B2175" s="2">
        <v>41065</v>
      </c>
      <c r="C2175" s="3">
        <v>0.54166666666666663</v>
      </c>
      <c r="D2175" s="1">
        <v>30.618568446901101</v>
      </c>
      <c r="E2175" s="1">
        <f t="shared" si="204"/>
        <v>1.3414760300798545</v>
      </c>
      <c r="F2175" s="1">
        <f t="shared" si="205"/>
        <v>4829.3137082874764</v>
      </c>
      <c r="G2175" s="1" t="str">
        <f t="shared" si="206"/>
        <v>0</v>
      </c>
      <c r="H2175" s="1">
        <v>23.92159174</v>
      </c>
      <c r="I2175" s="1">
        <f t="shared" si="207"/>
        <v>1.04806473810875</v>
      </c>
      <c r="J2175" s="1">
        <f t="shared" si="208"/>
        <v>3773.0330571915001</v>
      </c>
      <c r="K2175" s="1" t="str">
        <f t="shared" si="209"/>
        <v>0</v>
      </c>
    </row>
    <row r="2176" spans="1:11">
      <c r="A2176" s="1" t="s">
        <v>43</v>
      </c>
      <c r="B2176" s="2">
        <v>41065</v>
      </c>
      <c r="C2176" s="3">
        <v>0.58333333333333337</v>
      </c>
      <c r="D2176" s="1">
        <v>36.797185054355197</v>
      </c>
      <c r="E2176" s="1">
        <f t="shared" si="204"/>
        <v>1.6121766701939373</v>
      </c>
      <c r="F2176" s="1">
        <f t="shared" si="205"/>
        <v>5803.8360126981743</v>
      </c>
      <c r="G2176" s="1" t="str">
        <f t="shared" si="206"/>
        <v>0</v>
      </c>
      <c r="H2176" s="1">
        <v>24.130070849999999</v>
      </c>
      <c r="I2176" s="1">
        <f t="shared" si="207"/>
        <v>1.0571987291156248</v>
      </c>
      <c r="J2176" s="1">
        <f t="shared" si="208"/>
        <v>3805.9154248162495</v>
      </c>
      <c r="K2176" s="1" t="str">
        <f t="shared" si="209"/>
        <v>0</v>
      </c>
    </row>
    <row r="2177" spans="1:11">
      <c r="A2177" s="1" t="s">
        <v>43</v>
      </c>
      <c r="B2177" s="2">
        <v>41065</v>
      </c>
      <c r="C2177" s="3">
        <v>0.625</v>
      </c>
      <c r="D2177" s="1">
        <v>45.444225720299599</v>
      </c>
      <c r="E2177" s="1">
        <f t="shared" si="204"/>
        <v>1.9910251393706262</v>
      </c>
      <c r="F2177" s="1">
        <f t="shared" si="205"/>
        <v>7167.6905017342542</v>
      </c>
      <c r="G2177" s="1" t="str">
        <f t="shared" si="206"/>
        <v>0</v>
      </c>
      <c r="H2177" s="1">
        <v>24.663024660000001</v>
      </c>
      <c r="I2177" s="1">
        <f t="shared" si="207"/>
        <v>1.0805487679162502</v>
      </c>
      <c r="J2177" s="1">
        <f t="shared" si="208"/>
        <v>3889.9755644985007</v>
      </c>
      <c r="K2177" s="1" t="str">
        <f t="shared" si="209"/>
        <v>0</v>
      </c>
    </row>
    <row r="2178" spans="1:11">
      <c r="A2178" s="1" t="s">
        <v>43</v>
      </c>
      <c r="B2178" s="2">
        <v>41065</v>
      </c>
      <c r="C2178" s="3">
        <v>0.66666666666666663</v>
      </c>
      <c r="D2178" s="1">
        <v>49.3880999448564</v>
      </c>
      <c r="E2178" s="1">
        <f t="shared" si="204"/>
        <v>2.163816128834021</v>
      </c>
      <c r="F2178" s="1">
        <f t="shared" si="205"/>
        <v>7789.7380638024752</v>
      </c>
      <c r="G2178" s="1" t="str">
        <f t="shared" si="206"/>
        <v>0</v>
      </c>
      <c r="H2178" s="1">
        <v>25.43913439</v>
      </c>
      <c r="I2178" s="1">
        <f t="shared" si="207"/>
        <v>1.114552075461875</v>
      </c>
      <c r="J2178" s="1">
        <f t="shared" si="208"/>
        <v>4012.3874716627497</v>
      </c>
      <c r="K2178" s="1" t="str">
        <f t="shared" si="209"/>
        <v>0</v>
      </c>
    </row>
    <row r="2179" spans="1:11">
      <c r="A2179" s="1" t="s">
        <v>43</v>
      </c>
      <c r="B2179" s="2">
        <v>41065</v>
      </c>
      <c r="C2179" s="3">
        <v>0.70833333333333337</v>
      </c>
      <c r="D2179" s="1">
        <v>52.602784087922799</v>
      </c>
      <c r="E2179" s="1">
        <f t="shared" si="204"/>
        <v>2.3046594778521179</v>
      </c>
      <c r="F2179" s="1">
        <f t="shared" si="205"/>
        <v>8296.7741202676243</v>
      </c>
      <c r="G2179" s="1" t="str">
        <f t="shared" si="206"/>
        <v>0</v>
      </c>
      <c r="H2179" s="1">
        <v>27.986651640000002</v>
      </c>
      <c r="I2179" s="1">
        <f t="shared" si="207"/>
        <v>1.2261651749775</v>
      </c>
      <c r="J2179" s="1">
        <f t="shared" si="208"/>
        <v>4414.1946299190004</v>
      </c>
      <c r="K2179" s="1" t="str">
        <f t="shared" si="209"/>
        <v>0</v>
      </c>
    </row>
    <row r="2180" spans="1:11">
      <c r="A2180" s="1" t="s">
        <v>43</v>
      </c>
      <c r="B2180" s="2">
        <v>41065</v>
      </c>
      <c r="C2180" s="3">
        <v>0.75</v>
      </c>
      <c r="D2180" s="1">
        <v>51.300293422275097</v>
      </c>
      <c r="E2180" s="1">
        <f t="shared" si="204"/>
        <v>2.2475941055634276</v>
      </c>
      <c r="F2180" s="1">
        <f t="shared" si="205"/>
        <v>8091.3387800283399</v>
      </c>
      <c r="G2180" s="1" t="str">
        <f t="shared" si="206"/>
        <v>0</v>
      </c>
      <c r="H2180" s="1">
        <v>30.963513509999999</v>
      </c>
      <c r="I2180" s="1">
        <f t="shared" si="207"/>
        <v>1.356588935656875</v>
      </c>
      <c r="J2180" s="1">
        <f t="shared" si="208"/>
        <v>4883.72016836475</v>
      </c>
      <c r="K2180" s="1" t="str">
        <f t="shared" si="209"/>
        <v>0</v>
      </c>
    </row>
    <row r="2181" spans="1:11">
      <c r="A2181" s="1" t="s">
        <v>43</v>
      </c>
      <c r="B2181" s="2">
        <v>41065</v>
      </c>
      <c r="C2181" s="3">
        <v>0.79166666666666663</v>
      </c>
      <c r="D2181" s="1">
        <v>51.847033791012201</v>
      </c>
      <c r="E2181" s="1">
        <f t="shared" si="204"/>
        <v>2.2715481679687222</v>
      </c>
      <c r="F2181" s="1">
        <f t="shared" si="205"/>
        <v>8177.5734046873995</v>
      </c>
      <c r="G2181" s="1" t="str">
        <f t="shared" si="206"/>
        <v>0</v>
      </c>
      <c r="H2181" s="1">
        <v>31.981265220000001</v>
      </c>
      <c r="I2181" s="1">
        <f t="shared" si="207"/>
        <v>1.4011791824512501</v>
      </c>
      <c r="J2181" s="1">
        <f t="shared" si="208"/>
        <v>5044.2450568245004</v>
      </c>
      <c r="K2181" s="1" t="str">
        <f t="shared" si="209"/>
        <v>0</v>
      </c>
    </row>
    <row r="2182" spans="1:11">
      <c r="A2182" s="1" t="s">
        <v>43</v>
      </c>
      <c r="B2182" s="2">
        <v>41065</v>
      </c>
      <c r="C2182" s="3">
        <v>0.83333333333333337</v>
      </c>
      <c r="D2182" s="1">
        <v>54.849687337875402</v>
      </c>
      <c r="E2182" s="1">
        <f t="shared" si="204"/>
        <v>2.4031019264906659</v>
      </c>
      <c r="F2182" s="1">
        <f t="shared" si="205"/>
        <v>8651.1669353663965</v>
      </c>
      <c r="G2182" s="1" t="str">
        <f t="shared" si="206"/>
        <v>0</v>
      </c>
      <c r="H2182" s="1">
        <v>32.409341689999998</v>
      </c>
      <c r="I2182" s="1">
        <f t="shared" si="207"/>
        <v>1.4199342827931249</v>
      </c>
      <c r="J2182" s="1">
        <f t="shared" si="208"/>
        <v>5111.7634180552495</v>
      </c>
      <c r="K2182" s="1" t="str">
        <f t="shared" si="209"/>
        <v>0</v>
      </c>
    </row>
    <row r="2183" spans="1:11">
      <c r="A2183" s="1" t="s">
        <v>43</v>
      </c>
      <c r="B2183" s="2">
        <v>41065</v>
      </c>
      <c r="C2183" s="3">
        <v>0.875</v>
      </c>
      <c r="D2183" s="1">
        <v>53.074848099814503</v>
      </c>
      <c r="E2183" s="1">
        <f t="shared" si="204"/>
        <v>2.3253417823731226</v>
      </c>
      <c r="F2183" s="1">
        <f t="shared" si="205"/>
        <v>8371.2304165432415</v>
      </c>
      <c r="G2183" s="1" t="str">
        <f t="shared" si="206"/>
        <v>0</v>
      </c>
      <c r="H2183" s="1">
        <v>31.88787924</v>
      </c>
      <c r="I2183" s="1">
        <f t="shared" si="207"/>
        <v>1.3970877092025</v>
      </c>
      <c r="J2183" s="1">
        <f t="shared" si="208"/>
        <v>5029.5157531289997</v>
      </c>
      <c r="K2183" s="1" t="str">
        <f t="shared" si="209"/>
        <v>0</v>
      </c>
    </row>
    <row r="2184" spans="1:11">
      <c r="A2184" s="1" t="s">
        <v>43</v>
      </c>
      <c r="B2184" s="2">
        <v>41065</v>
      </c>
      <c r="C2184" s="3">
        <v>0.91666666666666663</v>
      </c>
      <c r="D2184" s="1">
        <v>55.8053566561805</v>
      </c>
      <c r="E2184" s="1">
        <f t="shared" si="204"/>
        <v>2.4449721884989084</v>
      </c>
      <c r="F2184" s="1">
        <f t="shared" si="205"/>
        <v>8801.8998785960703</v>
      </c>
      <c r="G2184" s="1" t="str">
        <f t="shared" si="206"/>
        <v>0</v>
      </c>
      <c r="H2184" s="1">
        <v>33.561593799999997</v>
      </c>
      <c r="I2184" s="1">
        <f t="shared" si="207"/>
        <v>1.4704173283624999</v>
      </c>
      <c r="J2184" s="1">
        <f t="shared" si="208"/>
        <v>5293.5023821049999</v>
      </c>
      <c r="K2184" s="1" t="str">
        <f t="shared" si="209"/>
        <v>0</v>
      </c>
    </row>
    <row r="2185" spans="1:11">
      <c r="A2185" s="1" t="s">
        <v>43</v>
      </c>
      <c r="B2185" s="2">
        <v>41065</v>
      </c>
      <c r="C2185" s="3">
        <v>0.95833333333333337</v>
      </c>
      <c r="D2185" s="1">
        <v>53.630663910971698</v>
      </c>
      <c r="E2185" s="1">
        <f t="shared" si="204"/>
        <v>2.3496934625994474</v>
      </c>
      <c r="F2185" s="1">
        <f t="shared" si="205"/>
        <v>8458.8964653580115</v>
      </c>
      <c r="G2185" s="1">
        <f t="shared" si="206"/>
        <v>122385.0523997072</v>
      </c>
      <c r="H2185" s="1">
        <v>33.920330559999996</v>
      </c>
      <c r="I2185" s="1">
        <f t="shared" si="207"/>
        <v>1.48613448266</v>
      </c>
      <c r="J2185" s="1">
        <f t="shared" si="208"/>
        <v>5350.0841375760001</v>
      </c>
      <c r="K2185" s="1">
        <f t="shared" si="209"/>
        <v>116551.66714337927</v>
      </c>
    </row>
    <row r="2186" spans="1:11">
      <c r="A2186" s="1" t="s">
        <v>43</v>
      </c>
      <c r="B2186" s="2">
        <v>41066</v>
      </c>
      <c r="C2186" s="3">
        <v>0</v>
      </c>
      <c r="D2186" s="1">
        <v>55.644403711954702</v>
      </c>
      <c r="E2186" s="1">
        <f t="shared" si="204"/>
        <v>2.4379204376300154</v>
      </c>
      <c r="F2186" s="1">
        <f t="shared" si="205"/>
        <v>8776.5135754680559</v>
      </c>
      <c r="G2186" s="1" t="str">
        <f t="shared" si="206"/>
        <v>0</v>
      </c>
      <c r="H2186" s="1">
        <v>33.35938213</v>
      </c>
      <c r="I2186" s="1">
        <f t="shared" si="207"/>
        <v>1.4615579295706251</v>
      </c>
      <c r="J2186" s="1">
        <f t="shared" si="208"/>
        <v>5261.6085464542502</v>
      </c>
      <c r="K2186" s="1" t="str">
        <f t="shared" si="209"/>
        <v>0</v>
      </c>
    </row>
    <row r="2187" spans="1:11">
      <c r="A2187" s="1" t="s">
        <v>43</v>
      </c>
      <c r="B2187" s="2">
        <v>41066</v>
      </c>
      <c r="C2187" s="3">
        <v>4.1666666666666664E-2</v>
      </c>
      <c r="D2187" s="1">
        <v>57.011608876122402</v>
      </c>
      <c r="E2187" s="1">
        <f t="shared" si="204"/>
        <v>2.497821113885113</v>
      </c>
      <c r="F2187" s="1">
        <f t="shared" si="205"/>
        <v>8992.1560099864073</v>
      </c>
      <c r="G2187" s="1" t="str">
        <f t="shared" si="206"/>
        <v>0</v>
      </c>
      <c r="H2187" s="1">
        <v>34.099492169999998</v>
      </c>
      <c r="I2187" s="1">
        <f t="shared" si="207"/>
        <v>1.4939840006981249</v>
      </c>
      <c r="J2187" s="1">
        <f t="shared" si="208"/>
        <v>5378.3424025132499</v>
      </c>
      <c r="K2187" s="1" t="str">
        <f t="shared" si="209"/>
        <v>0</v>
      </c>
    </row>
    <row r="2188" spans="1:11">
      <c r="A2188" s="1" t="s">
        <v>43</v>
      </c>
      <c r="B2188" s="2">
        <v>41066</v>
      </c>
      <c r="C2188" s="3">
        <v>8.3333333333333329E-2</v>
      </c>
      <c r="D2188" s="1">
        <v>59.064884970982902</v>
      </c>
      <c r="E2188" s="1">
        <f t="shared" si="204"/>
        <v>2.5877802727911887</v>
      </c>
      <c r="F2188" s="1">
        <f t="shared" si="205"/>
        <v>9316.008982048279</v>
      </c>
      <c r="G2188" s="1" t="str">
        <f t="shared" si="206"/>
        <v>0</v>
      </c>
      <c r="H2188" s="1">
        <v>33.778463629999997</v>
      </c>
      <c r="I2188" s="1">
        <f t="shared" si="207"/>
        <v>1.4799189377893749</v>
      </c>
      <c r="J2188" s="1">
        <f t="shared" si="208"/>
        <v>5327.7081760417495</v>
      </c>
      <c r="K2188" s="1" t="str">
        <f t="shared" si="209"/>
        <v>0</v>
      </c>
    </row>
    <row r="2189" spans="1:11">
      <c r="A2189" s="1" t="s">
        <v>43</v>
      </c>
      <c r="B2189" s="2">
        <v>41066</v>
      </c>
      <c r="C2189" s="3">
        <v>0.125</v>
      </c>
      <c r="D2189" s="1">
        <v>58.390671694013797</v>
      </c>
      <c r="E2189" s="1">
        <f t="shared" si="204"/>
        <v>2.5582413035939795</v>
      </c>
      <c r="F2189" s="1">
        <f t="shared" si="205"/>
        <v>9209.6686929383268</v>
      </c>
      <c r="G2189" s="1" t="str">
        <f t="shared" si="206"/>
        <v>0</v>
      </c>
      <c r="H2189" s="1">
        <v>33.95135088</v>
      </c>
      <c r="I2189" s="1">
        <f t="shared" si="207"/>
        <v>1.4874935604300001</v>
      </c>
      <c r="J2189" s="1">
        <f t="shared" si="208"/>
        <v>5354.9768175480003</v>
      </c>
      <c r="K2189" s="1" t="str">
        <f t="shared" si="209"/>
        <v>0</v>
      </c>
    </row>
    <row r="2190" spans="1:11">
      <c r="A2190" s="1" t="s">
        <v>43</v>
      </c>
      <c r="B2190" s="2">
        <v>41066</v>
      </c>
      <c r="C2190" s="3">
        <v>0.16666666666666666</v>
      </c>
      <c r="D2190" s="1">
        <v>62.113897994359299</v>
      </c>
      <c r="E2190" s="1">
        <f t="shared" si="204"/>
        <v>2.7213651558778671</v>
      </c>
      <c r="F2190" s="1">
        <f t="shared" si="205"/>
        <v>9796.9145611603217</v>
      </c>
      <c r="G2190" s="1" t="str">
        <f t="shared" si="206"/>
        <v>0</v>
      </c>
      <c r="H2190" s="1">
        <v>35.439642650000003</v>
      </c>
      <c r="I2190" s="1">
        <f t="shared" si="207"/>
        <v>1.5526993436031251</v>
      </c>
      <c r="J2190" s="1">
        <f t="shared" si="208"/>
        <v>5589.7176369712506</v>
      </c>
      <c r="K2190" s="1" t="str">
        <f t="shared" si="209"/>
        <v>0</v>
      </c>
    </row>
    <row r="2191" spans="1:11">
      <c r="A2191" s="1" t="s">
        <v>43</v>
      </c>
      <c r="B2191" s="2">
        <v>41066</v>
      </c>
      <c r="C2191" s="3">
        <v>0.20833333333333334</v>
      </c>
      <c r="D2191" s="1">
        <v>39.092862991624401</v>
      </c>
      <c r="E2191" s="1">
        <f t="shared" si="204"/>
        <v>1.712756059820544</v>
      </c>
      <c r="F2191" s="1">
        <f t="shared" si="205"/>
        <v>6165.9218153539587</v>
      </c>
      <c r="G2191" s="1" t="str">
        <f t="shared" si="206"/>
        <v>0</v>
      </c>
      <c r="H2191" s="1">
        <v>34.494282589999997</v>
      </c>
      <c r="I2191" s="1">
        <f t="shared" si="207"/>
        <v>1.5112807559743751</v>
      </c>
      <c r="J2191" s="1">
        <f t="shared" si="208"/>
        <v>5440.61072150775</v>
      </c>
      <c r="K2191" s="1" t="str">
        <f t="shared" si="209"/>
        <v>0</v>
      </c>
    </row>
    <row r="2192" spans="1:11">
      <c r="A2192" s="1" t="s">
        <v>43</v>
      </c>
      <c r="B2192" s="2">
        <v>41066</v>
      </c>
      <c r="C2192" s="3">
        <v>0.25</v>
      </c>
      <c r="D2192" s="1">
        <v>17.689695101843899</v>
      </c>
      <c r="E2192" s="1">
        <f t="shared" si="204"/>
        <v>0.77502976664953582</v>
      </c>
      <c r="F2192" s="1">
        <f t="shared" si="205"/>
        <v>2790.107159938329</v>
      </c>
      <c r="G2192" s="1" t="str">
        <f t="shared" si="206"/>
        <v>0</v>
      </c>
      <c r="H2192" s="1">
        <v>34.23033616</v>
      </c>
      <c r="I2192" s="1">
        <f t="shared" si="207"/>
        <v>1.49971660301</v>
      </c>
      <c r="J2192" s="1">
        <f t="shared" si="208"/>
        <v>5398.9797708360002</v>
      </c>
      <c r="K2192" s="1" t="str">
        <f t="shared" si="209"/>
        <v>0</v>
      </c>
    </row>
    <row r="2193" spans="1:11">
      <c r="A2193" s="1" t="s">
        <v>43</v>
      </c>
      <c r="B2193" s="2">
        <v>41066</v>
      </c>
      <c r="C2193" s="3">
        <v>0.29166666666666669</v>
      </c>
      <c r="D2193" s="1">
        <v>19.638354577021399</v>
      </c>
      <c r="E2193" s="1">
        <f t="shared" si="204"/>
        <v>0.8604054099057501</v>
      </c>
      <c r="F2193" s="1">
        <f t="shared" si="205"/>
        <v>3097.4594756607003</v>
      </c>
      <c r="G2193" s="1" t="str">
        <f t="shared" si="206"/>
        <v>0</v>
      </c>
      <c r="H2193" s="1">
        <v>34.693987900000003</v>
      </c>
      <c r="I2193" s="1">
        <f t="shared" si="207"/>
        <v>1.52003034486875</v>
      </c>
      <c r="J2193" s="1">
        <f t="shared" si="208"/>
        <v>5472.1092415274998</v>
      </c>
      <c r="K2193" s="1" t="str">
        <f t="shared" si="209"/>
        <v>0</v>
      </c>
    </row>
    <row r="2194" spans="1:11">
      <c r="A2194" s="1" t="s">
        <v>43</v>
      </c>
      <c r="B2194" s="2">
        <v>41066</v>
      </c>
      <c r="C2194" s="3">
        <v>0.33333333333333331</v>
      </c>
      <c r="D2194" s="1">
        <v>27.878901637395199</v>
      </c>
      <c r="E2194" s="1">
        <f t="shared" si="204"/>
        <v>1.2214443779883772</v>
      </c>
      <c r="F2194" s="1">
        <f t="shared" si="205"/>
        <v>4397.1997607581579</v>
      </c>
      <c r="G2194" s="1" t="str">
        <f t="shared" si="206"/>
        <v>0</v>
      </c>
      <c r="H2194" s="1">
        <v>35.92645607</v>
      </c>
      <c r="I2194" s="1">
        <f t="shared" si="207"/>
        <v>1.574027856566875</v>
      </c>
      <c r="J2194" s="1">
        <f t="shared" si="208"/>
        <v>5666.5002836407502</v>
      </c>
      <c r="K2194" s="1" t="str">
        <f t="shared" si="209"/>
        <v>0</v>
      </c>
    </row>
    <row r="2195" spans="1:11">
      <c r="A2195" s="1" t="s">
        <v>43</v>
      </c>
      <c r="B2195" s="2">
        <v>41066</v>
      </c>
      <c r="C2195" s="3">
        <v>0.375</v>
      </c>
      <c r="D2195" s="1">
        <v>40.9387309688992</v>
      </c>
      <c r="E2195" s="1">
        <f t="shared" si="204"/>
        <v>1.7936281505748963</v>
      </c>
      <c r="F2195" s="1">
        <f t="shared" si="205"/>
        <v>6457.0613420696263</v>
      </c>
      <c r="G2195" s="1" t="str">
        <f t="shared" si="206"/>
        <v>0</v>
      </c>
      <c r="H2195" s="1">
        <v>35.837078509999998</v>
      </c>
      <c r="I2195" s="1">
        <f t="shared" si="207"/>
        <v>1.5701120022193751</v>
      </c>
      <c r="J2195" s="1">
        <f t="shared" si="208"/>
        <v>5652.4032079897506</v>
      </c>
      <c r="K2195" s="1" t="str">
        <f t="shared" si="209"/>
        <v>0</v>
      </c>
    </row>
    <row r="2196" spans="1:11">
      <c r="A2196" s="1" t="s">
        <v>43</v>
      </c>
      <c r="B2196" s="2">
        <v>41066</v>
      </c>
      <c r="C2196" s="3">
        <v>0.41666666666666669</v>
      </c>
      <c r="D2196" s="1">
        <v>40.296834597587598</v>
      </c>
      <c r="E2196" s="1">
        <f t="shared" si="204"/>
        <v>1.7655050658068066</v>
      </c>
      <c r="F2196" s="1">
        <f t="shared" si="205"/>
        <v>6355.8182369045035</v>
      </c>
      <c r="G2196" s="1" t="str">
        <f t="shared" si="206"/>
        <v>0</v>
      </c>
      <c r="H2196" s="1">
        <v>35.083964709999997</v>
      </c>
      <c r="I2196" s="1">
        <f t="shared" si="207"/>
        <v>1.5371162038568751</v>
      </c>
      <c r="J2196" s="1">
        <f t="shared" si="208"/>
        <v>5533.6183338847504</v>
      </c>
      <c r="K2196" s="1" t="str">
        <f t="shared" si="209"/>
        <v>0</v>
      </c>
    </row>
    <row r="2197" spans="1:11">
      <c r="A2197" s="1" t="s">
        <v>43</v>
      </c>
      <c r="B2197" s="2">
        <v>41066</v>
      </c>
      <c r="C2197" s="3">
        <v>0.45833333333333331</v>
      </c>
      <c r="D2197" s="1">
        <v>20.166626303460902</v>
      </c>
      <c r="E2197" s="1">
        <f t="shared" si="204"/>
        <v>0.88355031492038083</v>
      </c>
      <c r="F2197" s="1">
        <f t="shared" si="205"/>
        <v>3180.7811337133708</v>
      </c>
      <c r="G2197" s="1" t="str">
        <f t="shared" si="206"/>
        <v>0</v>
      </c>
      <c r="H2197" s="1">
        <v>35.690687339999997</v>
      </c>
      <c r="I2197" s="1">
        <f t="shared" si="207"/>
        <v>1.5636982390837497</v>
      </c>
      <c r="J2197" s="1">
        <f t="shared" si="208"/>
        <v>5629.3136607014994</v>
      </c>
      <c r="K2197" s="1" t="str">
        <f t="shared" si="209"/>
        <v>0</v>
      </c>
    </row>
    <row r="2198" spans="1:11">
      <c r="A2198" s="1" t="s">
        <v>43</v>
      </c>
      <c r="B2198" s="2">
        <v>41066</v>
      </c>
      <c r="C2198" s="3">
        <v>0.5</v>
      </c>
      <c r="D2198" s="1">
        <v>20.372373302247802</v>
      </c>
      <c r="E2198" s="1">
        <f t="shared" si="204"/>
        <v>0.89256460530473192</v>
      </c>
      <c r="F2198" s="1">
        <f t="shared" si="205"/>
        <v>3213.2325790970349</v>
      </c>
      <c r="G2198" s="1" t="str">
        <f t="shared" si="206"/>
        <v>0</v>
      </c>
      <c r="H2198" s="1">
        <v>34.024224060000002</v>
      </c>
      <c r="I2198" s="1">
        <f t="shared" si="207"/>
        <v>1.4906863166287503</v>
      </c>
      <c r="J2198" s="1">
        <f t="shared" si="208"/>
        <v>5366.470739863501</v>
      </c>
      <c r="K2198" s="1" t="str">
        <f t="shared" si="209"/>
        <v>0</v>
      </c>
    </row>
    <row r="2199" spans="1:11">
      <c r="A2199" s="1" t="s">
        <v>43</v>
      </c>
      <c r="B2199" s="2">
        <v>41066</v>
      </c>
      <c r="C2199" s="3">
        <v>0.54166666666666663</v>
      </c>
      <c r="D2199" s="1">
        <v>22.3522183471256</v>
      </c>
      <c r="E2199" s="1">
        <f t="shared" si="204"/>
        <v>0.97930656633344038</v>
      </c>
      <c r="F2199" s="1">
        <f t="shared" si="205"/>
        <v>3525.5036388003855</v>
      </c>
      <c r="G2199" s="1" t="str">
        <f t="shared" si="206"/>
        <v>0</v>
      </c>
      <c r="H2199" s="1">
        <v>32.948047270000004</v>
      </c>
      <c r="I2199" s="1">
        <f t="shared" si="207"/>
        <v>1.4435363210168752</v>
      </c>
      <c r="J2199" s="1">
        <f t="shared" si="208"/>
        <v>5196.7307556607511</v>
      </c>
      <c r="K2199" s="1" t="str">
        <f t="shared" si="209"/>
        <v>0</v>
      </c>
    </row>
    <row r="2200" spans="1:11">
      <c r="A2200" s="1" t="s">
        <v>43</v>
      </c>
      <c r="B2200" s="2">
        <v>41066</v>
      </c>
      <c r="C2200" s="3">
        <v>0.58333333333333337</v>
      </c>
      <c r="D2200" s="1">
        <v>23.165885519981401</v>
      </c>
      <c r="E2200" s="1">
        <f t="shared" si="204"/>
        <v>1.0149553593441851</v>
      </c>
      <c r="F2200" s="1">
        <f t="shared" si="205"/>
        <v>3653.8392936390665</v>
      </c>
      <c r="G2200" s="1" t="str">
        <f t="shared" si="206"/>
        <v>0</v>
      </c>
      <c r="H2200" s="1">
        <v>32.36046065</v>
      </c>
      <c r="I2200" s="1">
        <f t="shared" si="207"/>
        <v>1.417792682228125</v>
      </c>
      <c r="J2200" s="1">
        <f t="shared" si="208"/>
        <v>5104.0536560212504</v>
      </c>
      <c r="K2200" s="1" t="str">
        <f t="shared" si="209"/>
        <v>0</v>
      </c>
    </row>
    <row r="2201" spans="1:11">
      <c r="A2201" s="1" t="s">
        <v>43</v>
      </c>
      <c r="B2201" s="2">
        <v>41066</v>
      </c>
      <c r="C2201" s="3">
        <v>0.625</v>
      </c>
      <c r="D2201" s="1">
        <v>22.485193567275999</v>
      </c>
      <c r="E2201" s="1">
        <f t="shared" si="204"/>
        <v>0.98513254316627974</v>
      </c>
      <c r="F2201" s="1">
        <f t="shared" si="205"/>
        <v>3546.477155398607</v>
      </c>
      <c r="G2201" s="1" t="str">
        <f t="shared" si="206"/>
        <v>0</v>
      </c>
      <c r="H2201" s="1">
        <v>32.600733720000001</v>
      </c>
      <c r="I2201" s="1">
        <f t="shared" si="207"/>
        <v>1.4283196461075001</v>
      </c>
      <c r="J2201" s="1">
        <f t="shared" si="208"/>
        <v>5141.9507259870006</v>
      </c>
      <c r="K2201" s="1" t="str">
        <f t="shared" si="209"/>
        <v>0</v>
      </c>
    </row>
    <row r="2202" spans="1:11">
      <c r="A2202" s="1" t="s">
        <v>43</v>
      </c>
      <c r="B2202" s="2">
        <v>41066</v>
      </c>
      <c r="C2202" s="3">
        <v>0.66666666666666663</v>
      </c>
      <c r="D2202" s="1">
        <v>25.429702992969101</v>
      </c>
      <c r="E2202" s="1">
        <f t="shared" si="204"/>
        <v>1.1141388623794588</v>
      </c>
      <c r="F2202" s="1">
        <f t="shared" si="205"/>
        <v>4010.8999045660516</v>
      </c>
      <c r="G2202" s="1" t="str">
        <f t="shared" si="206"/>
        <v>0</v>
      </c>
      <c r="H2202" s="1">
        <v>32.483205409999997</v>
      </c>
      <c r="I2202" s="1">
        <f t="shared" si="207"/>
        <v>1.4231704370256248</v>
      </c>
      <c r="J2202" s="1">
        <f t="shared" si="208"/>
        <v>5123.4135732922496</v>
      </c>
      <c r="K2202" s="1" t="str">
        <f t="shared" si="209"/>
        <v>0</v>
      </c>
    </row>
    <row r="2203" spans="1:11">
      <c r="A2203" s="1" t="s">
        <v>43</v>
      </c>
      <c r="B2203" s="2">
        <v>41066</v>
      </c>
      <c r="C2203" s="3">
        <v>0.70833333333333337</v>
      </c>
      <c r="D2203" s="1">
        <v>25.994937101999898</v>
      </c>
      <c r="E2203" s="1">
        <f t="shared" si="204"/>
        <v>1.1389031817813706</v>
      </c>
      <c r="F2203" s="1">
        <f t="shared" si="205"/>
        <v>4100.0514544129346</v>
      </c>
      <c r="G2203" s="1" t="str">
        <f t="shared" si="206"/>
        <v>0</v>
      </c>
      <c r="H2203" s="1">
        <v>31.847762629999998</v>
      </c>
      <c r="I2203" s="1">
        <f t="shared" si="207"/>
        <v>1.395330100226875</v>
      </c>
      <c r="J2203" s="1">
        <f t="shared" si="208"/>
        <v>5023.18836081675</v>
      </c>
      <c r="K2203" s="1" t="str">
        <f t="shared" si="209"/>
        <v>0</v>
      </c>
    </row>
    <row r="2204" spans="1:11">
      <c r="A2204" s="1" t="s">
        <v>43</v>
      </c>
      <c r="B2204" s="2">
        <v>41066</v>
      </c>
      <c r="C2204" s="3">
        <v>0.75</v>
      </c>
      <c r="D2204" s="1">
        <v>25.829230948554098</v>
      </c>
      <c r="E2204" s="1">
        <f t="shared" si="204"/>
        <v>1.1316431809335266</v>
      </c>
      <c r="F2204" s="1">
        <f t="shared" si="205"/>
        <v>4073.9154513606954</v>
      </c>
      <c r="G2204" s="1" t="str">
        <f t="shared" si="206"/>
        <v>0</v>
      </c>
      <c r="H2204" s="1">
        <v>31.422575909999999</v>
      </c>
      <c r="I2204" s="1">
        <f t="shared" si="207"/>
        <v>1.3767016070568749</v>
      </c>
      <c r="J2204" s="1">
        <f t="shared" si="208"/>
        <v>4956.1257854047499</v>
      </c>
      <c r="K2204" s="1" t="str">
        <f t="shared" si="209"/>
        <v>0</v>
      </c>
    </row>
    <row r="2205" spans="1:11">
      <c r="A2205" s="1" t="s">
        <v>43</v>
      </c>
      <c r="B2205" s="2">
        <v>41066</v>
      </c>
      <c r="C2205" s="3">
        <v>0.79166666666666663</v>
      </c>
      <c r="D2205" s="1">
        <v>29.041579551167001</v>
      </c>
      <c r="E2205" s="1">
        <f t="shared" si="204"/>
        <v>1.2723842040855042</v>
      </c>
      <c r="F2205" s="1">
        <f t="shared" si="205"/>
        <v>4580.5831347078156</v>
      </c>
      <c r="G2205" s="1" t="str">
        <f t="shared" si="206"/>
        <v>0</v>
      </c>
      <c r="H2205" s="1">
        <v>30.535335539999998</v>
      </c>
      <c r="I2205" s="1">
        <f t="shared" si="207"/>
        <v>1.33782938834625</v>
      </c>
      <c r="J2205" s="1">
        <f t="shared" si="208"/>
        <v>4816.1857980465002</v>
      </c>
      <c r="K2205" s="1" t="str">
        <f t="shared" si="209"/>
        <v>0</v>
      </c>
    </row>
    <row r="2206" spans="1:11">
      <c r="A2206" s="1" t="s">
        <v>43</v>
      </c>
      <c r="B2206" s="2">
        <v>41066</v>
      </c>
      <c r="C2206" s="3">
        <v>0.83333333333333337</v>
      </c>
      <c r="D2206" s="1">
        <v>29.710208124054802</v>
      </c>
      <c r="E2206" s="1">
        <f t="shared" si="204"/>
        <v>1.3016784934351511</v>
      </c>
      <c r="F2206" s="1">
        <f t="shared" si="205"/>
        <v>4686.0425763665435</v>
      </c>
      <c r="G2206" s="1" t="str">
        <f t="shared" si="206"/>
        <v>0</v>
      </c>
      <c r="H2206" s="1">
        <v>30.227134639999999</v>
      </c>
      <c r="I2206" s="1">
        <f t="shared" si="207"/>
        <v>1.324326336415</v>
      </c>
      <c r="J2206" s="1">
        <f t="shared" si="208"/>
        <v>4767.5748110940003</v>
      </c>
      <c r="K2206" s="1" t="str">
        <f t="shared" si="209"/>
        <v>0</v>
      </c>
    </row>
    <row r="2207" spans="1:11">
      <c r="A2207" s="1" t="s">
        <v>43</v>
      </c>
      <c r="B2207" s="2">
        <v>41066</v>
      </c>
      <c r="C2207" s="3">
        <v>0.875</v>
      </c>
      <c r="D2207" s="1">
        <v>27.276418307092499</v>
      </c>
      <c r="E2207" s="1">
        <f t="shared" si="204"/>
        <v>1.19504807707949</v>
      </c>
      <c r="F2207" s="1">
        <f t="shared" si="205"/>
        <v>4302.1730774861644</v>
      </c>
      <c r="G2207" s="1" t="str">
        <f t="shared" si="206"/>
        <v>0</v>
      </c>
      <c r="H2207" s="1">
        <v>29.648149419999999</v>
      </c>
      <c r="I2207" s="1">
        <f t="shared" si="207"/>
        <v>1.29895954646375</v>
      </c>
      <c r="J2207" s="1">
        <f t="shared" si="208"/>
        <v>4676.2543672695001</v>
      </c>
      <c r="K2207" s="1" t="str">
        <f t="shared" si="209"/>
        <v>0</v>
      </c>
    </row>
    <row r="2208" spans="1:11">
      <c r="A2208" s="1" t="s">
        <v>43</v>
      </c>
      <c r="B2208" s="2">
        <v>41066</v>
      </c>
      <c r="C2208" s="3">
        <v>0.91666666666666663</v>
      </c>
      <c r="D2208" s="1">
        <v>29.887505564159799</v>
      </c>
      <c r="E2208" s="1">
        <f t="shared" si="204"/>
        <v>1.3094463375297514</v>
      </c>
      <c r="F2208" s="1">
        <f t="shared" si="205"/>
        <v>4714.0068151071046</v>
      </c>
      <c r="G2208" s="1" t="str">
        <f t="shared" si="206"/>
        <v>0</v>
      </c>
      <c r="H2208" s="1">
        <v>29.226395329999999</v>
      </c>
      <c r="I2208" s="1">
        <f t="shared" si="207"/>
        <v>1.280481445395625</v>
      </c>
      <c r="J2208" s="1">
        <f t="shared" si="208"/>
        <v>4609.73320342425</v>
      </c>
      <c r="K2208" s="1" t="str">
        <f t="shared" si="209"/>
        <v>0</v>
      </c>
    </row>
    <row r="2209" spans="1:11">
      <c r="A2209" s="1" t="s">
        <v>43</v>
      </c>
      <c r="B2209" s="2">
        <v>41066</v>
      </c>
      <c r="C2209" s="3">
        <v>0.95833333333333337</v>
      </c>
      <c r="D2209" s="1">
        <v>28.6299964173635</v>
      </c>
      <c r="E2209" s="1">
        <f t="shared" si="204"/>
        <v>1.2543517180357384</v>
      </c>
      <c r="F2209" s="1">
        <f t="shared" si="205"/>
        <v>4515.6661849286584</v>
      </c>
      <c r="G2209" s="1">
        <f t="shared" si="206"/>
        <v>106996.68516192843</v>
      </c>
      <c r="H2209" s="1">
        <v>28.823213809999999</v>
      </c>
      <c r="I2209" s="1">
        <f t="shared" si="207"/>
        <v>1.262817055050625</v>
      </c>
      <c r="J2209" s="1">
        <f t="shared" si="208"/>
        <v>4546.1413981822498</v>
      </c>
      <c r="K2209" s="1">
        <f t="shared" si="209"/>
        <v>95565.697525570489</v>
      </c>
    </row>
    <row r="2210" spans="1:11">
      <c r="A2210" s="1" t="s">
        <v>43</v>
      </c>
      <c r="B2210" s="2">
        <v>41067</v>
      </c>
      <c r="C2210" s="3">
        <v>0</v>
      </c>
      <c r="D2210" s="1">
        <v>28.461253940264399</v>
      </c>
      <c r="E2210" s="1">
        <f t="shared" si="204"/>
        <v>1.2469586882578341</v>
      </c>
      <c r="F2210" s="1">
        <f t="shared" si="205"/>
        <v>4489.0512777282029</v>
      </c>
      <c r="G2210" s="1" t="str">
        <f t="shared" si="206"/>
        <v>0</v>
      </c>
      <c r="H2210" s="1">
        <v>27.5822696</v>
      </c>
      <c r="I2210" s="1">
        <f t="shared" si="207"/>
        <v>1.2084481868499999</v>
      </c>
      <c r="J2210" s="1">
        <f t="shared" si="208"/>
        <v>4350.4134726599996</v>
      </c>
      <c r="K2210" s="1" t="str">
        <f t="shared" si="209"/>
        <v>0</v>
      </c>
    </row>
    <row r="2211" spans="1:11">
      <c r="A2211" s="1" t="s">
        <v>43</v>
      </c>
      <c r="B2211" s="2">
        <v>41067</v>
      </c>
      <c r="C2211" s="3">
        <v>4.1666666666666664E-2</v>
      </c>
      <c r="D2211" s="1">
        <v>30.997851973639602</v>
      </c>
      <c r="E2211" s="1">
        <f t="shared" si="204"/>
        <v>1.3580933895950851</v>
      </c>
      <c r="F2211" s="1">
        <f t="shared" si="205"/>
        <v>4889.1362025423059</v>
      </c>
      <c r="G2211" s="1" t="str">
        <f t="shared" si="206"/>
        <v>0</v>
      </c>
      <c r="H2211" s="1">
        <v>27.755319499999999</v>
      </c>
      <c r="I2211" s="1">
        <f t="shared" si="207"/>
        <v>1.2160299355937501</v>
      </c>
      <c r="J2211" s="1">
        <f t="shared" si="208"/>
        <v>4377.7077681375004</v>
      </c>
      <c r="K2211" s="1" t="str">
        <f t="shared" si="209"/>
        <v>0</v>
      </c>
    </row>
    <row r="2212" spans="1:11">
      <c r="A2212" s="1" t="s">
        <v>43</v>
      </c>
      <c r="B2212" s="2">
        <v>41067</v>
      </c>
      <c r="C2212" s="3">
        <v>8.3333333333333329E-2</v>
      </c>
      <c r="D2212" s="1">
        <v>32.813432391484596</v>
      </c>
      <c r="E2212" s="1">
        <f t="shared" si="204"/>
        <v>1.4376385066519191</v>
      </c>
      <c r="F2212" s="1">
        <f t="shared" si="205"/>
        <v>5175.498623946909</v>
      </c>
      <c r="G2212" s="1" t="str">
        <f t="shared" si="206"/>
        <v>0</v>
      </c>
      <c r="H2212" s="1">
        <v>28.349465389999999</v>
      </c>
      <c r="I2212" s="1">
        <f t="shared" si="207"/>
        <v>1.2420609523993749</v>
      </c>
      <c r="J2212" s="1">
        <f t="shared" si="208"/>
        <v>4471.4194286377497</v>
      </c>
      <c r="K2212" s="1" t="str">
        <f t="shared" si="209"/>
        <v>0</v>
      </c>
    </row>
    <row r="2213" spans="1:11">
      <c r="A2213" s="1" t="s">
        <v>43</v>
      </c>
      <c r="B2213" s="2">
        <v>41067</v>
      </c>
      <c r="C2213" s="3">
        <v>0.125</v>
      </c>
      <c r="D2213" s="1">
        <v>36.1004652288225</v>
      </c>
      <c r="E2213" s="1">
        <f t="shared" si="204"/>
        <v>1.5816516328377859</v>
      </c>
      <c r="F2213" s="1">
        <f t="shared" si="205"/>
        <v>5693.9458782160291</v>
      </c>
      <c r="G2213" s="1" t="str">
        <f t="shared" si="206"/>
        <v>0</v>
      </c>
      <c r="H2213" s="1">
        <v>28.232981989999999</v>
      </c>
      <c r="I2213" s="1">
        <f t="shared" si="207"/>
        <v>1.236957523436875</v>
      </c>
      <c r="J2213" s="1">
        <f t="shared" si="208"/>
        <v>4453.0470843727499</v>
      </c>
      <c r="K2213" s="1" t="str">
        <f t="shared" si="209"/>
        <v>0</v>
      </c>
    </row>
    <row r="2214" spans="1:11">
      <c r="A2214" s="1" t="s">
        <v>43</v>
      </c>
      <c r="B2214" s="2">
        <v>41067</v>
      </c>
      <c r="C2214" s="3">
        <v>0.16666666666666666</v>
      </c>
      <c r="D2214" s="1">
        <v>27.347082491450799</v>
      </c>
      <c r="E2214" s="1">
        <f t="shared" si="204"/>
        <v>1.1981440516566881</v>
      </c>
      <c r="F2214" s="1">
        <f t="shared" si="205"/>
        <v>4313.3185859640771</v>
      </c>
      <c r="G2214" s="1" t="str">
        <f t="shared" si="206"/>
        <v>0</v>
      </c>
      <c r="H2214" s="1">
        <v>28.65145961</v>
      </c>
      <c r="I2214" s="1">
        <f t="shared" si="207"/>
        <v>1.255292074163125</v>
      </c>
      <c r="J2214" s="1">
        <f t="shared" si="208"/>
        <v>4519.05146698725</v>
      </c>
      <c r="K2214" s="1" t="str">
        <f t="shared" si="209"/>
        <v>0</v>
      </c>
    </row>
    <row r="2215" spans="1:11">
      <c r="A2215" s="1" t="s">
        <v>43</v>
      </c>
      <c r="B2215" s="2">
        <v>41067</v>
      </c>
      <c r="C2215" s="3">
        <v>0.20833333333333334</v>
      </c>
      <c r="D2215" s="1">
        <v>34.411617042753399</v>
      </c>
      <c r="E2215" s="1">
        <f t="shared" si="204"/>
        <v>1.5076589716856332</v>
      </c>
      <c r="F2215" s="1">
        <f t="shared" si="205"/>
        <v>5427.5722980682795</v>
      </c>
      <c r="G2215" s="1" t="str">
        <f t="shared" si="206"/>
        <v>0</v>
      </c>
      <c r="H2215" s="1">
        <v>28.437397870000002</v>
      </c>
      <c r="I2215" s="1">
        <f t="shared" si="207"/>
        <v>1.2459134941793752</v>
      </c>
      <c r="J2215" s="1">
        <f t="shared" si="208"/>
        <v>4485.2885790457512</v>
      </c>
      <c r="K2215" s="1" t="str">
        <f t="shared" si="209"/>
        <v>0</v>
      </c>
    </row>
    <row r="2216" spans="1:11">
      <c r="A2216" s="1" t="s">
        <v>43</v>
      </c>
      <c r="B2216" s="2">
        <v>41067</v>
      </c>
      <c r="C2216" s="3">
        <v>0.25</v>
      </c>
      <c r="D2216" s="1">
        <v>31.6616778649224</v>
      </c>
      <c r="E2216" s="1">
        <f t="shared" si="204"/>
        <v>1.3871772614569127</v>
      </c>
      <c r="F2216" s="1">
        <f t="shared" si="205"/>
        <v>4993.8381412448853</v>
      </c>
      <c r="G2216" s="1" t="str">
        <f t="shared" si="206"/>
        <v>0</v>
      </c>
      <c r="H2216" s="1">
        <v>28.879875070000001</v>
      </c>
      <c r="I2216" s="1">
        <f t="shared" si="207"/>
        <v>1.2652995265043749</v>
      </c>
      <c r="J2216" s="1">
        <f t="shared" si="208"/>
        <v>4555.0782954157494</v>
      </c>
      <c r="K2216" s="1" t="str">
        <f t="shared" si="209"/>
        <v>0</v>
      </c>
    </row>
    <row r="2217" spans="1:11">
      <c r="A2217" s="1" t="s">
        <v>43</v>
      </c>
      <c r="B2217" s="2">
        <v>41067</v>
      </c>
      <c r="C2217" s="3">
        <v>0.29166666666666669</v>
      </c>
      <c r="D2217" s="1">
        <v>31.192235177887799</v>
      </c>
      <c r="E2217" s="1">
        <f t="shared" si="204"/>
        <v>1.3666098037312091</v>
      </c>
      <c r="F2217" s="1">
        <f t="shared" si="205"/>
        <v>4919.795293432353</v>
      </c>
      <c r="G2217" s="1" t="str">
        <f t="shared" si="206"/>
        <v>0</v>
      </c>
      <c r="H2217" s="1">
        <v>28.664673700000002</v>
      </c>
      <c r="I2217" s="1">
        <f t="shared" si="207"/>
        <v>1.2558710164812501</v>
      </c>
      <c r="J2217" s="1">
        <f t="shared" si="208"/>
        <v>4521.1356593324999</v>
      </c>
      <c r="K2217" s="1" t="str">
        <f t="shared" si="209"/>
        <v>0</v>
      </c>
    </row>
    <row r="2218" spans="1:11">
      <c r="A2218" s="1" t="s">
        <v>43</v>
      </c>
      <c r="B2218" s="2">
        <v>41067</v>
      </c>
      <c r="C2218" s="3">
        <v>0.33333333333333331</v>
      </c>
      <c r="D2218" s="1">
        <v>27.185136762195199</v>
      </c>
      <c r="E2218" s="1">
        <f t="shared" si="204"/>
        <v>1.1910488043936771</v>
      </c>
      <c r="F2218" s="1">
        <f t="shared" si="205"/>
        <v>4287.7756958172376</v>
      </c>
      <c r="G2218" s="1" t="str">
        <f t="shared" si="206"/>
        <v>0</v>
      </c>
      <c r="H2218" s="1">
        <v>28.716973329999998</v>
      </c>
      <c r="I2218" s="1">
        <f t="shared" si="207"/>
        <v>1.258162394020625</v>
      </c>
      <c r="J2218" s="1">
        <f t="shared" si="208"/>
        <v>4529.3846184742497</v>
      </c>
      <c r="K2218" s="1" t="str">
        <f t="shared" si="209"/>
        <v>0</v>
      </c>
    </row>
    <row r="2219" spans="1:11">
      <c r="A2219" s="1" t="s">
        <v>43</v>
      </c>
      <c r="B2219" s="2">
        <v>41067</v>
      </c>
      <c r="C2219" s="3">
        <v>0.375</v>
      </c>
      <c r="D2219" s="1">
        <v>22.817354705068801</v>
      </c>
      <c r="E2219" s="1">
        <f t="shared" si="204"/>
        <v>0.99968535301582695</v>
      </c>
      <c r="F2219" s="1">
        <f t="shared" si="205"/>
        <v>3598.867270856977</v>
      </c>
      <c r="G2219" s="1" t="str">
        <f t="shared" si="206"/>
        <v>0</v>
      </c>
      <c r="H2219" s="1">
        <v>29.027284009999999</v>
      </c>
      <c r="I2219" s="1">
        <f t="shared" si="207"/>
        <v>1.2717578806881249</v>
      </c>
      <c r="J2219" s="1">
        <f t="shared" si="208"/>
        <v>4578.3283704772493</v>
      </c>
      <c r="K2219" s="1" t="str">
        <f t="shared" si="209"/>
        <v>0</v>
      </c>
    </row>
    <row r="2220" spans="1:11">
      <c r="A2220" s="1" t="s">
        <v>43</v>
      </c>
      <c r="B2220" s="2">
        <v>41067</v>
      </c>
      <c r="C2220" s="3">
        <v>0.41666666666666669</v>
      </c>
      <c r="D2220" s="1">
        <v>32.3898020474116</v>
      </c>
      <c r="E2220" s="1">
        <f t="shared" si="204"/>
        <v>1.4190782022022206</v>
      </c>
      <c r="F2220" s="1">
        <f t="shared" si="205"/>
        <v>5108.6815279279945</v>
      </c>
      <c r="G2220" s="1" t="str">
        <f t="shared" si="206"/>
        <v>0</v>
      </c>
      <c r="H2220" s="1">
        <v>28.81828913</v>
      </c>
      <c r="I2220" s="1">
        <f t="shared" si="207"/>
        <v>1.2626012925081249</v>
      </c>
      <c r="J2220" s="1">
        <f t="shared" si="208"/>
        <v>4545.3646530292499</v>
      </c>
      <c r="K2220" s="1" t="str">
        <f t="shared" si="209"/>
        <v>0</v>
      </c>
    </row>
    <row r="2221" spans="1:11">
      <c r="A2221" s="1" t="s">
        <v>43</v>
      </c>
      <c r="B2221" s="2">
        <v>41067</v>
      </c>
      <c r="C2221" s="3">
        <v>0.45833333333333331</v>
      </c>
      <c r="D2221" s="1">
        <v>29.7272452486886</v>
      </c>
      <c r="E2221" s="1">
        <f t="shared" si="204"/>
        <v>1.3024249324581694</v>
      </c>
      <c r="F2221" s="1">
        <f t="shared" si="205"/>
        <v>4688.7297568494096</v>
      </c>
      <c r="G2221" s="1" t="str">
        <f t="shared" si="206"/>
        <v>0</v>
      </c>
      <c r="H2221" s="1">
        <v>28.105502699999999</v>
      </c>
      <c r="I2221" s="1">
        <f t="shared" si="207"/>
        <v>1.2313723370437502</v>
      </c>
      <c r="J2221" s="1">
        <f t="shared" si="208"/>
        <v>4432.9404133575008</v>
      </c>
      <c r="K2221" s="1" t="str">
        <f t="shared" si="209"/>
        <v>0</v>
      </c>
    </row>
    <row r="2222" spans="1:11">
      <c r="A2222" s="1" t="s">
        <v>43</v>
      </c>
      <c r="B2222" s="2">
        <v>41067</v>
      </c>
      <c r="C2222" s="3">
        <v>0.5</v>
      </c>
      <c r="D2222" s="1">
        <v>29.287709418402802</v>
      </c>
      <c r="E2222" s="1">
        <f t="shared" si="204"/>
        <v>1.2831677688937728</v>
      </c>
      <c r="F2222" s="1">
        <f t="shared" si="205"/>
        <v>4619.403968017582</v>
      </c>
      <c r="G2222" s="1" t="str">
        <f t="shared" si="206"/>
        <v>0</v>
      </c>
      <c r="H2222" s="1">
        <v>27.69612798</v>
      </c>
      <c r="I2222" s="1">
        <f t="shared" si="207"/>
        <v>1.2134366071237499</v>
      </c>
      <c r="J2222" s="1">
        <f t="shared" si="208"/>
        <v>4368.3717856454996</v>
      </c>
      <c r="K2222" s="1" t="str">
        <f t="shared" si="209"/>
        <v>0</v>
      </c>
    </row>
    <row r="2223" spans="1:11">
      <c r="A2223" s="1" t="s">
        <v>43</v>
      </c>
      <c r="B2223" s="2">
        <v>41067</v>
      </c>
      <c r="C2223" s="3">
        <v>0.54166666666666663</v>
      </c>
      <c r="D2223" s="1">
        <v>28.0352792723974</v>
      </c>
      <c r="E2223" s="1">
        <f t="shared" si="204"/>
        <v>1.2282956731219112</v>
      </c>
      <c r="F2223" s="1">
        <f t="shared" si="205"/>
        <v>4421.8644232388806</v>
      </c>
      <c r="G2223" s="1" t="str">
        <f t="shared" si="206"/>
        <v>0</v>
      </c>
      <c r="H2223" s="1">
        <v>26.634311579999999</v>
      </c>
      <c r="I2223" s="1">
        <f t="shared" si="207"/>
        <v>1.1669157760987499</v>
      </c>
      <c r="J2223" s="1">
        <f t="shared" si="208"/>
        <v>4200.8967939554996</v>
      </c>
      <c r="K2223" s="1" t="str">
        <f t="shared" si="209"/>
        <v>0</v>
      </c>
    </row>
    <row r="2224" spans="1:11">
      <c r="A2224" s="1" t="s">
        <v>43</v>
      </c>
      <c r="B2224" s="2">
        <v>41067</v>
      </c>
      <c r="C2224" s="3">
        <v>0.58333333333333337</v>
      </c>
      <c r="D2224" s="1">
        <v>29.816907448238801</v>
      </c>
      <c r="E2224" s="1">
        <f t="shared" si="204"/>
        <v>1.3063532575759624</v>
      </c>
      <c r="F2224" s="1">
        <f t="shared" si="205"/>
        <v>4702.8717272734648</v>
      </c>
      <c r="G2224" s="1" t="str">
        <f t="shared" si="206"/>
        <v>0</v>
      </c>
      <c r="H2224" s="1">
        <v>26.378063950000001</v>
      </c>
      <c r="I2224" s="1">
        <f t="shared" si="207"/>
        <v>1.1556889268093751</v>
      </c>
      <c r="J2224" s="1">
        <f t="shared" si="208"/>
        <v>4160.48013651375</v>
      </c>
      <c r="K2224" s="1" t="str">
        <f t="shared" si="209"/>
        <v>0</v>
      </c>
    </row>
    <row r="2225" spans="1:11">
      <c r="A2225" s="1" t="s">
        <v>43</v>
      </c>
      <c r="B2225" s="2">
        <v>41067</v>
      </c>
      <c r="C2225" s="3">
        <v>0.625</v>
      </c>
      <c r="D2225" s="1">
        <v>31.820473580890202</v>
      </c>
      <c r="E2225" s="1">
        <f t="shared" si="204"/>
        <v>1.394134498762752</v>
      </c>
      <c r="F2225" s="1">
        <f t="shared" si="205"/>
        <v>5018.8841955459075</v>
      </c>
      <c r="G2225" s="1" t="str">
        <f t="shared" si="206"/>
        <v>0</v>
      </c>
      <c r="H2225" s="1">
        <v>26.007191479999999</v>
      </c>
      <c r="I2225" s="1">
        <f t="shared" si="207"/>
        <v>1.1394400767174999</v>
      </c>
      <c r="J2225" s="1">
        <f t="shared" si="208"/>
        <v>4101.9842761829996</v>
      </c>
      <c r="K2225" s="1" t="str">
        <f t="shared" si="209"/>
        <v>0</v>
      </c>
    </row>
    <row r="2226" spans="1:11">
      <c r="A2226" s="1" t="s">
        <v>43</v>
      </c>
      <c r="B2226" s="2">
        <v>41067</v>
      </c>
      <c r="C2226" s="3">
        <v>0.66666666666666663</v>
      </c>
      <c r="D2226" s="1">
        <v>33.563282177183403</v>
      </c>
      <c r="E2226" s="1">
        <f t="shared" si="204"/>
        <v>1.4704913003878479</v>
      </c>
      <c r="F2226" s="1">
        <f t="shared" si="205"/>
        <v>5293.7686813962528</v>
      </c>
      <c r="G2226" s="1" t="str">
        <f t="shared" si="206"/>
        <v>0</v>
      </c>
      <c r="H2226" s="1">
        <v>26.085993739999999</v>
      </c>
      <c r="I2226" s="1">
        <f t="shared" si="207"/>
        <v>1.1428926007337499</v>
      </c>
      <c r="J2226" s="1">
        <f t="shared" si="208"/>
        <v>4114.4133626414996</v>
      </c>
      <c r="K2226" s="1" t="str">
        <f t="shared" si="209"/>
        <v>0</v>
      </c>
    </row>
    <row r="2227" spans="1:11">
      <c r="A2227" s="1" t="s">
        <v>43</v>
      </c>
      <c r="B2227" s="2">
        <v>41067</v>
      </c>
      <c r="C2227" s="3">
        <v>0.70833333333333337</v>
      </c>
      <c r="D2227" s="1">
        <v>29.4640706910027</v>
      </c>
      <c r="E2227" s="1">
        <f t="shared" si="204"/>
        <v>1.2908945971495558</v>
      </c>
      <c r="F2227" s="1">
        <f t="shared" si="205"/>
        <v>4647.2205497384011</v>
      </c>
      <c r="G2227" s="1" t="str">
        <f t="shared" si="206"/>
        <v>0</v>
      </c>
      <c r="H2227" s="1">
        <v>25.551520579999998</v>
      </c>
      <c r="I2227" s="1">
        <f t="shared" si="207"/>
        <v>1.1194759954112499</v>
      </c>
      <c r="J2227" s="1">
        <f t="shared" si="208"/>
        <v>4030.1135834804995</v>
      </c>
      <c r="K2227" s="1" t="str">
        <f t="shared" si="209"/>
        <v>0</v>
      </c>
    </row>
    <row r="2228" spans="1:11">
      <c r="A2228" s="1" t="s">
        <v>43</v>
      </c>
      <c r="B2228" s="2">
        <v>41067</v>
      </c>
      <c r="C2228" s="3">
        <v>0.75</v>
      </c>
      <c r="D2228" s="1">
        <v>34.962517047458199</v>
      </c>
      <c r="E2228" s="1">
        <f t="shared" si="204"/>
        <v>1.5317952781417625</v>
      </c>
      <c r="F2228" s="1">
        <f t="shared" si="205"/>
        <v>5514.4630013103451</v>
      </c>
      <c r="G2228" s="1" t="str">
        <f t="shared" si="206"/>
        <v>0</v>
      </c>
      <c r="H2228" s="1">
        <v>25.901242700000001</v>
      </c>
      <c r="I2228" s="1">
        <f t="shared" si="207"/>
        <v>1.1347981957937501</v>
      </c>
      <c r="J2228" s="1">
        <f t="shared" si="208"/>
        <v>4085.2735048575005</v>
      </c>
      <c r="K2228" s="1" t="str">
        <f t="shared" si="209"/>
        <v>0</v>
      </c>
    </row>
    <row r="2229" spans="1:11">
      <c r="A2229" s="1" t="s">
        <v>43</v>
      </c>
      <c r="B2229" s="2">
        <v>41067</v>
      </c>
      <c r="C2229" s="3">
        <v>0.79166666666666663</v>
      </c>
      <c r="D2229" s="1">
        <v>32.679985001352101</v>
      </c>
      <c r="E2229" s="1">
        <f t="shared" si="204"/>
        <v>1.4317918428717389</v>
      </c>
      <c r="F2229" s="1">
        <f t="shared" si="205"/>
        <v>5154.45063433826</v>
      </c>
      <c r="G2229" s="1" t="str">
        <f t="shared" si="206"/>
        <v>0</v>
      </c>
      <c r="H2229" s="1">
        <v>25.667237499999999</v>
      </c>
      <c r="I2229" s="1">
        <f t="shared" si="207"/>
        <v>1.12454584296875</v>
      </c>
      <c r="J2229" s="1">
        <f t="shared" si="208"/>
        <v>4048.3650346875002</v>
      </c>
      <c r="K2229" s="1" t="str">
        <f t="shared" si="209"/>
        <v>0</v>
      </c>
    </row>
    <row r="2230" spans="1:11">
      <c r="A2230" s="1" t="s">
        <v>43</v>
      </c>
      <c r="B2230" s="2">
        <v>41067</v>
      </c>
      <c r="C2230" s="3">
        <v>0.83333333333333337</v>
      </c>
      <c r="D2230" s="1">
        <v>35.0095498085022</v>
      </c>
      <c r="E2230" s="1">
        <f t="shared" si="204"/>
        <v>1.5338559009850026</v>
      </c>
      <c r="F2230" s="1">
        <f t="shared" si="205"/>
        <v>5521.8812435460095</v>
      </c>
      <c r="G2230" s="1" t="str">
        <f t="shared" si="206"/>
        <v>0</v>
      </c>
      <c r="H2230" s="1">
        <v>25.934365759999999</v>
      </c>
      <c r="I2230" s="1">
        <f t="shared" si="207"/>
        <v>1.1362493998600001</v>
      </c>
      <c r="J2230" s="1">
        <f t="shared" si="208"/>
        <v>4090.4978394960003</v>
      </c>
      <c r="K2230" s="1" t="str">
        <f t="shared" si="209"/>
        <v>0</v>
      </c>
    </row>
    <row r="2231" spans="1:11">
      <c r="A2231" s="1" t="s">
        <v>43</v>
      </c>
      <c r="B2231" s="2">
        <v>41067</v>
      </c>
      <c r="C2231" s="3">
        <v>0.875</v>
      </c>
      <c r="D2231" s="1">
        <v>31.8798545344671</v>
      </c>
      <c r="E2231" s="1">
        <f t="shared" si="204"/>
        <v>1.3967361267913398</v>
      </c>
      <c r="F2231" s="1">
        <f t="shared" si="205"/>
        <v>5028.2500564488237</v>
      </c>
      <c r="G2231" s="1" t="str">
        <f t="shared" si="206"/>
        <v>0</v>
      </c>
      <c r="H2231" s="1">
        <v>26.137079029999999</v>
      </c>
      <c r="I2231" s="1">
        <f t="shared" si="207"/>
        <v>1.1451307750018749</v>
      </c>
      <c r="J2231" s="1">
        <f t="shared" si="208"/>
        <v>4122.4707900067497</v>
      </c>
      <c r="K2231" s="1" t="str">
        <f t="shared" si="209"/>
        <v>0</v>
      </c>
    </row>
    <row r="2232" spans="1:11">
      <c r="A2232" s="1" t="s">
        <v>43</v>
      </c>
      <c r="B2232" s="2">
        <v>41067</v>
      </c>
      <c r="C2232" s="3">
        <v>0.91666666666666663</v>
      </c>
      <c r="D2232" s="1">
        <v>32.965568746990598</v>
      </c>
      <c r="E2232" s="1">
        <f t="shared" si="204"/>
        <v>1.4443039807275255</v>
      </c>
      <c r="F2232" s="1">
        <f t="shared" si="205"/>
        <v>5199.4943306190917</v>
      </c>
      <c r="G2232" s="1" t="str">
        <f t="shared" si="206"/>
        <v>0</v>
      </c>
      <c r="H2232" s="1">
        <v>26.828030300000002</v>
      </c>
      <c r="I2232" s="1">
        <f t="shared" si="207"/>
        <v>1.1754030775187503</v>
      </c>
      <c r="J2232" s="1">
        <f t="shared" si="208"/>
        <v>4231.4510790675013</v>
      </c>
      <c r="K2232" s="1" t="str">
        <f t="shared" si="209"/>
        <v>0</v>
      </c>
    </row>
    <row r="2233" spans="1:11">
      <c r="A2233" s="1" t="s">
        <v>43</v>
      </c>
      <c r="B2233" s="2">
        <v>41067</v>
      </c>
      <c r="C2233" s="3">
        <v>0.95833333333333337</v>
      </c>
      <c r="D2233" s="1">
        <v>32.074425375196697</v>
      </c>
      <c r="E2233" s="1">
        <f t="shared" si="204"/>
        <v>1.4052607617508053</v>
      </c>
      <c r="F2233" s="1">
        <f t="shared" si="205"/>
        <v>5058.9387423028993</v>
      </c>
      <c r="G2233" s="1">
        <f t="shared" si="206"/>
        <v>131817.76948884415</v>
      </c>
      <c r="H2233" s="1">
        <v>26.829291909999998</v>
      </c>
      <c r="I2233" s="1">
        <f t="shared" si="207"/>
        <v>1.1754583518068749</v>
      </c>
      <c r="J2233" s="1">
        <f t="shared" si="208"/>
        <v>4231.6500665047497</v>
      </c>
      <c r="K2233" s="1">
        <f t="shared" si="209"/>
        <v>107246.99312381474</v>
      </c>
    </row>
    <row r="2234" spans="1:11">
      <c r="A2234" s="1" t="s">
        <v>43</v>
      </c>
      <c r="B2234" s="2">
        <v>41068</v>
      </c>
      <c r="C2234" s="3">
        <v>0</v>
      </c>
      <c r="D2234" s="1">
        <v>31.496126987139402</v>
      </c>
      <c r="E2234" s="1">
        <f t="shared" ref="E2234:E2297" si="210">(D2234*3785.4)/86400</f>
        <v>1.3799240636240451</v>
      </c>
      <c r="F2234" s="1">
        <f t="shared" ref="F2234:F2297" si="211">E2234*3600</f>
        <v>4967.7266290465623</v>
      </c>
      <c r="G2234" s="1" t="str">
        <f t="shared" ref="G2234:G2297" si="212">IF(C2234=$C$25,SUM(F2234:F2255),"0")</f>
        <v>0</v>
      </c>
      <c r="H2234" s="1">
        <v>25.69616881</v>
      </c>
      <c r="I2234" s="1">
        <f t="shared" ref="I2234:I2297" si="213">(H2234*3785.4)/86400</f>
        <v>1.1258133959881251</v>
      </c>
      <c r="J2234" s="1">
        <f t="shared" ref="J2234:J2297" si="214">I2234*3600</f>
        <v>4052.9282255572507</v>
      </c>
      <c r="K2234" s="1" t="str">
        <f t="shared" ref="K2234:K2297" si="215">IF(C2234=$C$25,SUM(J2234:J2255),"0")</f>
        <v>0</v>
      </c>
    </row>
    <row r="2235" spans="1:11">
      <c r="A2235" s="1" t="s">
        <v>43</v>
      </c>
      <c r="B2235" s="2">
        <v>41068</v>
      </c>
      <c r="C2235" s="3">
        <v>4.1666666666666664E-2</v>
      </c>
      <c r="D2235" s="1">
        <v>33.861279363102398</v>
      </c>
      <c r="E2235" s="1">
        <f t="shared" si="210"/>
        <v>1.4835473020959238</v>
      </c>
      <c r="F2235" s="1">
        <f t="shared" si="211"/>
        <v>5340.770287545326</v>
      </c>
      <c r="G2235" s="1" t="str">
        <f t="shared" si="212"/>
        <v>0</v>
      </c>
      <c r="H2235" s="1">
        <v>27.180621380000002</v>
      </c>
      <c r="I2235" s="1">
        <f t="shared" si="213"/>
        <v>1.1908509742112501</v>
      </c>
      <c r="J2235" s="1">
        <f t="shared" si="214"/>
        <v>4287.0635071605002</v>
      </c>
      <c r="K2235" s="1" t="str">
        <f t="shared" si="215"/>
        <v>0</v>
      </c>
    </row>
    <row r="2236" spans="1:11">
      <c r="A2236" s="1" t="s">
        <v>43</v>
      </c>
      <c r="B2236" s="2">
        <v>41068</v>
      </c>
      <c r="C2236" s="3">
        <v>8.3333333333333329E-2</v>
      </c>
      <c r="D2236" s="1">
        <v>27.784705402586201</v>
      </c>
      <c r="E2236" s="1">
        <f t="shared" si="210"/>
        <v>1.217317405450808</v>
      </c>
      <c r="F2236" s="1">
        <f t="shared" si="211"/>
        <v>4382.3426596229092</v>
      </c>
      <c r="G2236" s="1" t="str">
        <f t="shared" si="212"/>
        <v>0</v>
      </c>
      <c r="H2236" s="1">
        <v>27.650659439999998</v>
      </c>
      <c r="I2236" s="1">
        <f t="shared" si="213"/>
        <v>1.2114445167149999</v>
      </c>
      <c r="J2236" s="1">
        <f t="shared" si="214"/>
        <v>4361.2002601739996</v>
      </c>
      <c r="K2236" s="1" t="str">
        <f t="shared" si="215"/>
        <v>0</v>
      </c>
    </row>
    <row r="2237" spans="1:11">
      <c r="A2237" s="1" t="s">
        <v>43</v>
      </c>
      <c r="B2237" s="2">
        <v>41068</v>
      </c>
      <c r="C2237" s="3">
        <v>0.125</v>
      </c>
      <c r="D2237" s="1">
        <v>29.031860619650899</v>
      </c>
      <c r="E2237" s="1">
        <f t="shared" si="210"/>
        <v>1.2719583933984551</v>
      </c>
      <c r="F2237" s="1">
        <f t="shared" si="211"/>
        <v>4579.0502162344383</v>
      </c>
      <c r="G2237" s="1" t="str">
        <f t="shared" si="212"/>
        <v>0</v>
      </c>
      <c r="H2237" s="1">
        <v>27.843061890000001</v>
      </c>
      <c r="I2237" s="1">
        <f t="shared" si="213"/>
        <v>1.2198741490556251</v>
      </c>
      <c r="J2237" s="1">
        <f t="shared" si="214"/>
        <v>4391.5469366002499</v>
      </c>
      <c r="K2237" s="1" t="str">
        <f t="shared" si="215"/>
        <v>0</v>
      </c>
    </row>
    <row r="2238" spans="1:11">
      <c r="A2238" s="1" t="s">
        <v>43</v>
      </c>
      <c r="B2238" s="2">
        <v>41068</v>
      </c>
      <c r="C2238" s="3">
        <v>0.16666666666666666</v>
      </c>
      <c r="D2238" s="1">
        <v>32.1547023704317</v>
      </c>
      <c r="E2238" s="1">
        <f t="shared" si="210"/>
        <v>1.4087778976045389</v>
      </c>
      <c r="F2238" s="1">
        <f t="shared" si="211"/>
        <v>5071.6004313763397</v>
      </c>
      <c r="G2238" s="1" t="str">
        <f t="shared" si="212"/>
        <v>0</v>
      </c>
      <c r="H2238" s="1">
        <v>28.423593740000001</v>
      </c>
      <c r="I2238" s="1">
        <f t="shared" si="213"/>
        <v>1.24530870073375</v>
      </c>
      <c r="J2238" s="1">
        <f t="shared" si="214"/>
        <v>4483.1113226415</v>
      </c>
      <c r="K2238" s="1" t="str">
        <f t="shared" si="215"/>
        <v>0</v>
      </c>
    </row>
    <row r="2239" spans="1:11">
      <c r="A2239" s="1" t="s">
        <v>43</v>
      </c>
      <c r="B2239" s="2">
        <v>41068</v>
      </c>
      <c r="C2239" s="3">
        <v>0.20833333333333334</v>
      </c>
      <c r="D2239" s="1">
        <v>29.236866557333201</v>
      </c>
      <c r="E2239" s="1">
        <f t="shared" si="210"/>
        <v>1.2809402160431609</v>
      </c>
      <c r="F2239" s="1">
        <f t="shared" si="211"/>
        <v>4611.3847777553792</v>
      </c>
      <c r="G2239" s="1" t="str">
        <f t="shared" si="212"/>
        <v>0</v>
      </c>
      <c r="H2239" s="1">
        <v>28.592383529999999</v>
      </c>
      <c r="I2239" s="1">
        <f t="shared" si="213"/>
        <v>1.252703803408125</v>
      </c>
      <c r="J2239" s="1">
        <f t="shared" si="214"/>
        <v>4509.7336922692502</v>
      </c>
      <c r="K2239" s="1" t="str">
        <f t="shared" si="215"/>
        <v>0</v>
      </c>
    </row>
    <row r="2240" spans="1:11">
      <c r="A2240" s="1" t="s">
        <v>43</v>
      </c>
      <c r="B2240" s="2">
        <v>41068</v>
      </c>
      <c r="C2240" s="3">
        <v>0.25</v>
      </c>
      <c r="D2240" s="1">
        <v>33.300082749790597</v>
      </c>
      <c r="E2240" s="1">
        <f t="shared" si="210"/>
        <v>1.4589598754752005</v>
      </c>
      <c r="F2240" s="1">
        <f t="shared" si="211"/>
        <v>5252.2555517107212</v>
      </c>
      <c r="G2240" s="1" t="str">
        <f t="shared" si="212"/>
        <v>0</v>
      </c>
      <c r="H2240" s="1">
        <v>29.051853080000001</v>
      </c>
      <c r="I2240" s="1">
        <f t="shared" si="213"/>
        <v>1.2728343130674999</v>
      </c>
      <c r="J2240" s="1">
        <f t="shared" si="214"/>
        <v>4582.2035270429997</v>
      </c>
      <c r="K2240" s="1" t="str">
        <f t="shared" si="215"/>
        <v>0</v>
      </c>
    </row>
    <row r="2241" spans="1:11">
      <c r="A2241" s="1" t="s">
        <v>43</v>
      </c>
      <c r="B2241" s="2">
        <v>41068</v>
      </c>
      <c r="C2241" s="3">
        <v>0.29166666666666669</v>
      </c>
      <c r="D2241" s="1">
        <v>32.691536241637301</v>
      </c>
      <c r="E2241" s="1">
        <f t="shared" si="210"/>
        <v>1.4322979315867344</v>
      </c>
      <c r="F2241" s="1">
        <f t="shared" si="211"/>
        <v>5156.2725537122433</v>
      </c>
      <c r="G2241" s="1" t="str">
        <f t="shared" si="212"/>
        <v>0</v>
      </c>
      <c r="H2241" s="1">
        <v>29.324332980000001</v>
      </c>
      <c r="I2241" s="1">
        <f t="shared" si="213"/>
        <v>1.2847723386862502</v>
      </c>
      <c r="J2241" s="1">
        <f t="shared" si="214"/>
        <v>4625.1804192705004</v>
      </c>
      <c r="K2241" s="1" t="str">
        <f t="shared" si="215"/>
        <v>0</v>
      </c>
    </row>
    <row r="2242" spans="1:11">
      <c r="A2242" s="1" t="s">
        <v>43</v>
      </c>
      <c r="B2242" s="2">
        <v>41068</v>
      </c>
      <c r="C2242" s="3">
        <v>0.33333333333333331</v>
      </c>
      <c r="D2242" s="1">
        <v>36.652448065016003</v>
      </c>
      <c r="E2242" s="1">
        <f t="shared" si="210"/>
        <v>1.6058353808485137</v>
      </c>
      <c r="F2242" s="1">
        <f t="shared" si="211"/>
        <v>5781.0073710546494</v>
      </c>
      <c r="G2242" s="1" t="str">
        <f t="shared" si="212"/>
        <v>0</v>
      </c>
      <c r="H2242" s="1">
        <v>30.14840718</v>
      </c>
      <c r="I2242" s="1">
        <f t="shared" si="213"/>
        <v>1.3208770895737501</v>
      </c>
      <c r="J2242" s="1">
        <f t="shared" si="214"/>
        <v>4755.1575224654998</v>
      </c>
      <c r="K2242" s="1" t="str">
        <f t="shared" si="215"/>
        <v>0</v>
      </c>
    </row>
    <row r="2243" spans="1:11">
      <c r="A2243" s="1" t="s">
        <v>43</v>
      </c>
      <c r="B2243" s="2">
        <v>41068</v>
      </c>
      <c r="C2243" s="3">
        <v>0.375</v>
      </c>
      <c r="D2243" s="1">
        <v>37.526668254004598</v>
      </c>
      <c r="E2243" s="1">
        <f t="shared" si="210"/>
        <v>1.6441371528785766</v>
      </c>
      <c r="F2243" s="1">
        <f t="shared" si="211"/>
        <v>5918.8937503628758</v>
      </c>
      <c r="G2243" s="1" t="str">
        <f t="shared" si="212"/>
        <v>0</v>
      </c>
      <c r="H2243" s="1">
        <v>31.690694180000001</v>
      </c>
      <c r="I2243" s="1">
        <f t="shared" si="213"/>
        <v>1.3884485387612502</v>
      </c>
      <c r="J2243" s="1">
        <f t="shared" si="214"/>
        <v>4998.4147395405007</v>
      </c>
      <c r="K2243" s="1" t="str">
        <f t="shared" si="215"/>
        <v>0</v>
      </c>
    </row>
    <row r="2244" spans="1:11">
      <c r="A2244" s="1" t="s">
        <v>43</v>
      </c>
      <c r="B2244" s="2">
        <v>41068</v>
      </c>
      <c r="C2244" s="3">
        <v>0.41666666666666669</v>
      </c>
      <c r="D2244" s="1">
        <v>38.418170055813299</v>
      </c>
      <c r="E2244" s="1">
        <f t="shared" si="210"/>
        <v>1.6831960755703201</v>
      </c>
      <c r="F2244" s="1">
        <f t="shared" si="211"/>
        <v>6059.5058720531524</v>
      </c>
      <c r="G2244" s="1" t="str">
        <f t="shared" si="212"/>
        <v>0</v>
      </c>
      <c r="H2244" s="1">
        <v>32.551323570000001</v>
      </c>
      <c r="I2244" s="1">
        <f t="shared" si="213"/>
        <v>1.426154863910625</v>
      </c>
      <c r="J2244" s="1">
        <f t="shared" si="214"/>
        <v>5134.1575100782502</v>
      </c>
      <c r="K2244" s="1" t="str">
        <f t="shared" si="215"/>
        <v>0</v>
      </c>
    </row>
    <row r="2245" spans="1:11">
      <c r="A2245" s="1" t="s">
        <v>43</v>
      </c>
      <c r="B2245" s="2">
        <v>41068</v>
      </c>
      <c r="C2245" s="3">
        <v>0.45833333333333331</v>
      </c>
      <c r="D2245" s="1">
        <v>39.788759677675003</v>
      </c>
      <c r="E2245" s="1">
        <f t="shared" si="210"/>
        <v>1.7432450333781362</v>
      </c>
      <c r="F2245" s="1">
        <f t="shared" si="211"/>
        <v>6275.6821201612902</v>
      </c>
      <c r="G2245" s="1" t="str">
        <f t="shared" si="212"/>
        <v>0</v>
      </c>
      <c r="H2245" s="1">
        <v>32.90855483</v>
      </c>
      <c r="I2245" s="1">
        <f t="shared" si="213"/>
        <v>1.441806058489375</v>
      </c>
      <c r="J2245" s="1">
        <f t="shared" si="214"/>
        <v>5190.5018105617501</v>
      </c>
      <c r="K2245" s="1" t="str">
        <f t="shared" si="215"/>
        <v>0</v>
      </c>
    </row>
    <row r="2246" spans="1:11">
      <c r="A2246" s="1" t="s">
        <v>43</v>
      </c>
      <c r="B2246" s="2">
        <v>41068</v>
      </c>
      <c r="C2246" s="3">
        <v>0.5</v>
      </c>
      <c r="D2246" s="1">
        <v>41.355401790407001</v>
      </c>
      <c r="E2246" s="1">
        <f t="shared" si="210"/>
        <v>1.8118835409422067</v>
      </c>
      <c r="F2246" s="1">
        <f t="shared" si="211"/>
        <v>6522.7807473919438</v>
      </c>
      <c r="G2246" s="1" t="str">
        <f t="shared" si="212"/>
        <v>0</v>
      </c>
      <c r="H2246" s="1">
        <v>33.395259369999998</v>
      </c>
      <c r="I2246" s="1">
        <f t="shared" si="213"/>
        <v>1.4631298011481249</v>
      </c>
      <c r="J2246" s="1">
        <f t="shared" si="214"/>
        <v>5267.2672841332496</v>
      </c>
      <c r="K2246" s="1" t="str">
        <f t="shared" si="215"/>
        <v>0</v>
      </c>
    </row>
    <row r="2247" spans="1:11">
      <c r="A2247" s="1" t="s">
        <v>43</v>
      </c>
      <c r="B2247" s="2">
        <v>41068</v>
      </c>
      <c r="C2247" s="3">
        <v>0.54166666666666663</v>
      </c>
      <c r="D2247" s="1">
        <v>44.580391676161</v>
      </c>
      <c r="E2247" s="1">
        <f t="shared" si="210"/>
        <v>1.9531784103118039</v>
      </c>
      <c r="F2247" s="1">
        <f t="shared" si="211"/>
        <v>7031.4422771224945</v>
      </c>
      <c r="G2247" s="1" t="str">
        <f t="shared" si="212"/>
        <v>0</v>
      </c>
      <c r="H2247" s="1">
        <v>33.382309999999997</v>
      </c>
      <c r="I2247" s="1">
        <f t="shared" si="213"/>
        <v>1.4625624568749998</v>
      </c>
      <c r="J2247" s="1">
        <f t="shared" si="214"/>
        <v>5265.2248447499987</v>
      </c>
      <c r="K2247" s="1" t="str">
        <f t="shared" si="215"/>
        <v>0</v>
      </c>
    </row>
    <row r="2248" spans="1:11">
      <c r="A2248" s="1" t="s">
        <v>43</v>
      </c>
      <c r="B2248" s="2">
        <v>41068</v>
      </c>
      <c r="C2248" s="3">
        <v>0.58333333333333337</v>
      </c>
      <c r="D2248" s="1">
        <v>45.9743030738831</v>
      </c>
      <c r="E2248" s="1">
        <f t="shared" si="210"/>
        <v>2.0142491534245033</v>
      </c>
      <c r="F2248" s="1">
        <f t="shared" si="211"/>
        <v>7251.2969523282118</v>
      </c>
      <c r="G2248" s="1" t="str">
        <f t="shared" si="212"/>
        <v>0</v>
      </c>
      <c r="H2248" s="1">
        <v>33.069557250000003</v>
      </c>
      <c r="I2248" s="1">
        <f t="shared" si="213"/>
        <v>1.4488599770156252</v>
      </c>
      <c r="J2248" s="1">
        <f t="shared" si="214"/>
        <v>5215.8959172562509</v>
      </c>
      <c r="K2248" s="1" t="str">
        <f t="shared" si="215"/>
        <v>0</v>
      </c>
    </row>
    <row r="2249" spans="1:11">
      <c r="A2249" s="1" t="s">
        <v>43</v>
      </c>
      <c r="B2249" s="2">
        <v>41068</v>
      </c>
      <c r="C2249" s="3">
        <v>0.625</v>
      </c>
      <c r="D2249" s="1">
        <v>44.017306773927501</v>
      </c>
      <c r="E2249" s="1">
        <f t="shared" si="210"/>
        <v>1.9285082530326987</v>
      </c>
      <c r="F2249" s="1">
        <f t="shared" si="211"/>
        <v>6942.6297109177149</v>
      </c>
      <c r="G2249" s="1" t="str">
        <f t="shared" si="212"/>
        <v>0</v>
      </c>
      <c r="H2249" s="1">
        <v>33.429481260000003</v>
      </c>
      <c r="I2249" s="1">
        <f t="shared" si="213"/>
        <v>1.4646291477037503</v>
      </c>
      <c r="J2249" s="1">
        <f t="shared" si="214"/>
        <v>5272.6649317335014</v>
      </c>
      <c r="K2249" s="1" t="str">
        <f t="shared" si="215"/>
        <v>0</v>
      </c>
    </row>
    <row r="2250" spans="1:11">
      <c r="A2250" s="1" t="s">
        <v>43</v>
      </c>
      <c r="B2250" s="2">
        <v>41068</v>
      </c>
      <c r="C2250" s="3">
        <v>0.66666666666666663</v>
      </c>
      <c r="D2250" s="1">
        <v>45.501050893995497</v>
      </c>
      <c r="E2250" s="1">
        <f t="shared" si="210"/>
        <v>1.9935147922931777</v>
      </c>
      <c r="F2250" s="1">
        <f t="shared" si="211"/>
        <v>7176.6532522554398</v>
      </c>
      <c r="G2250" s="1" t="str">
        <f t="shared" si="212"/>
        <v>0</v>
      </c>
      <c r="H2250" s="1">
        <v>33.685559320000003</v>
      </c>
      <c r="I2250" s="1">
        <f t="shared" si="213"/>
        <v>1.4758485677075002</v>
      </c>
      <c r="J2250" s="1">
        <f t="shared" si="214"/>
        <v>5313.0548437470006</v>
      </c>
      <c r="K2250" s="1" t="str">
        <f t="shared" si="215"/>
        <v>0</v>
      </c>
    </row>
    <row r="2251" spans="1:11">
      <c r="A2251" s="1" t="s">
        <v>43</v>
      </c>
      <c r="B2251" s="2">
        <v>41068</v>
      </c>
      <c r="C2251" s="3">
        <v>0.70833333333333337</v>
      </c>
      <c r="D2251" s="1">
        <v>46.819691233105097</v>
      </c>
      <c r="E2251" s="1">
        <f t="shared" si="210"/>
        <v>2.0512877221504171</v>
      </c>
      <c r="F2251" s="1">
        <f t="shared" si="211"/>
        <v>7384.6357997415016</v>
      </c>
      <c r="G2251" s="1" t="str">
        <f t="shared" si="212"/>
        <v>0</v>
      </c>
      <c r="H2251" s="1">
        <v>33.681367180000002</v>
      </c>
      <c r="I2251" s="1">
        <f t="shared" si="213"/>
        <v>1.4756648995737502</v>
      </c>
      <c r="J2251" s="1">
        <f t="shared" si="214"/>
        <v>5312.3936384655008</v>
      </c>
      <c r="K2251" s="1" t="str">
        <f t="shared" si="215"/>
        <v>0</v>
      </c>
    </row>
    <row r="2252" spans="1:11">
      <c r="A2252" s="1" t="s">
        <v>43</v>
      </c>
      <c r="B2252" s="2">
        <v>41068</v>
      </c>
      <c r="C2252" s="3">
        <v>0.75</v>
      </c>
      <c r="D2252" s="1">
        <v>41.616158835093202</v>
      </c>
      <c r="E2252" s="1">
        <f t="shared" si="210"/>
        <v>1.8233079589625212</v>
      </c>
      <c r="F2252" s="1">
        <f t="shared" si="211"/>
        <v>6563.9086522650759</v>
      </c>
      <c r="G2252" s="1" t="str">
        <f t="shared" si="212"/>
        <v>0</v>
      </c>
      <c r="H2252" s="1">
        <v>34.23411436</v>
      </c>
      <c r="I2252" s="1">
        <f t="shared" si="213"/>
        <v>1.4998821353975</v>
      </c>
      <c r="J2252" s="1">
        <f t="shared" si="214"/>
        <v>5399.575687431</v>
      </c>
      <c r="K2252" s="1" t="str">
        <f t="shared" si="215"/>
        <v>0</v>
      </c>
    </row>
    <row r="2253" spans="1:11">
      <c r="A2253" s="1" t="s">
        <v>43</v>
      </c>
      <c r="B2253" s="2">
        <v>41068</v>
      </c>
      <c r="C2253" s="3">
        <v>0.79166666666666663</v>
      </c>
      <c r="D2253" s="1">
        <v>47.761116203732001</v>
      </c>
      <c r="E2253" s="1">
        <f t="shared" si="210"/>
        <v>2.0925339036760082</v>
      </c>
      <c r="F2253" s="1">
        <f t="shared" si="211"/>
        <v>7533.1220532336292</v>
      </c>
      <c r="G2253" s="1" t="str">
        <f t="shared" si="212"/>
        <v>0</v>
      </c>
      <c r="H2253" s="1">
        <v>33.482954509999999</v>
      </c>
      <c r="I2253" s="1">
        <f t="shared" si="213"/>
        <v>1.466971944469375</v>
      </c>
      <c r="J2253" s="1">
        <f t="shared" si="214"/>
        <v>5281.09900008975</v>
      </c>
      <c r="K2253" s="1" t="str">
        <f t="shared" si="215"/>
        <v>0</v>
      </c>
    </row>
    <row r="2254" spans="1:11">
      <c r="A2254" s="1" t="s">
        <v>43</v>
      </c>
      <c r="B2254" s="2">
        <v>41068</v>
      </c>
      <c r="C2254" s="3">
        <v>0.83333333333333337</v>
      </c>
      <c r="D2254" s="1">
        <v>44.101246350606303</v>
      </c>
      <c r="E2254" s="1">
        <f t="shared" si="210"/>
        <v>1.9321858557359388</v>
      </c>
      <c r="F2254" s="1">
        <f t="shared" si="211"/>
        <v>6955.8690806493796</v>
      </c>
      <c r="G2254" s="1" t="str">
        <f t="shared" si="212"/>
        <v>0</v>
      </c>
      <c r="H2254" s="1">
        <v>33.71036574</v>
      </c>
      <c r="I2254" s="1">
        <f t="shared" si="213"/>
        <v>1.4769353989837501</v>
      </c>
      <c r="J2254" s="1">
        <f t="shared" si="214"/>
        <v>5316.9674363415006</v>
      </c>
      <c r="K2254" s="1" t="str">
        <f t="shared" si="215"/>
        <v>0</v>
      </c>
    </row>
    <row r="2255" spans="1:11">
      <c r="A2255" s="1" t="s">
        <v>43</v>
      </c>
      <c r="B2255" s="2">
        <v>41068</v>
      </c>
      <c r="C2255" s="3">
        <v>0.875</v>
      </c>
      <c r="D2255" s="1">
        <v>48.4408553918203</v>
      </c>
      <c r="E2255" s="1">
        <f t="shared" si="210"/>
        <v>2.1223149768541267</v>
      </c>
      <c r="F2255" s="1">
        <f t="shared" si="211"/>
        <v>7640.3339166748565</v>
      </c>
      <c r="G2255" s="1" t="str">
        <f t="shared" si="212"/>
        <v>0</v>
      </c>
      <c r="H2255" s="1">
        <v>33.888204719999997</v>
      </c>
      <c r="I2255" s="1">
        <f t="shared" si="213"/>
        <v>1.484726969295</v>
      </c>
      <c r="J2255" s="1">
        <f t="shared" si="214"/>
        <v>5345.0170894620005</v>
      </c>
      <c r="K2255" s="1" t="str">
        <f t="shared" si="215"/>
        <v>0</v>
      </c>
    </row>
    <row r="2256" spans="1:11">
      <c r="A2256" s="1" t="s">
        <v>43</v>
      </c>
      <c r="B2256" s="2">
        <v>41068</v>
      </c>
      <c r="C2256" s="3">
        <v>0.91666666666666663</v>
      </c>
      <c r="D2256" s="1">
        <v>47.365527710384796</v>
      </c>
      <c r="E2256" s="1">
        <f t="shared" si="210"/>
        <v>2.0752021828112341</v>
      </c>
      <c r="F2256" s="1">
        <f t="shared" si="211"/>
        <v>7470.7278581204428</v>
      </c>
      <c r="G2256" s="1" t="str">
        <f t="shared" si="212"/>
        <v>0</v>
      </c>
      <c r="H2256" s="1">
        <v>34.099248060000001</v>
      </c>
      <c r="I2256" s="1">
        <f t="shared" si="213"/>
        <v>1.4939733056287501</v>
      </c>
      <c r="J2256" s="1">
        <f t="shared" si="214"/>
        <v>5378.3039002635005</v>
      </c>
      <c r="K2256" s="1" t="str">
        <f t="shared" si="215"/>
        <v>0</v>
      </c>
    </row>
    <row r="2257" spans="1:11">
      <c r="A2257" s="1" t="s">
        <v>43</v>
      </c>
      <c r="B2257" s="2">
        <v>41068</v>
      </c>
      <c r="C2257" s="3">
        <v>0.95833333333333337</v>
      </c>
      <c r="D2257" s="1">
        <v>46.190729542838199</v>
      </c>
      <c r="E2257" s="1">
        <f t="shared" si="210"/>
        <v>2.0237313380955984</v>
      </c>
      <c r="F2257" s="1">
        <f t="shared" si="211"/>
        <v>7285.4328171441539</v>
      </c>
      <c r="G2257" s="1">
        <f t="shared" si="212"/>
        <v>146014.28445929385</v>
      </c>
      <c r="H2257" s="1">
        <v>33.990897539999999</v>
      </c>
      <c r="I2257" s="1">
        <f t="shared" si="213"/>
        <v>1.48922619847125</v>
      </c>
      <c r="J2257" s="1">
        <f t="shared" si="214"/>
        <v>5361.2143144965003</v>
      </c>
      <c r="K2257" s="1">
        <f t="shared" si="215"/>
        <v>120166.42224668848</v>
      </c>
    </row>
    <row r="2258" spans="1:11">
      <c r="A2258" s="1" t="s">
        <v>43</v>
      </c>
      <c r="B2258" s="2">
        <v>41069</v>
      </c>
      <c r="C2258" s="3">
        <v>0</v>
      </c>
      <c r="D2258" s="1">
        <v>50.097241196102601</v>
      </c>
      <c r="E2258" s="1">
        <f t="shared" si="210"/>
        <v>2.1948853799042451</v>
      </c>
      <c r="F2258" s="1">
        <f t="shared" si="211"/>
        <v>7901.5873676552828</v>
      </c>
      <c r="G2258" s="1" t="str">
        <f t="shared" si="212"/>
        <v>0</v>
      </c>
      <c r="H2258" s="1">
        <v>34.396412499999997</v>
      </c>
      <c r="I2258" s="1">
        <f t="shared" si="213"/>
        <v>1.5069928226562499</v>
      </c>
      <c r="J2258" s="1">
        <f t="shared" si="214"/>
        <v>5425.1741615624996</v>
      </c>
      <c r="K2258" s="1" t="str">
        <f t="shared" si="215"/>
        <v>0</v>
      </c>
    </row>
    <row r="2259" spans="1:11">
      <c r="A2259" s="1" t="s">
        <v>43</v>
      </c>
      <c r="B2259" s="2">
        <v>41069</v>
      </c>
      <c r="C2259" s="3">
        <v>4.1666666666666664E-2</v>
      </c>
      <c r="D2259" s="1">
        <v>49.588344224293998</v>
      </c>
      <c r="E2259" s="1">
        <f t="shared" si="210"/>
        <v>2.1725893313268809</v>
      </c>
      <c r="F2259" s="1">
        <f t="shared" si="211"/>
        <v>7821.3215927767715</v>
      </c>
      <c r="G2259" s="1" t="str">
        <f t="shared" si="212"/>
        <v>0</v>
      </c>
      <c r="H2259" s="1">
        <v>34.451045749999999</v>
      </c>
      <c r="I2259" s="1">
        <f t="shared" si="213"/>
        <v>1.509386441921875</v>
      </c>
      <c r="J2259" s="1">
        <f t="shared" si="214"/>
        <v>5433.7911909187496</v>
      </c>
      <c r="K2259" s="1" t="str">
        <f t="shared" si="215"/>
        <v>0</v>
      </c>
    </row>
    <row r="2260" spans="1:11">
      <c r="A2260" s="1" t="s">
        <v>43</v>
      </c>
      <c r="B2260" s="2">
        <v>41069</v>
      </c>
      <c r="C2260" s="3">
        <v>8.3333333333333329E-2</v>
      </c>
      <c r="D2260" s="1">
        <v>47.114001862207999</v>
      </c>
      <c r="E2260" s="1">
        <f t="shared" si="210"/>
        <v>2.0641822065879878</v>
      </c>
      <c r="F2260" s="1">
        <f t="shared" si="211"/>
        <v>7431.0559437167558</v>
      </c>
      <c r="G2260" s="1" t="str">
        <f t="shared" si="212"/>
        <v>0</v>
      </c>
      <c r="H2260" s="1">
        <v>34.900591040000002</v>
      </c>
      <c r="I2260" s="1">
        <f t="shared" si="213"/>
        <v>1.5290821449400001</v>
      </c>
      <c r="J2260" s="1">
        <f t="shared" si="214"/>
        <v>5504.6957217839999</v>
      </c>
      <c r="K2260" s="1" t="str">
        <f t="shared" si="215"/>
        <v>0</v>
      </c>
    </row>
    <row r="2261" spans="1:11">
      <c r="A2261" s="1" t="s">
        <v>43</v>
      </c>
      <c r="B2261" s="2">
        <v>41069</v>
      </c>
      <c r="C2261" s="3">
        <v>0.125</v>
      </c>
      <c r="D2261" s="1">
        <v>47.411779762903898</v>
      </c>
      <c r="E2261" s="1">
        <f t="shared" si="210"/>
        <v>2.0772286008622269</v>
      </c>
      <c r="F2261" s="1">
        <f t="shared" si="211"/>
        <v>7478.0229631040165</v>
      </c>
      <c r="G2261" s="1" t="str">
        <f t="shared" si="212"/>
        <v>0</v>
      </c>
      <c r="H2261" s="1">
        <v>34.64182684</v>
      </c>
      <c r="I2261" s="1">
        <f t="shared" si="213"/>
        <v>1.5177450384275</v>
      </c>
      <c r="J2261" s="1">
        <f t="shared" si="214"/>
        <v>5463.8821383389995</v>
      </c>
      <c r="K2261" s="1" t="str">
        <f t="shared" si="215"/>
        <v>0</v>
      </c>
    </row>
    <row r="2262" spans="1:11">
      <c r="A2262" s="1" t="s">
        <v>43</v>
      </c>
      <c r="B2262" s="2">
        <v>41069</v>
      </c>
      <c r="C2262" s="3">
        <v>0.16666666666666666</v>
      </c>
      <c r="D2262" s="1">
        <v>45.8637782351176</v>
      </c>
      <c r="E2262" s="1">
        <f t="shared" si="210"/>
        <v>2.0094067839260901</v>
      </c>
      <c r="F2262" s="1">
        <f t="shared" si="211"/>
        <v>7233.8644221339246</v>
      </c>
      <c r="G2262" s="1" t="str">
        <f t="shared" si="212"/>
        <v>0</v>
      </c>
      <c r="H2262" s="1">
        <v>34.361844609999999</v>
      </c>
      <c r="I2262" s="1">
        <f t="shared" si="213"/>
        <v>1.505478316975625</v>
      </c>
      <c r="J2262" s="1">
        <f t="shared" si="214"/>
        <v>5419.7219411122496</v>
      </c>
      <c r="K2262" s="1" t="str">
        <f t="shared" si="215"/>
        <v>0</v>
      </c>
    </row>
    <row r="2263" spans="1:11">
      <c r="A2263" s="1" t="s">
        <v>43</v>
      </c>
      <c r="B2263" s="2">
        <v>41069</v>
      </c>
      <c r="C2263" s="3">
        <v>0.20833333333333334</v>
      </c>
      <c r="D2263" s="1">
        <v>42.870762204064199</v>
      </c>
      <c r="E2263" s="1">
        <f t="shared" si="210"/>
        <v>1.8782752690655629</v>
      </c>
      <c r="F2263" s="1">
        <f t="shared" si="211"/>
        <v>6761.7909686360263</v>
      </c>
      <c r="G2263" s="1" t="str">
        <f t="shared" si="212"/>
        <v>0</v>
      </c>
      <c r="H2263" s="1">
        <v>34.456261779999998</v>
      </c>
      <c r="I2263" s="1">
        <f t="shared" si="213"/>
        <v>1.5096149692362499</v>
      </c>
      <c r="J2263" s="1">
        <f t="shared" si="214"/>
        <v>5434.6138892504996</v>
      </c>
      <c r="K2263" s="1" t="str">
        <f t="shared" si="215"/>
        <v>0</v>
      </c>
    </row>
    <row r="2264" spans="1:11">
      <c r="A2264" s="1" t="s">
        <v>43</v>
      </c>
      <c r="B2264" s="2">
        <v>41069</v>
      </c>
      <c r="C2264" s="3">
        <v>0.25</v>
      </c>
      <c r="D2264" s="1">
        <v>43.321482810974103</v>
      </c>
      <c r="E2264" s="1">
        <f t="shared" si="210"/>
        <v>1.8980224656558029</v>
      </c>
      <c r="F2264" s="1">
        <f t="shared" si="211"/>
        <v>6832.8808763608904</v>
      </c>
      <c r="G2264" s="1" t="str">
        <f t="shared" si="212"/>
        <v>0</v>
      </c>
      <c r="H2264" s="1">
        <v>34.966090800000003</v>
      </c>
      <c r="I2264" s="1">
        <f t="shared" si="213"/>
        <v>1.531951853175</v>
      </c>
      <c r="J2264" s="1">
        <f t="shared" si="214"/>
        <v>5515.0266714300005</v>
      </c>
      <c r="K2264" s="1" t="str">
        <f t="shared" si="215"/>
        <v>0</v>
      </c>
    </row>
    <row r="2265" spans="1:11">
      <c r="A2265" s="1" t="s">
        <v>43</v>
      </c>
      <c r="B2265" s="2">
        <v>41069</v>
      </c>
      <c r="C2265" s="3">
        <v>0.29166666666666669</v>
      </c>
      <c r="D2265" s="1">
        <v>39.961002520455203</v>
      </c>
      <c r="E2265" s="1">
        <f t="shared" si="210"/>
        <v>1.7507914229274437</v>
      </c>
      <c r="F2265" s="1">
        <f t="shared" si="211"/>
        <v>6302.849122538797</v>
      </c>
      <c r="G2265" s="1" t="str">
        <f t="shared" si="212"/>
        <v>0</v>
      </c>
      <c r="H2265" s="1">
        <v>34.585823670000003</v>
      </c>
      <c r="I2265" s="1">
        <f t="shared" si="213"/>
        <v>1.5152913995418751</v>
      </c>
      <c r="J2265" s="1">
        <f t="shared" si="214"/>
        <v>5455.0490383507504</v>
      </c>
      <c r="K2265" s="1" t="str">
        <f t="shared" si="215"/>
        <v>0</v>
      </c>
    </row>
    <row r="2266" spans="1:11">
      <c r="A2266" s="1" t="s">
        <v>43</v>
      </c>
      <c r="B2266" s="2">
        <v>41069</v>
      </c>
      <c r="C2266" s="3">
        <v>0.33333333333333331</v>
      </c>
      <c r="D2266" s="1">
        <v>43.584559371736297</v>
      </c>
      <c r="E2266" s="1">
        <f t="shared" si="210"/>
        <v>1.9095485074741967</v>
      </c>
      <c r="F2266" s="1">
        <f t="shared" si="211"/>
        <v>6874.374626907108</v>
      </c>
      <c r="G2266" s="1" t="str">
        <f t="shared" si="212"/>
        <v>0</v>
      </c>
      <c r="H2266" s="1">
        <v>35.099064669999997</v>
      </c>
      <c r="I2266" s="1">
        <f t="shared" si="213"/>
        <v>1.5377777708543749</v>
      </c>
      <c r="J2266" s="1">
        <f t="shared" si="214"/>
        <v>5535.9999750757497</v>
      </c>
      <c r="K2266" s="1" t="str">
        <f t="shared" si="215"/>
        <v>0</v>
      </c>
    </row>
    <row r="2267" spans="1:11">
      <c r="A2267" s="1" t="s">
        <v>43</v>
      </c>
      <c r="B2267" s="2">
        <v>41069</v>
      </c>
      <c r="C2267" s="3">
        <v>0.375</v>
      </c>
      <c r="D2267" s="1">
        <v>40.783460877736402</v>
      </c>
      <c r="E2267" s="1">
        <f t="shared" si="210"/>
        <v>1.7868253797058262</v>
      </c>
      <c r="F2267" s="1">
        <f t="shared" si="211"/>
        <v>6432.5713669409743</v>
      </c>
      <c r="G2267" s="1" t="str">
        <f t="shared" si="212"/>
        <v>0</v>
      </c>
      <c r="H2267" s="1">
        <v>34.406790700000002</v>
      </c>
      <c r="I2267" s="1">
        <f t="shared" si="213"/>
        <v>1.5074475175437503</v>
      </c>
      <c r="J2267" s="1">
        <f t="shared" si="214"/>
        <v>5426.8110631575009</v>
      </c>
      <c r="K2267" s="1" t="str">
        <f t="shared" si="215"/>
        <v>0</v>
      </c>
    </row>
    <row r="2268" spans="1:11">
      <c r="A2268" s="1" t="s">
        <v>43</v>
      </c>
      <c r="B2268" s="2">
        <v>41069</v>
      </c>
      <c r="C2268" s="3">
        <v>0.41666666666666669</v>
      </c>
      <c r="D2268" s="1">
        <v>40.311177042855199</v>
      </c>
      <c r="E2268" s="1">
        <f t="shared" si="210"/>
        <v>1.7661334441900935</v>
      </c>
      <c r="F2268" s="1">
        <f t="shared" si="211"/>
        <v>6358.0803990843369</v>
      </c>
      <c r="G2268" s="1" t="str">
        <f t="shared" si="212"/>
        <v>0</v>
      </c>
      <c r="H2268" s="1">
        <v>34.22180934</v>
      </c>
      <c r="I2268" s="1">
        <f t="shared" si="213"/>
        <v>1.49934302170875</v>
      </c>
      <c r="J2268" s="1">
        <f t="shared" si="214"/>
        <v>5397.6348781514998</v>
      </c>
      <c r="K2268" s="1" t="str">
        <f t="shared" si="215"/>
        <v>0</v>
      </c>
    </row>
    <row r="2269" spans="1:11">
      <c r="A2269" s="1" t="s">
        <v>43</v>
      </c>
      <c r="B2269" s="2">
        <v>41069</v>
      </c>
      <c r="C2269" s="3">
        <v>0.45833333333333331</v>
      </c>
      <c r="D2269" s="1">
        <v>38.002948390112998</v>
      </c>
      <c r="E2269" s="1">
        <f t="shared" si="210"/>
        <v>1.6650041763418257</v>
      </c>
      <c r="F2269" s="1">
        <f t="shared" si="211"/>
        <v>5994.0150348305724</v>
      </c>
      <c r="G2269" s="1" t="str">
        <f t="shared" si="212"/>
        <v>0</v>
      </c>
      <c r="H2269" s="1">
        <v>35.2155281</v>
      </c>
      <c r="I2269" s="1">
        <f t="shared" si="213"/>
        <v>1.5428803248812502</v>
      </c>
      <c r="J2269" s="1">
        <f t="shared" si="214"/>
        <v>5554.3691695725001</v>
      </c>
      <c r="K2269" s="1" t="str">
        <f t="shared" si="215"/>
        <v>0</v>
      </c>
    </row>
    <row r="2270" spans="1:11">
      <c r="A2270" s="1" t="s">
        <v>43</v>
      </c>
      <c r="B2270" s="2">
        <v>41069</v>
      </c>
      <c r="C2270" s="3">
        <v>0.5</v>
      </c>
      <c r="D2270" s="1">
        <v>39.580611804326402</v>
      </c>
      <c r="E2270" s="1">
        <f t="shared" si="210"/>
        <v>1.7341255546770504</v>
      </c>
      <c r="F2270" s="1">
        <f t="shared" si="211"/>
        <v>6242.8519968373812</v>
      </c>
      <c r="G2270" s="1" t="str">
        <f t="shared" si="212"/>
        <v>0</v>
      </c>
      <c r="H2270" s="1">
        <v>35.286128859999998</v>
      </c>
      <c r="I2270" s="1">
        <f t="shared" si="213"/>
        <v>1.5459735206787499</v>
      </c>
      <c r="J2270" s="1">
        <f t="shared" si="214"/>
        <v>5565.5046744434994</v>
      </c>
      <c r="K2270" s="1" t="str">
        <f t="shared" si="215"/>
        <v>0</v>
      </c>
    </row>
    <row r="2271" spans="1:11">
      <c r="A2271" s="1" t="s">
        <v>43</v>
      </c>
      <c r="B2271" s="2">
        <v>41069</v>
      </c>
      <c r="C2271" s="3">
        <v>0.54166666666666663</v>
      </c>
      <c r="D2271" s="1">
        <v>39.036981368594702</v>
      </c>
      <c r="E2271" s="1">
        <f t="shared" si="210"/>
        <v>1.7103077462115555</v>
      </c>
      <c r="F2271" s="1">
        <f t="shared" si="211"/>
        <v>6157.1078863615994</v>
      </c>
      <c r="G2271" s="1" t="str">
        <f t="shared" si="212"/>
        <v>0</v>
      </c>
      <c r="H2271" s="1">
        <v>34.617162819999997</v>
      </c>
      <c r="I2271" s="1">
        <f t="shared" si="213"/>
        <v>1.5166644460512499</v>
      </c>
      <c r="J2271" s="1">
        <f t="shared" si="214"/>
        <v>5459.9920057845002</v>
      </c>
      <c r="K2271" s="1" t="str">
        <f t="shared" si="215"/>
        <v>0</v>
      </c>
    </row>
    <row r="2272" spans="1:11">
      <c r="A2272" s="1" t="s">
        <v>43</v>
      </c>
      <c r="B2272" s="2">
        <v>41069</v>
      </c>
      <c r="C2272" s="3">
        <v>0.58333333333333337</v>
      </c>
      <c r="D2272" s="1">
        <v>34.915019774966801</v>
      </c>
      <c r="E2272" s="1">
        <f t="shared" si="210"/>
        <v>1.5297143038907333</v>
      </c>
      <c r="F2272" s="1">
        <f t="shared" si="211"/>
        <v>5506.9714940066397</v>
      </c>
      <c r="G2272" s="1" t="str">
        <f t="shared" si="212"/>
        <v>0</v>
      </c>
      <c r="H2272" s="1">
        <v>34.539730839999997</v>
      </c>
      <c r="I2272" s="1">
        <f t="shared" si="213"/>
        <v>1.5132719574275</v>
      </c>
      <c r="J2272" s="1">
        <f t="shared" si="214"/>
        <v>5447.7790467389996</v>
      </c>
      <c r="K2272" s="1" t="str">
        <f t="shared" si="215"/>
        <v>0</v>
      </c>
    </row>
    <row r="2273" spans="1:11">
      <c r="A2273" s="1" t="s">
        <v>43</v>
      </c>
      <c r="B2273" s="2">
        <v>41069</v>
      </c>
      <c r="C2273" s="3">
        <v>0.625</v>
      </c>
      <c r="D2273" s="1">
        <v>37.211015118493002</v>
      </c>
      <c r="E2273" s="1">
        <f t="shared" si="210"/>
        <v>1.6303075998789747</v>
      </c>
      <c r="F2273" s="1">
        <f t="shared" si="211"/>
        <v>5869.1073595643084</v>
      </c>
      <c r="G2273" s="1" t="str">
        <f t="shared" si="212"/>
        <v>0</v>
      </c>
      <c r="H2273" s="1">
        <v>34.64842728</v>
      </c>
      <c r="I2273" s="1">
        <f t="shared" si="213"/>
        <v>1.5180342202049999</v>
      </c>
      <c r="J2273" s="1">
        <f t="shared" si="214"/>
        <v>5464.9231927379997</v>
      </c>
      <c r="K2273" s="1" t="str">
        <f t="shared" si="215"/>
        <v>0</v>
      </c>
    </row>
    <row r="2274" spans="1:11">
      <c r="A2274" s="1" t="s">
        <v>43</v>
      </c>
      <c r="B2274" s="2">
        <v>41069</v>
      </c>
      <c r="C2274" s="3">
        <v>0.66666666666666663</v>
      </c>
      <c r="D2274" s="1">
        <v>36.748996353149401</v>
      </c>
      <c r="E2274" s="1">
        <f t="shared" si="210"/>
        <v>1.6100654027223582</v>
      </c>
      <c r="F2274" s="1">
        <f t="shared" si="211"/>
        <v>5796.2354498004897</v>
      </c>
      <c r="G2274" s="1" t="str">
        <f t="shared" si="212"/>
        <v>0</v>
      </c>
      <c r="H2274" s="1">
        <v>34.776659479999999</v>
      </c>
      <c r="I2274" s="1">
        <f t="shared" si="213"/>
        <v>1.5236523934674999</v>
      </c>
      <c r="J2274" s="1">
        <f t="shared" si="214"/>
        <v>5485.1486164829994</v>
      </c>
      <c r="K2274" s="1" t="str">
        <f t="shared" si="215"/>
        <v>0</v>
      </c>
    </row>
    <row r="2275" spans="1:11">
      <c r="A2275" s="1" t="s">
        <v>43</v>
      </c>
      <c r="B2275" s="2">
        <v>41069</v>
      </c>
      <c r="C2275" s="3">
        <v>0.70833333333333337</v>
      </c>
      <c r="D2275" s="1">
        <v>40.552642770343397</v>
      </c>
      <c r="E2275" s="1">
        <f t="shared" si="210"/>
        <v>1.7767126613756703</v>
      </c>
      <c r="F2275" s="1">
        <f t="shared" si="211"/>
        <v>6396.1655809524127</v>
      </c>
      <c r="G2275" s="1" t="str">
        <f t="shared" si="212"/>
        <v>0</v>
      </c>
      <c r="H2275" s="1">
        <v>34.361342610000001</v>
      </c>
      <c r="I2275" s="1">
        <f t="shared" si="213"/>
        <v>1.505456323100625</v>
      </c>
      <c r="J2275" s="1">
        <f t="shared" si="214"/>
        <v>5419.64276316225</v>
      </c>
      <c r="K2275" s="1" t="str">
        <f t="shared" si="215"/>
        <v>0</v>
      </c>
    </row>
    <row r="2276" spans="1:11">
      <c r="A2276" s="1" t="s">
        <v>43</v>
      </c>
      <c r="B2276" s="2">
        <v>41069</v>
      </c>
      <c r="C2276" s="3">
        <v>0.75</v>
      </c>
      <c r="D2276" s="1">
        <v>38.7823869641622</v>
      </c>
      <c r="E2276" s="1">
        <f t="shared" si="210"/>
        <v>1.6991533288673561</v>
      </c>
      <c r="F2276" s="1">
        <f t="shared" si="211"/>
        <v>6116.9519839224822</v>
      </c>
      <c r="G2276" s="1" t="str">
        <f t="shared" si="212"/>
        <v>0</v>
      </c>
      <c r="H2276" s="1">
        <v>34.745360830000003</v>
      </c>
      <c r="I2276" s="1">
        <f t="shared" si="213"/>
        <v>1.5222811213643752</v>
      </c>
      <c r="J2276" s="1">
        <f t="shared" si="214"/>
        <v>5480.2120369117511</v>
      </c>
      <c r="K2276" s="1" t="str">
        <f t="shared" si="215"/>
        <v>0</v>
      </c>
    </row>
    <row r="2277" spans="1:11">
      <c r="A2277" s="1" t="s">
        <v>43</v>
      </c>
      <c r="B2277" s="2">
        <v>41069</v>
      </c>
      <c r="C2277" s="3">
        <v>0.79166666666666663</v>
      </c>
      <c r="D2277" s="1">
        <v>41.6995696555244</v>
      </c>
      <c r="E2277" s="1">
        <f t="shared" si="210"/>
        <v>1.8269623955326628</v>
      </c>
      <c r="F2277" s="1">
        <f t="shared" si="211"/>
        <v>6577.0646239175858</v>
      </c>
      <c r="G2277" s="1" t="str">
        <f t="shared" si="212"/>
        <v>0</v>
      </c>
      <c r="H2277" s="1">
        <v>34.512339670000003</v>
      </c>
      <c r="I2277" s="1">
        <f t="shared" si="213"/>
        <v>1.512071881791875</v>
      </c>
      <c r="J2277" s="1">
        <f t="shared" si="214"/>
        <v>5443.4587744507498</v>
      </c>
      <c r="K2277" s="1" t="str">
        <f t="shared" si="215"/>
        <v>0</v>
      </c>
    </row>
    <row r="2278" spans="1:11">
      <c r="A2278" s="1" t="s">
        <v>43</v>
      </c>
      <c r="B2278" s="2">
        <v>41069</v>
      </c>
      <c r="C2278" s="3">
        <v>0.83333333333333337</v>
      </c>
      <c r="D2278" s="1">
        <v>42.123826800452299</v>
      </c>
      <c r="E2278" s="1">
        <f t="shared" si="210"/>
        <v>1.8455501616948162</v>
      </c>
      <c r="F2278" s="1">
        <f t="shared" si="211"/>
        <v>6643.9805821013388</v>
      </c>
      <c r="G2278" s="1" t="str">
        <f t="shared" si="212"/>
        <v>0</v>
      </c>
      <c r="H2278" s="1">
        <v>34.691881330000001</v>
      </c>
      <c r="I2278" s="1">
        <f t="shared" si="213"/>
        <v>1.519938050770625</v>
      </c>
      <c r="J2278" s="1">
        <f t="shared" si="214"/>
        <v>5471.7769827742504</v>
      </c>
      <c r="K2278" s="1" t="str">
        <f t="shared" si="215"/>
        <v>0</v>
      </c>
    </row>
    <row r="2279" spans="1:11">
      <c r="A2279" s="1" t="s">
        <v>43</v>
      </c>
      <c r="B2279" s="2">
        <v>41069</v>
      </c>
      <c r="C2279" s="3">
        <v>0.875</v>
      </c>
      <c r="D2279" s="1">
        <v>43.551861073176099</v>
      </c>
      <c r="E2279" s="1">
        <f t="shared" si="210"/>
        <v>1.9081159132685277</v>
      </c>
      <c r="F2279" s="1">
        <f t="shared" si="211"/>
        <v>6869.2172877666999</v>
      </c>
      <c r="G2279" s="1" t="str">
        <f t="shared" si="212"/>
        <v>0</v>
      </c>
      <c r="H2279" s="1">
        <v>34.545177619999997</v>
      </c>
      <c r="I2279" s="1">
        <f t="shared" si="213"/>
        <v>1.5135105944762499</v>
      </c>
      <c r="J2279" s="1">
        <f t="shared" si="214"/>
        <v>5448.6381401144999</v>
      </c>
      <c r="K2279" s="1" t="str">
        <f t="shared" si="215"/>
        <v>0</v>
      </c>
    </row>
    <row r="2280" spans="1:11">
      <c r="A2280" s="1" t="s">
        <v>43</v>
      </c>
      <c r="B2280" s="2">
        <v>41069</v>
      </c>
      <c r="C2280" s="3">
        <v>0.91666666666666663</v>
      </c>
      <c r="D2280" s="1">
        <v>44.377403985129398</v>
      </c>
      <c r="E2280" s="1">
        <f t="shared" si="210"/>
        <v>1.9442850120984818</v>
      </c>
      <c r="F2280" s="1">
        <f t="shared" si="211"/>
        <v>6999.4260435545348</v>
      </c>
      <c r="G2280" s="1" t="str">
        <f t="shared" si="212"/>
        <v>0</v>
      </c>
      <c r="H2280" s="1">
        <v>33.522840189999997</v>
      </c>
      <c r="I2280" s="1">
        <f t="shared" si="213"/>
        <v>1.4687194358243749</v>
      </c>
      <c r="J2280" s="1">
        <f t="shared" si="214"/>
        <v>5287.3899689677501</v>
      </c>
      <c r="K2280" s="1" t="str">
        <f t="shared" si="215"/>
        <v>0</v>
      </c>
    </row>
    <row r="2281" spans="1:11">
      <c r="A2281" s="1" t="s">
        <v>43</v>
      </c>
      <c r="B2281" s="2">
        <v>41069</v>
      </c>
      <c r="C2281" s="3">
        <v>0.95833333333333337</v>
      </c>
      <c r="D2281" s="1">
        <v>46.795735482109897</v>
      </c>
      <c r="E2281" s="1">
        <f t="shared" si="210"/>
        <v>2.0502381608099403</v>
      </c>
      <c r="F2281" s="1">
        <f t="shared" si="211"/>
        <v>7380.8573789157854</v>
      </c>
      <c r="G2281" s="1">
        <f t="shared" si="212"/>
        <v>140356.08083617673</v>
      </c>
      <c r="H2281" s="1">
        <v>34.199614510000004</v>
      </c>
      <c r="I2281" s="1">
        <f t="shared" si="213"/>
        <v>1.4983706107193753</v>
      </c>
      <c r="J2281" s="1">
        <f t="shared" si="214"/>
        <v>5394.1341985897507</v>
      </c>
      <c r="K2281" s="1">
        <f t="shared" si="215"/>
        <v>117853.40799023626</v>
      </c>
    </row>
    <row r="2282" spans="1:11">
      <c r="A2282" s="1" t="s">
        <v>43</v>
      </c>
      <c r="B2282" s="2">
        <v>41070</v>
      </c>
      <c r="C2282" s="3">
        <v>0</v>
      </c>
      <c r="D2282" s="1">
        <v>45.808710863325302</v>
      </c>
      <c r="E2282" s="1">
        <f t="shared" si="210"/>
        <v>2.0069941446994397</v>
      </c>
      <c r="F2282" s="1">
        <f t="shared" si="211"/>
        <v>7225.1789209179833</v>
      </c>
      <c r="G2282" s="1" t="str">
        <f t="shared" si="212"/>
        <v>0</v>
      </c>
      <c r="H2282" s="1">
        <v>34.611959890000001</v>
      </c>
      <c r="I2282" s="1">
        <f t="shared" si="213"/>
        <v>1.5164364926806251</v>
      </c>
      <c r="J2282" s="1">
        <f t="shared" si="214"/>
        <v>5459.1713736502506</v>
      </c>
      <c r="K2282" s="1" t="str">
        <f t="shared" si="215"/>
        <v>0</v>
      </c>
    </row>
    <row r="2283" spans="1:11">
      <c r="A2283" s="1" t="s">
        <v>43</v>
      </c>
      <c r="B2283" s="2">
        <v>41070</v>
      </c>
      <c r="C2283" s="3">
        <v>4.1666666666666664E-2</v>
      </c>
      <c r="D2283" s="1">
        <v>46.436109690136398</v>
      </c>
      <c r="E2283" s="1">
        <f t="shared" si="210"/>
        <v>2.034482055799101</v>
      </c>
      <c r="F2283" s="1">
        <f t="shared" si="211"/>
        <v>7324.1354008767639</v>
      </c>
      <c r="G2283" s="1" t="str">
        <f t="shared" si="212"/>
        <v>0</v>
      </c>
      <c r="H2283" s="1">
        <v>34.147226590000002</v>
      </c>
      <c r="I2283" s="1">
        <f t="shared" si="213"/>
        <v>1.4960753649743752</v>
      </c>
      <c r="J2283" s="1">
        <f t="shared" si="214"/>
        <v>5385.8713139077508</v>
      </c>
      <c r="K2283" s="1" t="str">
        <f t="shared" si="215"/>
        <v>0</v>
      </c>
    </row>
    <row r="2284" spans="1:11">
      <c r="A2284" s="1" t="s">
        <v>43</v>
      </c>
      <c r="B2284" s="2">
        <v>41070</v>
      </c>
      <c r="C2284" s="3">
        <v>8.3333333333333329E-2</v>
      </c>
      <c r="D2284" s="1">
        <v>46.9843719885084</v>
      </c>
      <c r="E2284" s="1">
        <f t="shared" si="210"/>
        <v>2.0585027977465242</v>
      </c>
      <c r="F2284" s="1">
        <f t="shared" si="211"/>
        <v>7410.6100718874868</v>
      </c>
      <c r="G2284" s="1" t="str">
        <f t="shared" si="212"/>
        <v>0</v>
      </c>
      <c r="H2284" s="1">
        <v>34.236990300000002</v>
      </c>
      <c r="I2284" s="1">
        <f t="shared" si="213"/>
        <v>1.5000081375187502</v>
      </c>
      <c r="J2284" s="1">
        <f t="shared" si="214"/>
        <v>5400.0292950675002</v>
      </c>
      <c r="K2284" s="1" t="str">
        <f t="shared" si="215"/>
        <v>0</v>
      </c>
    </row>
    <row r="2285" spans="1:11">
      <c r="A2285" s="1" t="s">
        <v>43</v>
      </c>
      <c r="B2285" s="2">
        <v>41070</v>
      </c>
      <c r="C2285" s="3">
        <v>0.125</v>
      </c>
      <c r="D2285" s="1">
        <v>44.5330492326948</v>
      </c>
      <c r="E2285" s="1">
        <f t="shared" si="210"/>
        <v>1.9511042195074411</v>
      </c>
      <c r="F2285" s="1">
        <f t="shared" si="211"/>
        <v>7023.9751902267881</v>
      </c>
      <c r="G2285" s="1" t="str">
        <f t="shared" si="212"/>
        <v>0</v>
      </c>
      <c r="H2285" s="1">
        <v>34.243787230000002</v>
      </c>
      <c r="I2285" s="1">
        <f t="shared" si="213"/>
        <v>1.5003059280143751</v>
      </c>
      <c r="J2285" s="1">
        <f t="shared" si="214"/>
        <v>5401.1013408517501</v>
      </c>
      <c r="K2285" s="1" t="str">
        <f t="shared" si="215"/>
        <v>0</v>
      </c>
    </row>
    <row r="2286" spans="1:11">
      <c r="A2286" s="1" t="s">
        <v>43</v>
      </c>
      <c r="B2286" s="2">
        <v>41070</v>
      </c>
      <c r="C2286" s="3">
        <v>0.16666666666666666</v>
      </c>
      <c r="D2286" s="1">
        <v>47.866537212795699</v>
      </c>
      <c r="E2286" s="1">
        <f t="shared" si="210"/>
        <v>2.0971526616356115</v>
      </c>
      <c r="F2286" s="1">
        <f t="shared" si="211"/>
        <v>7549.7495818882016</v>
      </c>
      <c r="G2286" s="1" t="str">
        <f t="shared" si="212"/>
        <v>0</v>
      </c>
      <c r="H2286" s="1">
        <v>34.585694920000002</v>
      </c>
      <c r="I2286" s="1">
        <f t="shared" si="213"/>
        <v>1.5152857586825002</v>
      </c>
      <c r="J2286" s="1">
        <f t="shared" si="214"/>
        <v>5455.0287312570008</v>
      </c>
      <c r="K2286" s="1" t="str">
        <f t="shared" si="215"/>
        <v>0</v>
      </c>
    </row>
    <row r="2287" spans="1:11">
      <c r="A2287" s="1" t="s">
        <v>43</v>
      </c>
      <c r="B2287" s="2">
        <v>41070</v>
      </c>
      <c r="C2287" s="3">
        <v>0.20833333333333334</v>
      </c>
      <c r="D2287" s="1">
        <v>43.064160378773998</v>
      </c>
      <c r="E2287" s="1">
        <f t="shared" si="210"/>
        <v>1.8867485265950357</v>
      </c>
      <c r="F2287" s="1">
        <f t="shared" si="211"/>
        <v>6792.2946957421282</v>
      </c>
      <c r="G2287" s="1" t="str">
        <f t="shared" si="212"/>
        <v>0</v>
      </c>
      <c r="H2287" s="1">
        <v>34.846703910000002</v>
      </c>
      <c r="I2287" s="1">
        <f t="shared" si="213"/>
        <v>1.5267212150568752</v>
      </c>
      <c r="J2287" s="1">
        <f t="shared" si="214"/>
        <v>5496.196374204751</v>
      </c>
      <c r="K2287" s="1" t="str">
        <f t="shared" si="215"/>
        <v>0</v>
      </c>
    </row>
    <row r="2288" spans="1:11">
      <c r="A2288" s="1" t="s">
        <v>43</v>
      </c>
      <c r="B2288" s="2">
        <v>41070</v>
      </c>
      <c r="C2288" s="3">
        <v>0.25</v>
      </c>
      <c r="D2288" s="1">
        <v>41.526456535127402</v>
      </c>
      <c r="E2288" s="1">
        <f t="shared" si="210"/>
        <v>1.8193778769452691</v>
      </c>
      <c r="F2288" s="1">
        <f t="shared" si="211"/>
        <v>6549.7603570029687</v>
      </c>
      <c r="G2288" s="1" t="str">
        <f t="shared" si="212"/>
        <v>0</v>
      </c>
      <c r="H2288" s="1">
        <v>34.67547218</v>
      </c>
      <c r="I2288" s="1">
        <f t="shared" si="213"/>
        <v>1.5192191248862501</v>
      </c>
      <c r="J2288" s="1">
        <f t="shared" si="214"/>
        <v>5469.1888495905005</v>
      </c>
      <c r="K2288" s="1" t="str">
        <f t="shared" si="215"/>
        <v>0</v>
      </c>
    </row>
    <row r="2289" spans="1:11">
      <c r="A2289" s="1" t="s">
        <v>43</v>
      </c>
      <c r="B2289" s="2">
        <v>41070</v>
      </c>
      <c r="C2289" s="3">
        <v>0.29166666666666669</v>
      </c>
      <c r="D2289" s="1">
        <v>41.438918392393298</v>
      </c>
      <c r="E2289" s="1">
        <f t="shared" si="210"/>
        <v>1.8155426120667313</v>
      </c>
      <c r="F2289" s="1">
        <f t="shared" si="211"/>
        <v>6535.9534034402323</v>
      </c>
      <c r="G2289" s="1" t="str">
        <f t="shared" si="212"/>
        <v>0</v>
      </c>
      <c r="H2289" s="1">
        <v>33.693373459999997</v>
      </c>
      <c r="I2289" s="1">
        <f t="shared" si="213"/>
        <v>1.4761909247162499</v>
      </c>
      <c r="J2289" s="1">
        <f t="shared" si="214"/>
        <v>5314.2873289784993</v>
      </c>
      <c r="K2289" s="1" t="str">
        <f t="shared" si="215"/>
        <v>0</v>
      </c>
    </row>
    <row r="2290" spans="1:11">
      <c r="A2290" s="1" t="s">
        <v>43</v>
      </c>
      <c r="B2290" s="2">
        <v>41070</v>
      </c>
      <c r="C2290" s="3">
        <v>0.33333333333333331</v>
      </c>
      <c r="D2290" s="1">
        <v>40.177257830301897</v>
      </c>
      <c r="E2290" s="1">
        <f t="shared" si="210"/>
        <v>1.7602661086901019</v>
      </c>
      <c r="F2290" s="1">
        <f t="shared" si="211"/>
        <v>6336.9579912843665</v>
      </c>
      <c r="G2290" s="1" t="str">
        <f t="shared" si="212"/>
        <v>0</v>
      </c>
      <c r="H2290" s="1">
        <v>34.503779119999997</v>
      </c>
      <c r="I2290" s="1">
        <f t="shared" si="213"/>
        <v>1.5116968226950001</v>
      </c>
      <c r="J2290" s="1">
        <f t="shared" si="214"/>
        <v>5442.1085617019999</v>
      </c>
      <c r="K2290" s="1" t="str">
        <f t="shared" si="215"/>
        <v>0</v>
      </c>
    </row>
    <row r="2291" spans="1:11">
      <c r="A2291" s="1" t="s">
        <v>43</v>
      </c>
      <c r="B2291" s="2">
        <v>41070</v>
      </c>
      <c r="C2291" s="3">
        <v>0.375</v>
      </c>
      <c r="D2291" s="1">
        <v>38.024519190258403</v>
      </c>
      <c r="E2291" s="1">
        <f t="shared" si="210"/>
        <v>1.6659492470231962</v>
      </c>
      <c r="F2291" s="1">
        <f t="shared" si="211"/>
        <v>5997.4172892835068</v>
      </c>
      <c r="G2291" s="1" t="str">
        <f t="shared" si="212"/>
        <v>0</v>
      </c>
      <c r="H2291" s="1">
        <v>34.793305930000002</v>
      </c>
      <c r="I2291" s="1">
        <f t="shared" si="213"/>
        <v>1.5243817160581252</v>
      </c>
      <c r="J2291" s="1">
        <f t="shared" si="214"/>
        <v>5487.7741778092504</v>
      </c>
      <c r="K2291" s="1" t="str">
        <f t="shared" si="215"/>
        <v>0</v>
      </c>
    </row>
    <row r="2292" spans="1:11">
      <c r="A2292" s="1" t="s">
        <v>43</v>
      </c>
      <c r="B2292" s="2">
        <v>41070</v>
      </c>
      <c r="C2292" s="3">
        <v>0.41666666666666669</v>
      </c>
      <c r="D2292" s="1">
        <v>36.539619145923197</v>
      </c>
      <c r="E2292" s="1">
        <f t="shared" si="210"/>
        <v>1.6008920638307602</v>
      </c>
      <c r="F2292" s="1">
        <f t="shared" si="211"/>
        <v>5763.2114297907365</v>
      </c>
      <c r="G2292" s="1" t="str">
        <f t="shared" si="212"/>
        <v>0</v>
      </c>
      <c r="H2292" s="1">
        <v>34.744119589999997</v>
      </c>
      <c r="I2292" s="1">
        <f t="shared" si="213"/>
        <v>1.5222267395368749</v>
      </c>
      <c r="J2292" s="1">
        <f t="shared" si="214"/>
        <v>5480.0162623327496</v>
      </c>
      <c r="K2292" s="1" t="str">
        <f t="shared" si="215"/>
        <v>0</v>
      </c>
    </row>
    <row r="2293" spans="1:11">
      <c r="A2293" s="1" t="s">
        <v>43</v>
      </c>
      <c r="B2293" s="2">
        <v>41070</v>
      </c>
      <c r="C2293" s="3">
        <v>0.45833333333333331</v>
      </c>
      <c r="D2293" s="1">
        <v>36.887604519526199</v>
      </c>
      <c r="E2293" s="1">
        <f t="shared" si="210"/>
        <v>1.6161381730117417</v>
      </c>
      <c r="F2293" s="1">
        <f t="shared" si="211"/>
        <v>5818.0974228422701</v>
      </c>
      <c r="G2293" s="1" t="str">
        <f t="shared" si="212"/>
        <v>0</v>
      </c>
      <c r="H2293" s="1">
        <v>33.181617860000003</v>
      </c>
      <c r="I2293" s="1">
        <f t="shared" si="213"/>
        <v>1.4537696324912504</v>
      </c>
      <c r="J2293" s="1">
        <f t="shared" si="214"/>
        <v>5233.5706769685012</v>
      </c>
      <c r="K2293" s="1" t="str">
        <f t="shared" si="215"/>
        <v>0</v>
      </c>
    </row>
    <row r="2294" spans="1:11">
      <c r="A2294" s="1" t="s">
        <v>43</v>
      </c>
      <c r="B2294" s="2">
        <v>41070</v>
      </c>
      <c r="C2294" s="3">
        <v>0.5</v>
      </c>
      <c r="D2294" s="1">
        <v>36.0637295892504</v>
      </c>
      <c r="E2294" s="1">
        <f t="shared" si="210"/>
        <v>1.5800421526290331</v>
      </c>
      <c r="F2294" s="1">
        <f t="shared" si="211"/>
        <v>5688.1517494645195</v>
      </c>
      <c r="G2294" s="1" t="str">
        <f t="shared" si="212"/>
        <v>0</v>
      </c>
      <c r="H2294" s="1">
        <v>34.20121503</v>
      </c>
      <c r="I2294" s="1">
        <f t="shared" si="213"/>
        <v>1.498440733501875</v>
      </c>
      <c r="J2294" s="1">
        <f t="shared" si="214"/>
        <v>5394.38664060675</v>
      </c>
      <c r="K2294" s="1" t="str">
        <f t="shared" si="215"/>
        <v>0</v>
      </c>
    </row>
    <row r="2295" spans="1:11">
      <c r="A2295" s="1" t="s">
        <v>43</v>
      </c>
      <c r="B2295" s="2">
        <v>41070</v>
      </c>
      <c r="C2295" s="3">
        <v>0.54166666666666663</v>
      </c>
      <c r="D2295" s="1">
        <v>32.582744880252399</v>
      </c>
      <c r="E2295" s="1">
        <f t="shared" si="210"/>
        <v>1.4275315100660582</v>
      </c>
      <c r="F2295" s="1">
        <f t="shared" si="211"/>
        <v>5139.1134362378098</v>
      </c>
      <c r="G2295" s="1" t="str">
        <f t="shared" si="212"/>
        <v>0</v>
      </c>
      <c r="H2295" s="1">
        <v>33.501418620000003</v>
      </c>
      <c r="I2295" s="1">
        <f t="shared" si="213"/>
        <v>1.4677809032887501</v>
      </c>
      <c r="J2295" s="1">
        <f t="shared" si="214"/>
        <v>5284.0112518395008</v>
      </c>
      <c r="K2295" s="1" t="str">
        <f t="shared" si="215"/>
        <v>0</v>
      </c>
    </row>
    <row r="2296" spans="1:11">
      <c r="A2296" s="1" t="s">
        <v>43</v>
      </c>
      <c r="B2296" s="2">
        <v>41070</v>
      </c>
      <c r="C2296" s="3">
        <v>0.58333333333333337</v>
      </c>
      <c r="D2296" s="1">
        <v>31.993179886606001</v>
      </c>
      <c r="E2296" s="1">
        <f t="shared" si="210"/>
        <v>1.4017011937819255</v>
      </c>
      <c r="F2296" s="1">
        <f t="shared" si="211"/>
        <v>5046.1242976149315</v>
      </c>
      <c r="G2296" s="1" t="str">
        <f t="shared" si="212"/>
        <v>0</v>
      </c>
      <c r="H2296" s="1">
        <v>33.879359229999999</v>
      </c>
      <c r="I2296" s="1">
        <f t="shared" si="213"/>
        <v>1.484339426264375</v>
      </c>
      <c r="J2296" s="1">
        <f t="shared" si="214"/>
        <v>5343.6219345517502</v>
      </c>
      <c r="K2296" s="1" t="str">
        <f t="shared" si="215"/>
        <v>0</v>
      </c>
    </row>
    <row r="2297" spans="1:11">
      <c r="A2297" s="1" t="s">
        <v>43</v>
      </c>
      <c r="B2297" s="2">
        <v>41070</v>
      </c>
      <c r="C2297" s="3">
        <v>0.625</v>
      </c>
      <c r="D2297" s="1">
        <v>33.672643257776897</v>
      </c>
      <c r="E2297" s="1">
        <f t="shared" si="210"/>
        <v>1.4752826827313503</v>
      </c>
      <c r="F2297" s="1">
        <f t="shared" si="211"/>
        <v>5311.017657832861</v>
      </c>
      <c r="G2297" s="1" t="str">
        <f t="shared" si="212"/>
        <v>0</v>
      </c>
      <c r="H2297" s="1">
        <v>34.42341699</v>
      </c>
      <c r="I2297" s="1">
        <f t="shared" si="213"/>
        <v>1.5081759568743749</v>
      </c>
      <c r="J2297" s="1">
        <f t="shared" si="214"/>
        <v>5429.4334447477495</v>
      </c>
      <c r="K2297" s="1" t="str">
        <f t="shared" si="215"/>
        <v>0</v>
      </c>
    </row>
    <row r="2298" spans="1:11">
      <c r="A2298" s="1" t="s">
        <v>43</v>
      </c>
      <c r="B2298" s="2">
        <v>41070</v>
      </c>
      <c r="C2298" s="3">
        <v>0.66666666666666663</v>
      </c>
      <c r="D2298" s="1">
        <v>36.684917984008798</v>
      </c>
      <c r="E2298" s="1">
        <f t="shared" ref="E2298:E2361" si="216">(D2298*3785.4)/86400</f>
        <v>1.6072579691743856</v>
      </c>
      <c r="F2298" s="1">
        <f t="shared" ref="F2298:F2361" si="217">E2298*3600</f>
        <v>5786.1286890277879</v>
      </c>
      <c r="G2298" s="1" t="str">
        <f t="shared" ref="G2298:G2361" si="218">IF(C2298=$C$25,SUM(F2298:F2319),"0")</f>
        <v>0</v>
      </c>
      <c r="H2298" s="1">
        <v>33.748712359999999</v>
      </c>
      <c r="I2298" s="1">
        <f t="shared" ref="I2298:I2361" si="219">(H2298*3785.4)/86400</f>
        <v>1.4786154602724999</v>
      </c>
      <c r="J2298" s="1">
        <f t="shared" ref="J2298:J2361" si="220">I2298*3600</f>
        <v>5323.0156569809997</v>
      </c>
      <c r="K2298" s="1" t="str">
        <f t="shared" ref="K2298:K2361" si="221">IF(C2298=$C$25,SUM(J2298:J2319),"0")</f>
        <v>0</v>
      </c>
    </row>
    <row r="2299" spans="1:11">
      <c r="A2299" s="1" t="s">
        <v>43</v>
      </c>
      <c r="B2299" s="2">
        <v>41070</v>
      </c>
      <c r="C2299" s="3">
        <v>0.70833333333333337</v>
      </c>
      <c r="D2299" s="1">
        <v>36.514319993125099</v>
      </c>
      <c r="E2299" s="1">
        <f t="shared" si="216"/>
        <v>1.5997836446987936</v>
      </c>
      <c r="F2299" s="1">
        <f t="shared" si="217"/>
        <v>5759.2211209156567</v>
      </c>
      <c r="G2299" s="1" t="str">
        <f t="shared" si="218"/>
        <v>0</v>
      </c>
      <c r="H2299" s="1">
        <v>33.356221429999998</v>
      </c>
      <c r="I2299" s="1">
        <f t="shared" si="219"/>
        <v>1.461419451401875</v>
      </c>
      <c r="J2299" s="1">
        <f t="shared" si="220"/>
        <v>5261.1100250467498</v>
      </c>
      <c r="K2299" s="1" t="str">
        <f t="shared" si="221"/>
        <v>0</v>
      </c>
    </row>
    <row r="2300" spans="1:11">
      <c r="A2300" s="1" t="s">
        <v>43</v>
      </c>
      <c r="B2300" s="2">
        <v>41070</v>
      </c>
      <c r="C2300" s="3">
        <v>0.75</v>
      </c>
      <c r="D2300" s="1">
        <v>40.287913587358197</v>
      </c>
      <c r="E2300" s="1">
        <f t="shared" si="216"/>
        <v>1.7651142140461309</v>
      </c>
      <c r="F2300" s="1">
        <f t="shared" si="217"/>
        <v>6354.4111705660716</v>
      </c>
      <c r="G2300" s="1" t="str">
        <f t="shared" si="218"/>
        <v>0</v>
      </c>
      <c r="H2300" s="1">
        <v>32.755786970000003</v>
      </c>
      <c r="I2300" s="1">
        <f t="shared" si="219"/>
        <v>1.4351129166231251</v>
      </c>
      <c r="J2300" s="1">
        <f t="shared" si="220"/>
        <v>5166.4064998432505</v>
      </c>
      <c r="K2300" s="1" t="str">
        <f t="shared" si="221"/>
        <v>0</v>
      </c>
    </row>
    <row r="2301" spans="1:11">
      <c r="A2301" s="1" t="s">
        <v>43</v>
      </c>
      <c r="B2301" s="2">
        <v>41070</v>
      </c>
      <c r="C2301" s="3">
        <v>0.79166666666666663</v>
      </c>
      <c r="D2301" s="1">
        <v>41.763469070858399</v>
      </c>
      <c r="E2301" s="1">
        <f t="shared" si="216"/>
        <v>1.8297619886669836</v>
      </c>
      <c r="F2301" s="1">
        <f t="shared" si="217"/>
        <v>6587.1431592011413</v>
      </c>
      <c r="G2301" s="1" t="str">
        <f t="shared" si="218"/>
        <v>0</v>
      </c>
      <c r="H2301" s="1">
        <v>33.018417669999998</v>
      </c>
      <c r="I2301" s="1">
        <f t="shared" si="219"/>
        <v>1.4466194241668751</v>
      </c>
      <c r="J2301" s="1">
        <f t="shared" si="220"/>
        <v>5207.8299270007501</v>
      </c>
      <c r="K2301" s="1" t="str">
        <f t="shared" si="221"/>
        <v>0</v>
      </c>
    </row>
    <row r="2302" spans="1:11">
      <c r="A2302" s="1" t="s">
        <v>43</v>
      </c>
      <c r="B2302" s="2">
        <v>41070</v>
      </c>
      <c r="C2302" s="3">
        <v>0.83333333333333337</v>
      </c>
      <c r="D2302" s="1">
        <v>44.232495934168497</v>
      </c>
      <c r="E2302" s="1">
        <f t="shared" si="216"/>
        <v>1.9379362281157575</v>
      </c>
      <c r="F2302" s="1">
        <f t="shared" si="217"/>
        <v>6976.5704212167266</v>
      </c>
      <c r="G2302" s="1" t="str">
        <f t="shared" si="218"/>
        <v>0</v>
      </c>
      <c r="H2302" s="1">
        <v>31.859972259999999</v>
      </c>
      <c r="I2302" s="1">
        <f t="shared" si="219"/>
        <v>1.39586503464125</v>
      </c>
      <c r="J2302" s="1">
        <f t="shared" si="220"/>
        <v>5025.1141247084997</v>
      </c>
      <c r="K2302" s="1" t="str">
        <f t="shared" si="221"/>
        <v>0</v>
      </c>
    </row>
    <row r="2303" spans="1:11">
      <c r="A2303" s="1" t="s">
        <v>43</v>
      </c>
      <c r="B2303" s="2">
        <v>41070</v>
      </c>
      <c r="C2303" s="3">
        <v>0.875</v>
      </c>
      <c r="D2303" s="1">
        <v>43.709443566004403</v>
      </c>
      <c r="E2303" s="1">
        <f t="shared" si="216"/>
        <v>1.9150199962355678</v>
      </c>
      <c r="F2303" s="1">
        <f t="shared" si="217"/>
        <v>6894.0719864480443</v>
      </c>
      <c r="G2303" s="1" t="str">
        <f t="shared" si="218"/>
        <v>0</v>
      </c>
      <c r="H2303" s="1">
        <v>33.280695479999999</v>
      </c>
      <c r="I2303" s="1">
        <f t="shared" si="219"/>
        <v>1.4581104707174999</v>
      </c>
      <c r="J2303" s="1">
        <f t="shared" si="220"/>
        <v>5249.1976945829992</v>
      </c>
      <c r="K2303" s="1" t="str">
        <f t="shared" si="221"/>
        <v>0</v>
      </c>
    </row>
    <row r="2304" spans="1:11">
      <c r="A2304" s="1" t="s">
        <v>43</v>
      </c>
      <c r="B2304" s="2">
        <v>41070</v>
      </c>
      <c r="C2304" s="3">
        <v>0.91666666666666663</v>
      </c>
      <c r="D2304" s="1">
        <v>43.478820918401098</v>
      </c>
      <c r="E2304" s="1">
        <f t="shared" si="216"/>
        <v>1.9049158414874483</v>
      </c>
      <c r="F2304" s="1">
        <f t="shared" si="217"/>
        <v>6857.6970293548138</v>
      </c>
      <c r="G2304" s="1" t="str">
        <f t="shared" si="218"/>
        <v>0</v>
      </c>
      <c r="H2304" s="1">
        <v>31.367013180000001</v>
      </c>
      <c r="I2304" s="1">
        <f t="shared" si="219"/>
        <v>1.3742672649487502</v>
      </c>
      <c r="J2304" s="1">
        <f t="shared" si="220"/>
        <v>4947.3621538155003</v>
      </c>
      <c r="K2304" s="1" t="str">
        <f t="shared" si="221"/>
        <v>0</v>
      </c>
    </row>
    <row r="2305" spans="1:11">
      <c r="A2305" s="1" t="s">
        <v>43</v>
      </c>
      <c r="B2305" s="2">
        <v>41070</v>
      </c>
      <c r="C2305" s="3">
        <v>0.95833333333333337</v>
      </c>
      <c r="D2305" s="1">
        <v>43.695288291507303</v>
      </c>
      <c r="E2305" s="1">
        <f t="shared" si="216"/>
        <v>1.9143998182716637</v>
      </c>
      <c r="F2305" s="1">
        <f t="shared" si="217"/>
        <v>6891.8393457779894</v>
      </c>
      <c r="G2305" s="1">
        <f t="shared" si="218"/>
        <v>139234.6345629594</v>
      </c>
      <c r="H2305" s="1">
        <v>32.427819489999997</v>
      </c>
      <c r="I2305" s="1">
        <f t="shared" si="219"/>
        <v>1.420743841405625</v>
      </c>
      <c r="J2305" s="1">
        <f t="shared" si="220"/>
        <v>5114.6778290602506</v>
      </c>
      <c r="K2305" s="1">
        <f t="shared" si="221"/>
        <v>117110.28837351603</v>
      </c>
    </row>
    <row r="2306" spans="1:11">
      <c r="A2306" s="1" t="s">
        <v>43</v>
      </c>
      <c r="B2306" s="2">
        <v>41071</v>
      </c>
      <c r="C2306" s="3">
        <v>0</v>
      </c>
      <c r="D2306" s="1">
        <v>42.882955839368996</v>
      </c>
      <c r="E2306" s="1">
        <f t="shared" si="216"/>
        <v>1.8788095027123544</v>
      </c>
      <c r="F2306" s="1">
        <f t="shared" si="217"/>
        <v>6763.7142097644755</v>
      </c>
      <c r="G2306" s="1" t="str">
        <f t="shared" si="218"/>
        <v>0</v>
      </c>
      <c r="H2306" s="1">
        <v>33.652809240000003</v>
      </c>
      <c r="I2306" s="1">
        <f t="shared" si="219"/>
        <v>1.4744137048275003</v>
      </c>
      <c r="J2306" s="1">
        <f t="shared" si="220"/>
        <v>5307.8893373790015</v>
      </c>
      <c r="K2306" s="1" t="str">
        <f t="shared" si="221"/>
        <v>0</v>
      </c>
    </row>
    <row r="2307" spans="1:11">
      <c r="A2307" s="1" t="s">
        <v>43</v>
      </c>
      <c r="B2307" s="2">
        <v>41071</v>
      </c>
      <c r="C2307" s="3">
        <v>4.1666666666666664E-2</v>
      </c>
      <c r="D2307" s="1">
        <v>44.410615795983198</v>
      </c>
      <c r="E2307" s="1">
        <f t="shared" si="216"/>
        <v>1.9457401045615137</v>
      </c>
      <c r="F2307" s="1">
        <f t="shared" si="217"/>
        <v>7004.6643764214496</v>
      </c>
      <c r="G2307" s="1" t="str">
        <f t="shared" si="218"/>
        <v>0</v>
      </c>
      <c r="H2307" s="1">
        <v>34.108161320000001</v>
      </c>
      <c r="I2307" s="1">
        <f t="shared" si="219"/>
        <v>1.4943638178325001</v>
      </c>
      <c r="J2307" s="1">
        <f t="shared" si="220"/>
        <v>5379.709744197</v>
      </c>
      <c r="K2307" s="1" t="str">
        <f t="shared" si="221"/>
        <v>0</v>
      </c>
    </row>
    <row r="2308" spans="1:11">
      <c r="A2308" s="1" t="s">
        <v>43</v>
      </c>
      <c r="B2308" s="2">
        <v>41071</v>
      </c>
      <c r="C2308" s="3">
        <v>8.3333333333333329E-2</v>
      </c>
      <c r="D2308" s="1">
        <v>44.401433587604103</v>
      </c>
      <c r="E2308" s="1">
        <f t="shared" si="216"/>
        <v>1.9453378090569047</v>
      </c>
      <c r="F2308" s="1">
        <f t="shared" si="217"/>
        <v>7003.2161126048568</v>
      </c>
      <c r="G2308" s="1" t="str">
        <f t="shared" si="218"/>
        <v>0</v>
      </c>
      <c r="H2308" s="1">
        <v>33.752151150000003</v>
      </c>
      <c r="I2308" s="1">
        <f t="shared" si="219"/>
        <v>1.4787661222593753</v>
      </c>
      <c r="J2308" s="1">
        <f t="shared" si="220"/>
        <v>5323.5580401337511</v>
      </c>
      <c r="K2308" s="1" t="str">
        <f t="shared" si="221"/>
        <v>0</v>
      </c>
    </row>
    <row r="2309" spans="1:11">
      <c r="A2309" s="1" t="s">
        <v>43</v>
      </c>
      <c r="B2309" s="2">
        <v>41071</v>
      </c>
      <c r="C2309" s="3">
        <v>0.125</v>
      </c>
      <c r="D2309" s="1">
        <v>44.840066274007199</v>
      </c>
      <c r="E2309" s="1">
        <f t="shared" si="216"/>
        <v>1.9645554036299404</v>
      </c>
      <c r="F2309" s="1">
        <f t="shared" si="217"/>
        <v>7072.3994530677855</v>
      </c>
      <c r="G2309" s="1" t="str">
        <f t="shared" si="218"/>
        <v>0</v>
      </c>
      <c r="H2309" s="1">
        <v>34.068770120000003</v>
      </c>
      <c r="I2309" s="1">
        <f t="shared" si="219"/>
        <v>1.4926379908825003</v>
      </c>
      <c r="J2309" s="1">
        <f t="shared" si="220"/>
        <v>5373.4967671770009</v>
      </c>
      <c r="K2309" s="1" t="str">
        <f t="shared" si="221"/>
        <v>0</v>
      </c>
    </row>
    <row r="2310" spans="1:11">
      <c r="A2310" s="1" t="s">
        <v>43</v>
      </c>
      <c r="B2310" s="2">
        <v>41071</v>
      </c>
      <c r="C2310" s="3">
        <v>0.16666666666666666</v>
      </c>
      <c r="D2310" s="1">
        <v>47.573285251193603</v>
      </c>
      <c r="E2310" s="1">
        <f t="shared" si="216"/>
        <v>2.08430456006792</v>
      </c>
      <c r="F2310" s="1">
        <f t="shared" si="217"/>
        <v>7503.4964162445121</v>
      </c>
      <c r="G2310" s="1" t="str">
        <f t="shared" si="218"/>
        <v>0</v>
      </c>
      <c r="H2310" s="1">
        <v>34.664361290000002</v>
      </c>
      <c r="I2310" s="1">
        <f t="shared" si="219"/>
        <v>1.5187323290181252</v>
      </c>
      <c r="J2310" s="1">
        <f t="shared" si="220"/>
        <v>5467.4363844652507</v>
      </c>
      <c r="K2310" s="1" t="str">
        <f t="shared" si="221"/>
        <v>0</v>
      </c>
    </row>
    <row r="2311" spans="1:11">
      <c r="A2311" s="1" t="s">
        <v>43</v>
      </c>
      <c r="B2311" s="2">
        <v>41071</v>
      </c>
      <c r="C2311" s="3">
        <v>0.20833333333333334</v>
      </c>
      <c r="D2311" s="1">
        <v>44.913586529625803</v>
      </c>
      <c r="E2311" s="1">
        <f t="shared" si="216"/>
        <v>1.9677765098292306</v>
      </c>
      <c r="F2311" s="1">
        <f t="shared" si="217"/>
        <v>7083.9954353852299</v>
      </c>
      <c r="G2311" s="1" t="str">
        <f t="shared" si="218"/>
        <v>0</v>
      </c>
      <c r="H2311" s="1">
        <v>34.458548090000001</v>
      </c>
      <c r="I2311" s="1">
        <f t="shared" si="219"/>
        <v>1.5097151381931251</v>
      </c>
      <c r="J2311" s="1">
        <f t="shared" si="220"/>
        <v>5434.97449749525</v>
      </c>
      <c r="K2311" s="1" t="str">
        <f t="shared" si="221"/>
        <v>0</v>
      </c>
    </row>
    <row r="2312" spans="1:11">
      <c r="A2312" s="1" t="s">
        <v>43</v>
      </c>
      <c r="B2312" s="2">
        <v>41071</v>
      </c>
      <c r="C2312" s="3">
        <v>0.25</v>
      </c>
      <c r="D2312" s="1">
        <v>42.355450648201803</v>
      </c>
      <c r="E2312" s="1">
        <f t="shared" si="216"/>
        <v>1.8556981815243414</v>
      </c>
      <c r="F2312" s="1">
        <f t="shared" si="217"/>
        <v>6680.5134534876288</v>
      </c>
      <c r="G2312" s="1" t="str">
        <f t="shared" si="218"/>
        <v>0</v>
      </c>
      <c r="H2312" s="1">
        <v>33.962387370000002</v>
      </c>
      <c r="I2312" s="1">
        <f t="shared" si="219"/>
        <v>1.4879770966481252</v>
      </c>
      <c r="J2312" s="1">
        <f t="shared" si="220"/>
        <v>5356.7175479332509</v>
      </c>
      <c r="K2312" s="1" t="str">
        <f t="shared" si="221"/>
        <v>0</v>
      </c>
    </row>
    <row r="2313" spans="1:11">
      <c r="A2313" s="1" t="s">
        <v>43</v>
      </c>
      <c r="B2313" s="2">
        <v>41071</v>
      </c>
      <c r="C2313" s="3">
        <v>0.29166666666666669</v>
      </c>
      <c r="D2313" s="1">
        <v>41.484461673100803</v>
      </c>
      <c r="E2313" s="1">
        <f t="shared" si="216"/>
        <v>1.8175379770527289</v>
      </c>
      <c r="F2313" s="1">
        <f t="shared" si="217"/>
        <v>6543.1367173898243</v>
      </c>
      <c r="G2313" s="1" t="str">
        <f t="shared" si="218"/>
        <v>0</v>
      </c>
      <c r="H2313" s="1">
        <v>34.557767589999997</v>
      </c>
      <c r="I2313" s="1">
        <f t="shared" si="219"/>
        <v>1.5140621925368749</v>
      </c>
      <c r="J2313" s="1">
        <f t="shared" si="220"/>
        <v>5450.6238931327498</v>
      </c>
      <c r="K2313" s="1" t="str">
        <f t="shared" si="221"/>
        <v>0</v>
      </c>
    </row>
    <row r="2314" spans="1:11">
      <c r="A2314" s="1" t="s">
        <v>43</v>
      </c>
      <c r="B2314" s="2">
        <v>41071</v>
      </c>
      <c r="C2314" s="3">
        <v>0.33333333333333331</v>
      </c>
      <c r="D2314" s="1">
        <v>37.627564073138799</v>
      </c>
      <c r="E2314" s="1">
        <f t="shared" si="216"/>
        <v>1.6485576509543935</v>
      </c>
      <c r="F2314" s="1">
        <f t="shared" si="217"/>
        <v>5934.807543435817</v>
      </c>
      <c r="G2314" s="1" t="str">
        <f t="shared" si="218"/>
        <v>0</v>
      </c>
      <c r="H2314" s="1">
        <v>34.584222840000002</v>
      </c>
      <c r="I2314" s="1">
        <f t="shared" si="219"/>
        <v>1.5152212631775002</v>
      </c>
      <c r="J2314" s="1">
        <f t="shared" si="220"/>
        <v>5454.7965474390003</v>
      </c>
      <c r="K2314" s="1" t="str">
        <f t="shared" si="221"/>
        <v>0</v>
      </c>
    </row>
    <row r="2315" spans="1:11">
      <c r="A2315" s="1" t="s">
        <v>43</v>
      </c>
      <c r="B2315" s="2">
        <v>41071</v>
      </c>
      <c r="C2315" s="3">
        <v>0.375</v>
      </c>
      <c r="D2315" s="1">
        <v>40.7350197866228</v>
      </c>
      <c r="E2315" s="1">
        <f t="shared" si="216"/>
        <v>1.7847030544014115</v>
      </c>
      <c r="F2315" s="1">
        <f t="shared" si="217"/>
        <v>6424.9309958450813</v>
      </c>
      <c r="G2315" s="1" t="str">
        <f t="shared" si="218"/>
        <v>0</v>
      </c>
      <c r="H2315" s="1">
        <v>35.14836597</v>
      </c>
      <c r="I2315" s="1">
        <f t="shared" si="219"/>
        <v>1.539937784060625</v>
      </c>
      <c r="J2315" s="1">
        <f t="shared" si="220"/>
        <v>5543.77602261825</v>
      </c>
      <c r="K2315" s="1" t="str">
        <f t="shared" si="221"/>
        <v>0</v>
      </c>
    </row>
    <row r="2316" spans="1:11">
      <c r="A2316" s="1" t="s">
        <v>43</v>
      </c>
      <c r="B2316" s="2">
        <v>41071</v>
      </c>
      <c r="C2316" s="3">
        <v>0.41666666666666669</v>
      </c>
      <c r="D2316" s="1">
        <v>38.4711124928792</v>
      </c>
      <c r="E2316" s="1">
        <f t="shared" si="216"/>
        <v>1.6855156160942699</v>
      </c>
      <c r="F2316" s="1">
        <f t="shared" si="217"/>
        <v>6067.8562179393721</v>
      </c>
      <c r="G2316" s="1" t="str">
        <f t="shared" si="218"/>
        <v>0</v>
      </c>
      <c r="H2316" s="1">
        <v>34.770425119999999</v>
      </c>
      <c r="I2316" s="1">
        <f t="shared" si="219"/>
        <v>1.5233792505700001</v>
      </c>
      <c r="J2316" s="1">
        <f t="shared" si="220"/>
        <v>5484.1653020520007</v>
      </c>
      <c r="K2316" s="1" t="str">
        <f t="shared" si="221"/>
        <v>0</v>
      </c>
    </row>
    <row r="2317" spans="1:11">
      <c r="A2317" s="1" t="s">
        <v>43</v>
      </c>
      <c r="B2317" s="2">
        <v>41071</v>
      </c>
      <c r="C2317" s="3">
        <v>0.45833333333333331</v>
      </c>
      <c r="D2317" s="1">
        <v>37.456851005554199</v>
      </c>
      <c r="E2317" s="1">
        <f t="shared" si="216"/>
        <v>1.6410782846808434</v>
      </c>
      <c r="F2317" s="1">
        <f t="shared" si="217"/>
        <v>5907.8818248510361</v>
      </c>
      <c r="G2317" s="1" t="str">
        <f t="shared" si="218"/>
        <v>0</v>
      </c>
      <c r="H2317" s="1">
        <v>34.485647380000003</v>
      </c>
      <c r="I2317" s="1">
        <f t="shared" si="219"/>
        <v>1.5109024258362502</v>
      </c>
      <c r="J2317" s="1">
        <f t="shared" si="220"/>
        <v>5439.2487330105005</v>
      </c>
      <c r="K2317" s="1" t="str">
        <f t="shared" si="221"/>
        <v>0</v>
      </c>
    </row>
    <row r="2318" spans="1:11">
      <c r="A2318" s="1" t="s">
        <v>43</v>
      </c>
      <c r="B2318" s="2">
        <v>41071</v>
      </c>
      <c r="C2318" s="3">
        <v>0.5</v>
      </c>
      <c r="D2318" s="1">
        <v>35.205455715391402</v>
      </c>
      <c r="E2318" s="1">
        <f t="shared" si="216"/>
        <v>1.542439028530586</v>
      </c>
      <c r="F2318" s="1">
        <f t="shared" si="217"/>
        <v>5552.7805027101094</v>
      </c>
      <c r="G2318" s="1" t="str">
        <f t="shared" si="218"/>
        <v>0</v>
      </c>
      <c r="H2318" s="1">
        <v>32.865758409999998</v>
      </c>
      <c r="I2318" s="1">
        <f t="shared" si="219"/>
        <v>1.4399310403381249</v>
      </c>
      <c r="J2318" s="1">
        <f t="shared" si="220"/>
        <v>5183.7517452172497</v>
      </c>
      <c r="K2318" s="1" t="str">
        <f t="shared" si="221"/>
        <v>0</v>
      </c>
    </row>
    <row r="2319" spans="1:11">
      <c r="A2319" s="1" t="s">
        <v>43</v>
      </c>
      <c r="B2319" s="2">
        <v>41071</v>
      </c>
      <c r="C2319" s="3">
        <v>0.54166666666666663</v>
      </c>
      <c r="D2319" s="1">
        <v>34.087234770780199</v>
      </c>
      <c r="E2319" s="1">
        <f t="shared" si="216"/>
        <v>1.4934469733948075</v>
      </c>
      <c r="F2319" s="1">
        <f t="shared" si="217"/>
        <v>5376.4091042213067</v>
      </c>
      <c r="G2319" s="1" t="str">
        <f t="shared" si="218"/>
        <v>0</v>
      </c>
      <c r="H2319" s="1">
        <v>34.01319041</v>
      </c>
      <c r="I2319" s="1">
        <f t="shared" si="219"/>
        <v>1.4902029048381251</v>
      </c>
      <c r="J2319" s="1">
        <f t="shared" si="220"/>
        <v>5364.7304574172504</v>
      </c>
      <c r="K2319" s="1" t="str">
        <f t="shared" si="221"/>
        <v>0</v>
      </c>
    </row>
    <row r="2320" spans="1:11">
      <c r="A2320" s="1" t="s">
        <v>43</v>
      </c>
      <c r="B2320" s="2">
        <v>41071</v>
      </c>
      <c r="C2320" s="3">
        <v>0.58333333333333337</v>
      </c>
      <c r="D2320" s="1">
        <v>33.367742824554398</v>
      </c>
      <c r="E2320" s="1">
        <f t="shared" si="216"/>
        <v>1.4619242325007895</v>
      </c>
      <c r="F2320" s="1">
        <f t="shared" si="217"/>
        <v>5262.927237002842</v>
      </c>
      <c r="G2320" s="1" t="str">
        <f t="shared" si="218"/>
        <v>0</v>
      </c>
      <c r="H2320" s="1">
        <v>33.724746369999998</v>
      </c>
      <c r="I2320" s="1">
        <f t="shared" si="219"/>
        <v>1.477565450335625</v>
      </c>
      <c r="J2320" s="1">
        <f t="shared" si="220"/>
        <v>5319.2356212082504</v>
      </c>
      <c r="K2320" s="1" t="str">
        <f t="shared" si="221"/>
        <v>0</v>
      </c>
    </row>
    <row r="2321" spans="1:11">
      <c r="A2321" s="1" t="s">
        <v>43</v>
      </c>
      <c r="B2321" s="2">
        <v>41071</v>
      </c>
      <c r="C2321" s="3">
        <v>0.625</v>
      </c>
      <c r="D2321" s="1">
        <v>32.950632402632003</v>
      </c>
      <c r="E2321" s="1">
        <f t="shared" si="216"/>
        <v>1.4436495821403148</v>
      </c>
      <c r="F2321" s="1">
        <f t="shared" si="217"/>
        <v>5197.1384957051332</v>
      </c>
      <c r="G2321" s="1" t="str">
        <f t="shared" si="218"/>
        <v>0</v>
      </c>
      <c r="H2321" s="1">
        <v>33.187058200000003</v>
      </c>
      <c r="I2321" s="1">
        <f t="shared" si="219"/>
        <v>1.4540079873875</v>
      </c>
      <c r="J2321" s="1">
        <f t="shared" si="220"/>
        <v>5234.4287545950001</v>
      </c>
      <c r="K2321" s="1" t="str">
        <f t="shared" si="221"/>
        <v>0</v>
      </c>
    </row>
    <row r="2322" spans="1:11">
      <c r="A2322" s="1" t="s">
        <v>43</v>
      </c>
      <c r="B2322" s="2">
        <v>41071</v>
      </c>
      <c r="C2322" s="3">
        <v>0.66666666666666663</v>
      </c>
      <c r="D2322" s="1">
        <v>35.5816133965386</v>
      </c>
      <c r="E2322" s="1">
        <f t="shared" si="216"/>
        <v>1.5589194369358474</v>
      </c>
      <c r="F2322" s="1">
        <f t="shared" si="217"/>
        <v>5612.1099729690504</v>
      </c>
      <c r="G2322" s="1" t="str">
        <f t="shared" si="218"/>
        <v>0</v>
      </c>
      <c r="H2322" s="1">
        <v>33.119441700000003</v>
      </c>
      <c r="I2322" s="1">
        <f t="shared" si="219"/>
        <v>1.4510455394812503</v>
      </c>
      <c r="J2322" s="1">
        <f t="shared" si="220"/>
        <v>5223.7639421325011</v>
      </c>
      <c r="K2322" s="1" t="str">
        <f t="shared" si="221"/>
        <v>0</v>
      </c>
    </row>
    <row r="2323" spans="1:11">
      <c r="A2323" s="1" t="s">
        <v>43</v>
      </c>
      <c r="B2323" s="2">
        <v>41071</v>
      </c>
      <c r="C2323" s="3">
        <v>0.70833333333333337</v>
      </c>
      <c r="D2323" s="1">
        <v>36.753546244303401</v>
      </c>
      <c r="E2323" s="1">
        <f t="shared" si="216"/>
        <v>1.6102647448285428</v>
      </c>
      <c r="F2323" s="1">
        <f t="shared" si="217"/>
        <v>5796.9530813827541</v>
      </c>
      <c r="G2323" s="1" t="str">
        <f t="shared" si="218"/>
        <v>0</v>
      </c>
      <c r="H2323" s="1">
        <v>32.750876040000001</v>
      </c>
      <c r="I2323" s="1">
        <f t="shared" si="219"/>
        <v>1.4348977565025001</v>
      </c>
      <c r="J2323" s="1">
        <f t="shared" si="220"/>
        <v>5165.6319234090006</v>
      </c>
      <c r="K2323" s="1" t="str">
        <f t="shared" si="221"/>
        <v>0</v>
      </c>
    </row>
    <row r="2324" spans="1:11">
      <c r="A2324" s="1" t="s">
        <v>43</v>
      </c>
      <c r="B2324" s="2">
        <v>41071</v>
      </c>
      <c r="C2324" s="3">
        <v>0.75</v>
      </c>
      <c r="D2324" s="1">
        <v>40.3291585932838</v>
      </c>
      <c r="E2324" s="1">
        <f t="shared" si="216"/>
        <v>1.7669212608682465</v>
      </c>
      <c r="F2324" s="1">
        <f t="shared" si="217"/>
        <v>6360.9165391256874</v>
      </c>
      <c r="G2324" s="1" t="str">
        <f t="shared" si="218"/>
        <v>0</v>
      </c>
      <c r="H2324" s="1">
        <v>32.409863989999998</v>
      </c>
      <c r="I2324" s="1">
        <f t="shared" si="219"/>
        <v>1.4199571660618751</v>
      </c>
      <c r="J2324" s="1">
        <f t="shared" si="220"/>
        <v>5111.8457978227498</v>
      </c>
      <c r="K2324" s="1" t="str">
        <f t="shared" si="221"/>
        <v>0</v>
      </c>
    </row>
    <row r="2325" spans="1:11">
      <c r="A2325" s="1" t="s">
        <v>43</v>
      </c>
      <c r="B2325" s="2">
        <v>41071</v>
      </c>
      <c r="C2325" s="3">
        <v>0.79166666666666663</v>
      </c>
      <c r="D2325" s="1">
        <v>41.042467836803901</v>
      </c>
      <c r="E2325" s="1">
        <f t="shared" si="216"/>
        <v>1.798173122099971</v>
      </c>
      <c r="F2325" s="1">
        <f t="shared" si="217"/>
        <v>6473.4232395598956</v>
      </c>
      <c r="G2325" s="1" t="str">
        <f t="shared" si="218"/>
        <v>0</v>
      </c>
      <c r="H2325" s="1">
        <v>32.784948610000001</v>
      </c>
      <c r="I2325" s="1">
        <f t="shared" si="219"/>
        <v>1.4363905609756251</v>
      </c>
      <c r="J2325" s="1">
        <f t="shared" si="220"/>
        <v>5171.0060195122505</v>
      </c>
      <c r="K2325" s="1" t="str">
        <f t="shared" si="221"/>
        <v>0</v>
      </c>
    </row>
    <row r="2326" spans="1:11">
      <c r="A2326" s="1" t="s">
        <v>43</v>
      </c>
      <c r="B2326" s="2">
        <v>41071</v>
      </c>
      <c r="C2326" s="3">
        <v>0.83333333333333337</v>
      </c>
      <c r="D2326" s="1">
        <v>42.602785151799502</v>
      </c>
      <c r="E2326" s="1">
        <f t="shared" si="216"/>
        <v>1.8665345244632157</v>
      </c>
      <c r="F2326" s="1">
        <f t="shared" si="217"/>
        <v>6719.524288067576</v>
      </c>
      <c r="G2326" s="1" t="str">
        <f t="shared" si="218"/>
        <v>0</v>
      </c>
      <c r="H2326" s="1">
        <v>32.999356259999999</v>
      </c>
      <c r="I2326" s="1">
        <f t="shared" si="219"/>
        <v>1.4457842961412499</v>
      </c>
      <c r="J2326" s="1">
        <f t="shared" si="220"/>
        <v>5204.8234661084998</v>
      </c>
      <c r="K2326" s="1" t="str">
        <f t="shared" si="221"/>
        <v>0</v>
      </c>
    </row>
    <row r="2327" spans="1:11">
      <c r="A2327" s="1" t="s">
        <v>43</v>
      </c>
      <c r="B2327" s="2">
        <v>41071</v>
      </c>
      <c r="C2327" s="3">
        <v>0.875</v>
      </c>
      <c r="D2327" s="1">
        <v>41.237844376034197</v>
      </c>
      <c r="E2327" s="1">
        <f t="shared" si="216"/>
        <v>1.8067330567249984</v>
      </c>
      <c r="F2327" s="1">
        <f t="shared" si="217"/>
        <v>6504.2390042099942</v>
      </c>
      <c r="G2327" s="1" t="str">
        <f t="shared" si="218"/>
        <v>0</v>
      </c>
      <c r="H2327" s="1">
        <v>32.778742029999997</v>
      </c>
      <c r="I2327" s="1">
        <f t="shared" si="219"/>
        <v>1.4361186351893749</v>
      </c>
      <c r="J2327" s="1">
        <f t="shared" si="220"/>
        <v>5170.02708668175</v>
      </c>
      <c r="K2327" s="1" t="str">
        <f t="shared" si="221"/>
        <v>0</v>
      </c>
    </row>
    <row r="2328" spans="1:11">
      <c r="A2328" s="1" t="s">
        <v>43</v>
      </c>
      <c r="B2328" s="2">
        <v>41071</v>
      </c>
      <c r="C2328" s="3">
        <v>0.91666666666666663</v>
      </c>
      <c r="D2328" s="1">
        <v>43.241938482920297</v>
      </c>
      <c r="E2328" s="1">
        <f t="shared" si="216"/>
        <v>1.8945374297829456</v>
      </c>
      <c r="F2328" s="1">
        <f t="shared" si="217"/>
        <v>6820.3347472186042</v>
      </c>
      <c r="G2328" s="1" t="str">
        <f t="shared" si="218"/>
        <v>0</v>
      </c>
      <c r="H2328" s="1">
        <v>32.665276890000001</v>
      </c>
      <c r="I2328" s="1">
        <f t="shared" si="219"/>
        <v>1.4311474437431251</v>
      </c>
      <c r="J2328" s="1">
        <f t="shared" si="220"/>
        <v>5152.1307974752499</v>
      </c>
      <c r="K2328" s="1" t="str">
        <f t="shared" si="221"/>
        <v>0</v>
      </c>
    </row>
    <row r="2329" spans="1:11">
      <c r="A2329" s="1" t="s">
        <v>43</v>
      </c>
      <c r="B2329" s="2">
        <v>41071</v>
      </c>
      <c r="C2329" s="3">
        <v>0.95833333333333337</v>
      </c>
      <c r="D2329" s="1">
        <v>43.643053461710601</v>
      </c>
      <c r="E2329" s="1">
        <f t="shared" si="216"/>
        <v>1.9121112797911957</v>
      </c>
      <c r="F2329" s="1">
        <f t="shared" si="217"/>
        <v>6883.6006072483042</v>
      </c>
      <c r="G2329" s="1">
        <f t="shared" si="218"/>
        <v>133454.0799707699</v>
      </c>
      <c r="H2329" s="1">
        <v>32.487729889999997</v>
      </c>
      <c r="I2329" s="1">
        <f t="shared" si="219"/>
        <v>1.4233686658056248</v>
      </c>
      <c r="J2329" s="1">
        <f t="shared" si="220"/>
        <v>5124.1271969002491</v>
      </c>
      <c r="K2329" s="1">
        <f t="shared" si="221"/>
        <v>113240.3907914325</v>
      </c>
    </row>
    <row r="2330" spans="1:11">
      <c r="A2330" s="1" t="s">
        <v>43</v>
      </c>
      <c r="B2330" s="2">
        <v>41072</v>
      </c>
      <c r="C2330" s="3">
        <v>0</v>
      </c>
      <c r="D2330" s="1">
        <v>43.463395423889203</v>
      </c>
      <c r="E2330" s="1">
        <f t="shared" si="216"/>
        <v>1.9042400120091456</v>
      </c>
      <c r="F2330" s="1">
        <f t="shared" si="217"/>
        <v>6855.2640432329245</v>
      </c>
      <c r="G2330" s="1" t="str">
        <f t="shared" si="218"/>
        <v>0</v>
      </c>
      <c r="H2330" s="1">
        <v>32.928748720000002</v>
      </c>
      <c r="I2330" s="1">
        <f t="shared" si="219"/>
        <v>1.4426908032950001</v>
      </c>
      <c r="J2330" s="1">
        <f t="shared" si="220"/>
        <v>5193.6868918620003</v>
      </c>
      <c r="K2330" s="1" t="str">
        <f t="shared" si="221"/>
        <v>0</v>
      </c>
    </row>
    <row r="2331" spans="1:11">
      <c r="A2331" s="1" t="s">
        <v>43</v>
      </c>
      <c r="B2331" s="2">
        <v>41072</v>
      </c>
      <c r="C2331" s="3">
        <v>4.1666666666666664E-2</v>
      </c>
      <c r="D2331" s="1">
        <v>41.570184545517002</v>
      </c>
      <c r="E2331" s="1">
        <f t="shared" si="216"/>
        <v>1.8212937104004636</v>
      </c>
      <c r="F2331" s="1">
        <f t="shared" si="217"/>
        <v>6556.6573574416689</v>
      </c>
      <c r="G2331" s="1" t="str">
        <f t="shared" si="218"/>
        <v>0</v>
      </c>
      <c r="H2331" s="1">
        <v>33.230939939999999</v>
      </c>
      <c r="I2331" s="1">
        <f t="shared" si="219"/>
        <v>1.4559305561212499</v>
      </c>
      <c r="J2331" s="1">
        <f t="shared" si="220"/>
        <v>5241.3500020365</v>
      </c>
      <c r="K2331" s="1" t="str">
        <f t="shared" si="221"/>
        <v>0</v>
      </c>
    </row>
    <row r="2332" spans="1:11">
      <c r="A2332" s="1" t="s">
        <v>43</v>
      </c>
      <c r="B2332" s="2">
        <v>41072</v>
      </c>
      <c r="C2332" s="3">
        <v>8.3333333333333329E-2</v>
      </c>
      <c r="D2332" s="1">
        <v>41.219879376093601</v>
      </c>
      <c r="E2332" s="1">
        <f t="shared" si="216"/>
        <v>1.8059459651651011</v>
      </c>
      <c r="F2332" s="1">
        <f t="shared" si="217"/>
        <v>6501.405474594364</v>
      </c>
      <c r="G2332" s="1" t="str">
        <f t="shared" si="218"/>
        <v>0</v>
      </c>
      <c r="H2332" s="1">
        <v>33.097531760000003</v>
      </c>
      <c r="I2332" s="1">
        <f t="shared" si="219"/>
        <v>1.4500856102350002</v>
      </c>
      <c r="J2332" s="1">
        <f t="shared" si="220"/>
        <v>5220.308196846001</v>
      </c>
      <c r="K2332" s="1" t="str">
        <f t="shared" si="221"/>
        <v>0</v>
      </c>
    </row>
    <row r="2333" spans="1:11">
      <c r="A2333" s="1" t="s">
        <v>43</v>
      </c>
      <c r="B2333" s="2">
        <v>41072</v>
      </c>
      <c r="C2333" s="3">
        <v>0.125</v>
      </c>
      <c r="D2333" s="1">
        <v>44.752080906761996</v>
      </c>
      <c r="E2333" s="1">
        <f t="shared" si="216"/>
        <v>1.9607005447275101</v>
      </c>
      <c r="F2333" s="1">
        <f t="shared" si="217"/>
        <v>7058.5219610190361</v>
      </c>
      <c r="G2333" s="1" t="str">
        <f t="shared" si="218"/>
        <v>0</v>
      </c>
      <c r="H2333" s="1">
        <v>33.242790159999998</v>
      </c>
      <c r="I2333" s="1">
        <f t="shared" si="219"/>
        <v>1.4564497438849999</v>
      </c>
      <c r="J2333" s="1">
        <f t="shared" si="220"/>
        <v>5243.2190779859993</v>
      </c>
      <c r="K2333" s="1" t="str">
        <f t="shared" si="221"/>
        <v>0</v>
      </c>
    </row>
    <row r="2334" spans="1:11">
      <c r="A2334" s="1" t="s">
        <v>43</v>
      </c>
      <c r="B2334" s="2">
        <v>41072</v>
      </c>
      <c r="C2334" s="3">
        <v>0.16666666666666666</v>
      </c>
      <c r="D2334" s="1">
        <v>44.216004335615402</v>
      </c>
      <c r="E2334" s="1">
        <f t="shared" si="216"/>
        <v>1.9372136899541497</v>
      </c>
      <c r="F2334" s="1">
        <f t="shared" si="217"/>
        <v>6973.9692838349392</v>
      </c>
      <c r="G2334" s="1" t="str">
        <f t="shared" si="218"/>
        <v>0</v>
      </c>
      <c r="H2334" s="1">
        <v>32.264232389999997</v>
      </c>
      <c r="I2334" s="1">
        <f t="shared" si="219"/>
        <v>1.4135766815868749</v>
      </c>
      <c r="J2334" s="1">
        <f t="shared" si="220"/>
        <v>5088.8760537127491</v>
      </c>
      <c r="K2334" s="1" t="str">
        <f t="shared" si="221"/>
        <v>0</v>
      </c>
    </row>
    <row r="2335" spans="1:11">
      <c r="A2335" s="1" t="s">
        <v>43</v>
      </c>
      <c r="B2335" s="2">
        <v>41072</v>
      </c>
      <c r="C2335" s="3">
        <v>0.20833333333333334</v>
      </c>
      <c r="D2335" s="1">
        <v>41.486830497317797</v>
      </c>
      <c r="E2335" s="1">
        <f t="shared" si="216"/>
        <v>1.8176417611637361</v>
      </c>
      <c r="F2335" s="1">
        <f t="shared" si="217"/>
        <v>6543.5103401894503</v>
      </c>
      <c r="G2335" s="1" t="str">
        <f t="shared" si="218"/>
        <v>0</v>
      </c>
      <c r="H2335" s="1">
        <v>33.602972100000002</v>
      </c>
      <c r="I2335" s="1">
        <f t="shared" si="219"/>
        <v>1.4722302151312501</v>
      </c>
      <c r="J2335" s="1">
        <f t="shared" si="220"/>
        <v>5300.0287744725001</v>
      </c>
      <c r="K2335" s="1" t="str">
        <f t="shared" si="221"/>
        <v>0</v>
      </c>
    </row>
    <row r="2336" spans="1:11">
      <c r="A2336" s="1" t="s">
        <v>43</v>
      </c>
      <c r="B2336" s="2">
        <v>41072</v>
      </c>
      <c r="C2336" s="3">
        <v>0.25</v>
      </c>
      <c r="D2336" s="1">
        <v>41.330306511985</v>
      </c>
      <c r="E2336" s="1">
        <f t="shared" si="216"/>
        <v>1.8107840540563429</v>
      </c>
      <c r="F2336" s="1">
        <f t="shared" si="217"/>
        <v>6518.8225946028342</v>
      </c>
      <c r="G2336" s="1" t="str">
        <f t="shared" si="218"/>
        <v>0</v>
      </c>
      <c r="H2336" s="1">
        <v>33.283531029999999</v>
      </c>
      <c r="I2336" s="1">
        <f t="shared" si="219"/>
        <v>1.458234703251875</v>
      </c>
      <c r="J2336" s="1">
        <f t="shared" si="220"/>
        <v>5249.64493170675</v>
      </c>
      <c r="K2336" s="1" t="str">
        <f t="shared" si="221"/>
        <v>0</v>
      </c>
    </row>
    <row r="2337" spans="1:11">
      <c r="A2337" s="1" t="s">
        <v>43</v>
      </c>
      <c r="B2337" s="2">
        <v>41072</v>
      </c>
      <c r="C2337" s="3">
        <v>0.29166666666666669</v>
      </c>
      <c r="D2337" s="1">
        <v>38.361613194147701</v>
      </c>
      <c r="E2337" s="1">
        <f t="shared" si="216"/>
        <v>1.6807181780685962</v>
      </c>
      <c r="F2337" s="1">
        <f t="shared" si="217"/>
        <v>6050.5854410469465</v>
      </c>
      <c r="G2337" s="1" t="str">
        <f t="shared" si="218"/>
        <v>0</v>
      </c>
      <c r="H2337" s="1">
        <v>33.562366859999997</v>
      </c>
      <c r="I2337" s="1">
        <f t="shared" si="219"/>
        <v>1.47045119805375</v>
      </c>
      <c r="J2337" s="1">
        <f t="shared" si="220"/>
        <v>5293.6243129935001</v>
      </c>
      <c r="K2337" s="1" t="str">
        <f t="shared" si="221"/>
        <v>0</v>
      </c>
    </row>
    <row r="2338" spans="1:11">
      <c r="A2338" s="1" t="s">
        <v>43</v>
      </c>
      <c r="B2338" s="2">
        <v>41072</v>
      </c>
      <c r="C2338" s="3">
        <v>0.33333333333333331</v>
      </c>
      <c r="D2338" s="1">
        <v>37.279040651321402</v>
      </c>
      <c r="E2338" s="1">
        <f t="shared" si="216"/>
        <v>1.6332879685360189</v>
      </c>
      <c r="F2338" s="1">
        <f t="shared" si="217"/>
        <v>5879.8366867296681</v>
      </c>
      <c r="G2338" s="1" t="str">
        <f t="shared" si="218"/>
        <v>0</v>
      </c>
      <c r="H2338" s="1">
        <v>33.562122799999997</v>
      </c>
      <c r="I2338" s="1">
        <f t="shared" si="219"/>
        <v>1.470440505175</v>
      </c>
      <c r="J2338" s="1">
        <f t="shared" si="220"/>
        <v>5293.5858186300002</v>
      </c>
      <c r="K2338" s="1" t="str">
        <f t="shared" si="221"/>
        <v>0</v>
      </c>
    </row>
    <row r="2339" spans="1:11">
      <c r="A2339" s="1" t="s">
        <v>43</v>
      </c>
      <c r="B2339" s="2">
        <v>41072</v>
      </c>
      <c r="C2339" s="3">
        <v>0.375</v>
      </c>
      <c r="D2339" s="1">
        <v>38.671609289381202</v>
      </c>
      <c r="E2339" s="1">
        <f t="shared" si="216"/>
        <v>1.694299881991014</v>
      </c>
      <c r="F2339" s="1">
        <f t="shared" si="217"/>
        <v>6099.4795751676502</v>
      </c>
      <c r="G2339" s="1" t="str">
        <f t="shared" si="218"/>
        <v>0</v>
      </c>
      <c r="H2339" s="1">
        <v>33.663289370000001</v>
      </c>
      <c r="I2339" s="1">
        <f t="shared" si="219"/>
        <v>1.4748728655231251</v>
      </c>
      <c r="J2339" s="1">
        <f t="shared" si="220"/>
        <v>5309.5423158832509</v>
      </c>
      <c r="K2339" s="1" t="str">
        <f t="shared" si="221"/>
        <v>0</v>
      </c>
    </row>
    <row r="2340" spans="1:11">
      <c r="A2340" s="1" t="s">
        <v>43</v>
      </c>
      <c r="B2340" s="2">
        <v>41072</v>
      </c>
      <c r="C2340" s="3">
        <v>0.41666666666666669</v>
      </c>
      <c r="D2340" s="1">
        <v>36.114035059610998</v>
      </c>
      <c r="E2340" s="1">
        <f t="shared" si="216"/>
        <v>1.5822461610492067</v>
      </c>
      <c r="F2340" s="1">
        <f t="shared" si="217"/>
        <v>5696.086179777144</v>
      </c>
      <c r="G2340" s="1" t="str">
        <f t="shared" si="218"/>
        <v>0</v>
      </c>
      <c r="H2340" s="1">
        <v>33.353501020000003</v>
      </c>
      <c r="I2340" s="1">
        <f t="shared" si="219"/>
        <v>1.4613002634387502</v>
      </c>
      <c r="J2340" s="1">
        <f t="shared" si="220"/>
        <v>5260.6809483795005</v>
      </c>
      <c r="K2340" s="1" t="str">
        <f t="shared" si="221"/>
        <v>0</v>
      </c>
    </row>
    <row r="2341" spans="1:11">
      <c r="A2341" s="1" t="s">
        <v>43</v>
      </c>
      <c r="B2341" s="2">
        <v>41072</v>
      </c>
      <c r="C2341" s="3">
        <v>0.45833333333333331</v>
      </c>
      <c r="D2341" s="1">
        <v>33.434376948674497</v>
      </c>
      <c r="E2341" s="1">
        <f t="shared" si="216"/>
        <v>1.4648436400638014</v>
      </c>
      <c r="F2341" s="1">
        <f t="shared" si="217"/>
        <v>5273.4371042296852</v>
      </c>
      <c r="G2341" s="1" t="str">
        <f t="shared" si="218"/>
        <v>0</v>
      </c>
      <c r="H2341" s="1">
        <v>33.17589306</v>
      </c>
      <c r="I2341" s="1">
        <f t="shared" si="219"/>
        <v>1.4535188146912499</v>
      </c>
      <c r="J2341" s="1">
        <f t="shared" si="220"/>
        <v>5232.6677328884998</v>
      </c>
      <c r="K2341" s="1" t="str">
        <f t="shared" si="221"/>
        <v>0</v>
      </c>
    </row>
    <row r="2342" spans="1:11">
      <c r="A2342" s="1" t="s">
        <v>43</v>
      </c>
      <c r="B2342" s="2">
        <v>41072</v>
      </c>
      <c r="C2342" s="3">
        <v>0.5</v>
      </c>
      <c r="D2342" s="1">
        <v>32.389688203599697</v>
      </c>
      <c r="E2342" s="1">
        <f t="shared" si="216"/>
        <v>1.4190732144202118</v>
      </c>
      <c r="F2342" s="1">
        <f t="shared" si="217"/>
        <v>5108.6635719127626</v>
      </c>
      <c r="G2342" s="1" t="str">
        <f t="shared" si="218"/>
        <v>0</v>
      </c>
      <c r="H2342" s="1">
        <v>32.624983819999997</v>
      </c>
      <c r="I2342" s="1">
        <f t="shared" si="219"/>
        <v>1.42938210361375</v>
      </c>
      <c r="J2342" s="1">
        <f t="shared" si="220"/>
        <v>5145.7755730094996</v>
      </c>
      <c r="K2342" s="1" t="str">
        <f t="shared" si="221"/>
        <v>0</v>
      </c>
    </row>
    <row r="2343" spans="1:11">
      <c r="A2343" s="1" t="s">
        <v>43</v>
      </c>
      <c r="B2343" s="2">
        <v>41072</v>
      </c>
      <c r="C2343" s="3">
        <v>0.54166666666666663</v>
      </c>
      <c r="D2343" s="1">
        <v>31.189565915001801</v>
      </c>
      <c r="E2343" s="1">
        <f t="shared" si="216"/>
        <v>1.3664928566510164</v>
      </c>
      <c r="F2343" s="1">
        <f t="shared" si="217"/>
        <v>4919.3742839436591</v>
      </c>
      <c r="G2343" s="1" t="str">
        <f t="shared" si="218"/>
        <v>0</v>
      </c>
      <c r="H2343" s="1">
        <v>32.168282210000001</v>
      </c>
      <c r="I2343" s="1">
        <f t="shared" si="219"/>
        <v>1.4093728643256251</v>
      </c>
      <c r="J2343" s="1">
        <f t="shared" si="220"/>
        <v>5073.7423115722504</v>
      </c>
      <c r="K2343" s="1" t="str">
        <f t="shared" si="221"/>
        <v>0</v>
      </c>
    </row>
    <row r="2344" spans="1:11">
      <c r="A2344" s="1" t="s">
        <v>43</v>
      </c>
      <c r="B2344" s="2">
        <v>41072</v>
      </c>
      <c r="C2344" s="3">
        <v>0.58333333333333337</v>
      </c>
      <c r="D2344" s="1">
        <v>29.7099802064896</v>
      </c>
      <c r="E2344" s="1">
        <f t="shared" si="216"/>
        <v>1.3016685077968255</v>
      </c>
      <c r="F2344" s="1">
        <f t="shared" si="217"/>
        <v>4686.0066280685714</v>
      </c>
      <c r="G2344" s="1" t="str">
        <f t="shared" si="218"/>
        <v>0</v>
      </c>
      <c r="H2344" s="1">
        <v>32.357747430000003</v>
      </c>
      <c r="I2344" s="1">
        <f t="shared" si="219"/>
        <v>1.4176738092768753</v>
      </c>
      <c r="J2344" s="1">
        <f t="shared" si="220"/>
        <v>5103.6257133967511</v>
      </c>
      <c r="K2344" s="1" t="str">
        <f t="shared" si="221"/>
        <v>0</v>
      </c>
    </row>
    <row r="2345" spans="1:11">
      <c r="A2345" s="1" t="s">
        <v>43</v>
      </c>
      <c r="B2345" s="2">
        <v>41072</v>
      </c>
      <c r="C2345" s="3">
        <v>0.625</v>
      </c>
      <c r="D2345" s="1">
        <v>32.587376109758999</v>
      </c>
      <c r="E2345" s="1">
        <f t="shared" si="216"/>
        <v>1.4277344158088163</v>
      </c>
      <c r="F2345" s="1">
        <f t="shared" si="217"/>
        <v>5139.8438969117387</v>
      </c>
      <c r="G2345" s="1" t="str">
        <f t="shared" si="218"/>
        <v>0</v>
      </c>
      <c r="H2345" s="1">
        <v>31.799505799999999</v>
      </c>
      <c r="I2345" s="1">
        <f t="shared" si="219"/>
        <v>1.3932158478624999</v>
      </c>
      <c r="J2345" s="1">
        <f t="shared" si="220"/>
        <v>5015.5770523049996</v>
      </c>
      <c r="K2345" s="1" t="str">
        <f t="shared" si="221"/>
        <v>0</v>
      </c>
    </row>
    <row r="2346" spans="1:11">
      <c r="A2346" s="1" t="s">
        <v>43</v>
      </c>
      <c r="B2346" s="2">
        <v>41072</v>
      </c>
      <c r="C2346" s="3">
        <v>0.66666666666666663</v>
      </c>
      <c r="D2346" s="1">
        <v>36.531723210016899</v>
      </c>
      <c r="E2346" s="1">
        <f t="shared" si="216"/>
        <v>1.6005461231388654</v>
      </c>
      <c r="F2346" s="1">
        <f t="shared" si="217"/>
        <v>5761.9660432999153</v>
      </c>
      <c r="G2346" s="1" t="str">
        <f t="shared" si="218"/>
        <v>0</v>
      </c>
      <c r="H2346" s="1">
        <v>31.801276479999999</v>
      </c>
      <c r="I2346" s="1">
        <f t="shared" si="219"/>
        <v>1.39329342578</v>
      </c>
      <c r="J2346" s="1">
        <f t="shared" si="220"/>
        <v>5015.8563328079999</v>
      </c>
      <c r="K2346" s="1" t="str">
        <f t="shared" si="221"/>
        <v>0</v>
      </c>
    </row>
    <row r="2347" spans="1:11">
      <c r="A2347" s="1" t="s">
        <v>43</v>
      </c>
      <c r="B2347" s="2">
        <v>41072</v>
      </c>
      <c r="C2347" s="3">
        <v>0.70833333333333337</v>
      </c>
      <c r="D2347" s="1">
        <v>38.016835374832098</v>
      </c>
      <c r="E2347" s="1">
        <f t="shared" si="216"/>
        <v>1.6656125998598315</v>
      </c>
      <c r="F2347" s="1">
        <f t="shared" si="217"/>
        <v>5996.2053594953932</v>
      </c>
      <c r="G2347" s="1" t="str">
        <f t="shared" si="218"/>
        <v>0</v>
      </c>
      <c r="H2347" s="1">
        <v>31.55682539</v>
      </c>
      <c r="I2347" s="1">
        <f t="shared" si="219"/>
        <v>1.382583412399375</v>
      </c>
      <c r="J2347" s="1">
        <f t="shared" si="220"/>
        <v>4977.3002846377503</v>
      </c>
      <c r="K2347" s="1" t="str">
        <f t="shared" si="221"/>
        <v>0</v>
      </c>
    </row>
    <row r="2348" spans="1:11">
      <c r="A2348" s="1" t="s">
        <v>43</v>
      </c>
      <c r="B2348" s="2">
        <v>41072</v>
      </c>
      <c r="C2348" s="3">
        <v>0.75</v>
      </c>
      <c r="D2348" s="1">
        <v>38.355019339455502</v>
      </c>
      <c r="E2348" s="1">
        <f t="shared" si="216"/>
        <v>1.6804292848098943</v>
      </c>
      <c r="F2348" s="1">
        <f t="shared" si="217"/>
        <v>6049.5454253156195</v>
      </c>
      <c r="G2348" s="1" t="str">
        <f t="shared" si="218"/>
        <v>0</v>
      </c>
      <c r="H2348" s="1">
        <v>31.39317702</v>
      </c>
      <c r="I2348" s="1">
        <f t="shared" si="219"/>
        <v>1.37541356818875</v>
      </c>
      <c r="J2348" s="1">
        <f t="shared" si="220"/>
        <v>4951.4888454795</v>
      </c>
      <c r="K2348" s="1" t="str">
        <f t="shared" si="221"/>
        <v>0</v>
      </c>
    </row>
    <row r="2349" spans="1:11">
      <c r="A2349" s="1" t="s">
        <v>43</v>
      </c>
      <c r="B2349" s="2">
        <v>41072</v>
      </c>
      <c r="C2349" s="3">
        <v>0.79166666666666663</v>
      </c>
      <c r="D2349" s="1">
        <v>40.353367130491499</v>
      </c>
      <c r="E2349" s="1">
        <f t="shared" si="216"/>
        <v>1.7679818974046588</v>
      </c>
      <c r="F2349" s="1">
        <f t="shared" si="217"/>
        <v>6364.7348306567719</v>
      </c>
      <c r="G2349" s="1" t="str">
        <f t="shared" si="218"/>
        <v>0</v>
      </c>
      <c r="H2349" s="1">
        <v>31.456343539999999</v>
      </c>
      <c r="I2349" s="1">
        <f t="shared" si="219"/>
        <v>1.37818105134625</v>
      </c>
      <c r="J2349" s="1">
        <f t="shared" si="220"/>
        <v>4961.4517848465002</v>
      </c>
      <c r="K2349" s="1" t="str">
        <f t="shared" si="221"/>
        <v>0</v>
      </c>
    </row>
    <row r="2350" spans="1:11">
      <c r="A2350" s="1" t="s">
        <v>43</v>
      </c>
      <c r="B2350" s="2">
        <v>41072</v>
      </c>
      <c r="C2350" s="3">
        <v>0.83333333333333337</v>
      </c>
      <c r="D2350" s="1">
        <v>41.442785113652498</v>
      </c>
      <c r="E2350" s="1">
        <f t="shared" si="216"/>
        <v>1.8157120227918999</v>
      </c>
      <c r="F2350" s="1">
        <f t="shared" si="217"/>
        <v>6536.5632820508399</v>
      </c>
      <c r="G2350" s="1" t="str">
        <f t="shared" si="218"/>
        <v>0</v>
      </c>
      <c r="H2350" s="1">
        <v>31.347158910000001</v>
      </c>
      <c r="I2350" s="1">
        <f t="shared" si="219"/>
        <v>1.3733973997443749</v>
      </c>
      <c r="J2350" s="1">
        <f t="shared" si="220"/>
        <v>4944.2306390797494</v>
      </c>
      <c r="K2350" s="1" t="str">
        <f t="shared" si="221"/>
        <v>0</v>
      </c>
    </row>
    <row r="2351" spans="1:11">
      <c r="A2351" s="1" t="s">
        <v>43</v>
      </c>
      <c r="B2351" s="2">
        <v>41072</v>
      </c>
      <c r="C2351" s="3">
        <v>0.875</v>
      </c>
      <c r="D2351" s="1">
        <v>40.622556985219298</v>
      </c>
      <c r="E2351" s="1">
        <f t="shared" si="216"/>
        <v>1.7797757779149206</v>
      </c>
      <c r="F2351" s="1">
        <f t="shared" si="217"/>
        <v>6407.1928004937145</v>
      </c>
      <c r="G2351" s="1" t="str">
        <f t="shared" si="218"/>
        <v>0</v>
      </c>
      <c r="H2351" s="1">
        <v>31.396582339999998</v>
      </c>
      <c r="I2351" s="1">
        <f t="shared" si="219"/>
        <v>1.37556276377125</v>
      </c>
      <c r="J2351" s="1">
        <f t="shared" si="220"/>
        <v>4952.0259495765004</v>
      </c>
      <c r="K2351" s="1" t="str">
        <f t="shared" si="221"/>
        <v>0</v>
      </c>
    </row>
    <row r="2352" spans="1:11">
      <c r="A2352" s="1" t="s">
        <v>43</v>
      </c>
      <c r="B2352" s="2">
        <v>41072</v>
      </c>
      <c r="C2352" s="3">
        <v>0.91666666666666663</v>
      </c>
      <c r="D2352" s="1">
        <v>40.236875562667798</v>
      </c>
      <c r="E2352" s="1">
        <f t="shared" si="216"/>
        <v>1.7628781105893829</v>
      </c>
      <c r="F2352" s="1">
        <f t="shared" si="217"/>
        <v>6346.3611981217782</v>
      </c>
      <c r="G2352" s="1" t="str">
        <f t="shared" si="218"/>
        <v>0</v>
      </c>
      <c r="H2352" s="1">
        <v>31.67921699</v>
      </c>
      <c r="I2352" s="1">
        <f t="shared" si="219"/>
        <v>1.3879456943743749</v>
      </c>
      <c r="J2352" s="1">
        <f t="shared" si="220"/>
        <v>4996.6044997477493</v>
      </c>
      <c r="K2352" s="1" t="str">
        <f t="shared" si="221"/>
        <v>0</v>
      </c>
    </row>
    <row r="2353" spans="1:11">
      <c r="A2353" s="1" t="s">
        <v>43</v>
      </c>
      <c r="B2353" s="2">
        <v>41072</v>
      </c>
      <c r="C2353" s="3">
        <v>0.95833333333333337</v>
      </c>
      <c r="D2353" s="1">
        <v>41.847197216881597</v>
      </c>
      <c r="E2353" s="1">
        <f t="shared" si="216"/>
        <v>1.8334303280646249</v>
      </c>
      <c r="F2353" s="1">
        <f t="shared" si="217"/>
        <v>6600.3491810326495</v>
      </c>
      <c r="G2353" s="1">
        <f t="shared" si="218"/>
        <v>134448.6245482376</v>
      </c>
      <c r="H2353" s="1">
        <v>31.222671200000001</v>
      </c>
      <c r="I2353" s="1">
        <f t="shared" si="219"/>
        <v>1.3679432819500001</v>
      </c>
      <c r="J2353" s="1">
        <f t="shared" si="220"/>
        <v>4924.5958150200004</v>
      </c>
      <c r="K2353" s="1">
        <f t="shared" si="221"/>
        <v>110677.33201684275</v>
      </c>
    </row>
    <row r="2354" spans="1:11">
      <c r="A2354" s="1" t="s">
        <v>43</v>
      </c>
      <c r="B2354" s="2">
        <v>41073</v>
      </c>
      <c r="C2354" s="3">
        <v>0</v>
      </c>
      <c r="D2354" s="1">
        <v>44.683875388039503</v>
      </c>
      <c r="E2354" s="1">
        <f t="shared" si="216"/>
        <v>1.9577122904384807</v>
      </c>
      <c r="F2354" s="1">
        <f t="shared" si="217"/>
        <v>7047.7642455785308</v>
      </c>
      <c r="G2354" s="1" t="str">
        <f t="shared" si="218"/>
        <v>0</v>
      </c>
      <c r="H2354" s="1">
        <v>31.762353529999999</v>
      </c>
      <c r="I2354" s="1">
        <f t="shared" si="219"/>
        <v>1.391588114033125</v>
      </c>
      <c r="J2354" s="1">
        <f t="shared" si="220"/>
        <v>5009.7172105192503</v>
      </c>
      <c r="K2354" s="1" t="str">
        <f t="shared" si="221"/>
        <v>0</v>
      </c>
    </row>
    <row r="2355" spans="1:11">
      <c r="A2355" s="1" t="s">
        <v>43</v>
      </c>
      <c r="B2355" s="2">
        <v>41073</v>
      </c>
      <c r="C2355" s="3">
        <v>4.1666666666666664E-2</v>
      </c>
      <c r="D2355" s="1">
        <v>42.524095508787397</v>
      </c>
      <c r="E2355" s="1">
        <f t="shared" si="216"/>
        <v>1.863086934478748</v>
      </c>
      <c r="F2355" s="1">
        <f t="shared" si="217"/>
        <v>6707.1129641234929</v>
      </c>
      <c r="G2355" s="1" t="str">
        <f t="shared" si="218"/>
        <v>0</v>
      </c>
      <c r="H2355" s="1">
        <v>31.832439260000001</v>
      </c>
      <c r="I2355" s="1">
        <f t="shared" si="219"/>
        <v>1.3946587450787502</v>
      </c>
      <c r="J2355" s="1">
        <f t="shared" si="220"/>
        <v>5020.7714822835005</v>
      </c>
      <c r="K2355" s="1" t="str">
        <f t="shared" si="221"/>
        <v>0</v>
      </c>
    </row>
    <row r="2356" spans="1:11">
      <c r="A2356" s="1" t="s">
        <v>43</v>
      </c>
      <c r="B2356" s="2">
        <v>41073</v>
      </c>
      <c r="C2356" s="3">
        <v>8.3333333333333329E-2</v>
      </c>
      <c r="D2356" s="1">
        <v>44.689435560438397</v>
      </c>
      <c r="E2356" s="1">
        <f t="shared" si="216"/>
        <v>1.9579558954917073</v>
      </c>
      <c r="F2356" s="1">
        <f t="shared" si="217"/>
        <v>7048.6412237701461</v>
      </c>
      <c r="G2356" s="1" t="str">
        <f t="shared" si="218"/>
        <v>0</v>
      </c>
      <c r="H2356" s="1">
        <v>31.984670569999999</v>
      </c>
      <c r="I2356" s="1">
        <f t="shared" si="219"/>
        <v>1.401328379348125</v>
      </c>
      <c r="J2356" s="1">
        <f t="shared" si="220"/>
        <v>5044.7821656532506</v>
      </c>
      <c r="K2356" s="1" t="str">
        <f t="shared" si="221"/>
        <v>0</v>
      </c>
    </row>
    <row r="2357" spans="1:11">
      <c r="A2357" s="1" t="s">
        <v>43</v>
      </c>
      <c r="B2357" s="2">
        <v>41073</v>
      </c>
      <c r="C2357" s="3">
        <v>0.125</v>
      </c>
      <c r="D2357" s="1">
        <v>44.965609333250299</v>
      </c>
      <c r="E2357" s="1">
        <f t="shared" si="216"/>
        <v>1.970055758913029</v>
      </c>
      <c r="F2357" s="1">
        <f t="shared" si="217"/>
        <v>7092.2007320869043</v>
      </c>
      <c r="G2357" s="1" t="str">
        <f t="shared" si="218"/>
        <v>0</v>
      </c>
      <c r="H2357" s="1">
        <v>32.005624359999999</v>
      </c>
      <c r="I2357" s="1">
        <f t="shared" si="219"/>
        <v>1.4022464172725</v>
      </c>
      <c r="J2357" s="1">
        <f t="shared" si="220"/>
        <v>5048.0871021809999</v>
      </c>
      <c r="K2357" s="1" t="str">
        <f t="shared" si="221"/>
        <v>0</v>
      </c>
    </row>
    <row r="2358" spans="1:11">
      <c r="A2358" s="1" t="s">
        <v>43</v>
      </c>
      <c r="B2358" s="2">
        <v>41073</v>
      </c>
      <c r="C2358" s="3">
        <v>0.16666666666666666</v>
      </c>
      <c r="D2358" s="1">
        <v>44.619211388693898</v>
      </c>
      <c r="E2358" s="1">
        <f t="shared" si="216"/>
        <v>1.9548791989671515</v>
      </c>
      <c r="F2358" s="1">
        <f t="shared" si="217"/>
        <v>7037.5651162817448</v>
      </c>
      <c r="G2358" s="1" t="str">
        <f t="shared" si="218"/>
        <v>0</v>
      </c>
      <c r="H2358" s="1">
        <v>32.21188549</v>
      </c>
      <c r="I2358" s="1">
        <f t="shared" si="219"/>
        <v>1.4112832330306251</v>
      </c>
      <c r="J2358" s="1">
        <f t="shared" si="220"/>
        <v>5080.6196389102506</v>
      </c>
      <c r="K2358" s="1" t="str">
        <f t="shared" si="221"/>
        <v>0</v>
      </c>
    </row>
    <row r="2359" spans="1:11">
      <c r="A2359" s="1" t="s">
        <v>43</v>
      </c>
      <c r="B2359" s="2">
        <v>41073</v>
      </c>
      <c r="C2359" s="3">
        <v>0.20833333333333334</v>
      </c>
      <c r="D2359" s="1">
        <v>45.930941324233999</v>
      </c>
      <c r="E2359" s="1">
        <f t="shared" si="216"/>
        <v>2.0123493667680021</v>
      </c>
      <c r="F2359" s="1">
        <f t="shared" si="217"/>
        <v>7244.4577203648078</v>
      </c>
      <c r="G2359" s="1" t="str">
        <f t="shared" si="218"/>
        <v>0</v>
      </c>
      <c r="H2359" s="1">
        <v>32.702463299999998</v>
      </c>
      <c r="I2359" s="1">
        <f t="shared" si="219"/>
        <v>1.4327766733312499</v>
      </c>
      <c r="J2359" s="1">
        <f t="shared" si="220"/>
        <v>5157.9960239924994</v>
      </c>
      <c r="K2359" s="1" t="str">
        <f t="shared" si="221"/>
        <v>0</v>
      </c>
    </row>
    <row r="2360" spans="1:11">
      <c r="A2360" s="1" t="s">
        <v>43</v>
      </c>
      <c r="B2360" s="2">
        <v>41073</v>
      </c>
      <c r="C2360" s="3">
        <v>0.25</v>
      </c>
      <c r="D2360" s="1">
        <v>40.340929104487103</v>
      </c>
      <c r="E2360" s="1">
        <f t="shared" si="216"/>
        <v>1.7674369563903414</v>
      </c>
      <c r="F2360" s="1">
        <f t="shared" si="217"/>
        <v>6362.7730430052288</v>
      </c>
      <c r="G2360" s="1" t="str">
        <f t="shared" si="218"/>
        <v>0</v>
      </c>
      <c r="H2360" s="1">
        <v>32.375676120000001</v>
      </c>
      <c r="I2360" s="1">
        <f t="shared" si="219"/>
        <v>1.4184593100075</v>
      </c>
      <c r="J2360" s="1">
        <f t="shared" si="220"/>
        <v>5106.4535160269998</v>
      </c>
      <c r="K2360" s="1" t="str">
        <f t="shared" si="221"/>
        <v>0</v>
      </c>
    </row>
    <row r="2361" spans="1:11">
      <c r="A2361" s="1" t="s">
        <v>43</v>
      </c>
      <c r="B2361" s="2">
        <v>41073</v>
      </c>
      <c r="C2361" s="3">
        <v>0.29166666666666669</v>
      </c>
      <c r="D2361" s="1">
        <v>40.159977000554399</v>
      </c>
      <c r="E2361" s="1">
        <f t="shared" si="216"/>
        <v>1.7595089923367895</v>
      </c>
      <c r="F2361" s="1">
        <f t="shared" si="217"/>
        <v>6334.2323724124417</v>
      </c>
      <c r="G2361" s="1" t="str">
        <f t="shared" si="218"/>
        <v>0</v>
      </c>
      <c r="H2361" s="1">
        <v>32.28230327</v>
      </c>
      <c r="I2361" s="1">
        <f t="shared" si="219"/>
        <v>1.4143684120168751</v>
      </c>
      <c r="J2361" s="1">
        <f t="shared" si="220"/>
        <v>5091.7262832607503</v>
      </c>
      <c r="K2361" s="1" t="str">
        <f t="shared" si="221"/>
        <v>0</v>
      </c>
    </row>
    <row r="2362" spans="1:11">
      <c r="A2362" s="1" t="s">
        <v>43</v>
      </c>
      <c r="B2362" s="2">
        <v>41073</v>
      </c>
      <c r="C2362" s="3">
        <v>0.33333333333333331</v>
      </c>
      <c r="D2362" s="1">
        <v>39.173790537516297</v>
      </c>
      <c r="E2362" s="1">
        <f t="shared" ref="E2362:E2425" si="222">(D2362*3785.4)/86400</f>
        <v>1.7163016979249328</v>
      </c>
      <c r="F2362" s="1">
        <f t="shared" ref="F2362:F2425" si="223">E2362*3600</f>
        <v>6178.6861125297582</v>
      </c>
      <c r="G2362" s="1" t="str">
        <f t="shared" ref="G2362:G2425" si="224">IF(C2362=$C$25,SUM(F2362:F2383),"0")</f>
        <v>0</v>
      </c>
      <c r="H2362" s="1">
        <v>32.386841459999999</v>
      </c>
      <c r="I2362" s="1">
        <f t="shared" ref="I2362:I2425" si="225">(H2362*3785.4)/86400</f>
        <v>1.41894849146625</v>
      </c>
      <c r="J2362" s="1">
        <f t="shared" ref="J2362:J2425" si="226">I2362*3600</f>
        <v>5108.2145692784998</v>
      </c>
      <c r="K2362" s="1" t="str">
        <f t="shared" ref="K2362:K2425" si="227">IF(C2362=$C$25,SUM(J2362:J2383),"0")</f>
        <v>0</v>
      </c>
    </row>
    <row r="2363" spans="1:11">
      <c r="A2363" s="1" t="s">
        <v>43</v>
      </c>
      <c r="B2363" s="2">
        <v>41073</v>
      </c>
      <c r="C2363" s="3">
        <v>0.375</v>
      </c>
      <c r="D2363" s="1">
        <v>38.907042942047099</v>
      </c>
      <c r="E2363" s="1">
        <f t="shared" si="222"/>
        <v>1.7046148188984387</v>
      </c>
      <c r="F2363" s="1">
        <f t="shared" si="223"/>
        <v>6136.6133480343797</v>
      </c>
      <c r="G2363" s="1" t="str">
        <f t="shared" si="224"/>
        <v>0</v>
      </c>
      <c r="H2363" s="1">
        <v>32.483151280000001</v>
      </c>
      <c r="I2363" s="1">
        <f t="shared" si="225"/>
        <v>1.4231680654550001</v>
      </c>
      <c r="J2363" s="1">
        <f t="shared" si="226"/>
        <v>5123.4050356380003</v>
      </c>
      <c r="K2363" s="1" t="str">
        <f t="shared" si="227"/>
        <v>0</v>
      </c>
    </row>
    <row r="2364" spans="1:11">
      <c r="A2364" s="1" t="s">
        <v>43</v>
      </c>
      <c r="B2364" s="2">
        <v>41073</v>
      </c>
      <c r="C2364" s="3">
        <v>0.41666666666666669</v>
      </c>
      <c r="D2364" s="1">
        <v>38.565894903606797</v>
      </c>
      <c r="E2364" s="1">
        <f t="shared" si="222"/>
        <v>1.6896682704642727</v>
      </c>
      <c r="F2364" s="1">
        <f t="shared" si="223"/>
        <v>6082.8057736713818</v>
      </c>
      <c r="G2364" s="1" t="str">
        <f t="shared" si="224"/>
        <v>0</v>
      </c>
      <c r="H2364" s="1">
        <v>32.744303019999997</v>
      </c>
      <c r="I2364" s="1">
        <f t="shared" si="225"/>
        <v>1.43460977606375</v>
      </c>
      <c r="J2364" s="1">
        <f t="shared" si="226"/>
        <v>5164.5951938295002</v>
      </c>
      <c r="K2364" s="1" t="str">
        <f t="shared" si="227"/>
        <v>0</v>
      </c>
    </row>
    <row r="2365" spans="1:11">
      <c r="A2365" s="1" t="s">
        <v>43</v>
      </c>
      <c r="B2365" s="2">
        <v>41073</v>
      </c>
      <c r="C2365" s="3">
        <v>0.45833333333333331</v>
      </c>
      <c r="D2365" s="1">
        <v>37.257592342164799</v>
      </c>
      <c r="E2365" s="1">
        <f t="shared" si="222"/>
        <v>1.6323482644910952</v>
      </c>
      <c r="F2365" s="1">
        <f t="shared" si="223"/>
        <v>5876.4537521679422</v>
      </c>
      <c r="G2365" s="1" t="str">
        <f t="shared" si="224"/>
        <v>0</v>
      </c>
      <c r="H2365" s="1">
        <v>32.663079250000003</v>
      </c>
      <c r="I2365" s="1">
        <f t="shared" si="225"/>
        <v>1.431051159640625</v>
      </c>
      <c r="J2365" s="1">
        <f t="shared" si="226"/>
        <v>5151.7841747062503</v>
      </c>
      <c r="K2365" s="1" t="str">
        <f t="shared" si="227"/>
        <v>0</v>
      </c>
    </row>
    <row r="2366" spans="1:11">
      <c r="A2366" s="1" t="s">
        <v>43</v>
      </c>
      <c r="B2366" s="2">
        <v>41073</v>
      </c>
      <c r="C2366" s="3">
        <v>0.5</v>
      </c>
      <c r="D2366" s="1">
        <v>34.272977085643397</v>
      </c>
      <c r="E2366" s="1">
        <f t="shared" si="222"/>
        <v>1.5015848085647514</v>
      </c>
      <c r="F2366" s="1">
        <f t="shared" si="223"/>
        <v>5405.7053108331047</v>
      </c>
      <c r="G2366" s="1" t="str">
        <f t="shared" si="224"/>
        <v>0</v>
      </c>
      <c r="H2366" s="1">
        <v>32.12398005</v>
      </c>
      <c r="I2366" s="1">
        <f t="shared" si="225"/>
        <v>1.407431875940625</v>
      </c>
      <c r="J2366" s="1">
        <f t="shared" si="226"/>
        <v>5066.7547533862498</v>
      </c>
      <c r="K2366" s="1" t="str">
        <f t="shared" si="227"/>
        <v>0</v>
      </c>
    </row>
    <row r="2367" spans="1:11">
      <c r="A2367" s="1" t="s">
        <v>43</v>
      </c>
      <c r="B2367" s="2">
        <v>41073</v>
      </c>
      <c r="C2367" s="3">
        <v>0.54166666666666663</v>
      </c>
      <c r="D2367" s="1">
        <v>32.470900939835502</v>
      </c>
      <c r="E2367" s="1">
        <f t="shared" si="222"/>
        <v>1.4226313474265428</v>
      </c>
      <c r="F2367" s="1">
        <f t="shared" si="223"/>
        <v>5121.4728507355539</v>
      </c>
      <c r="G2367" s="1" t="str">
        <f t="shared" si="224"/>
        <v>0</v>
      </c>
      <c r="H2367" s="1">
        <v>32.0742513</v>
      </c>
      <c r="I2367" s="1">
        <f t="shared" si="225"/>
        <v>1.40525313508125</v>
      </c>
      <c r="J2367" s="1">
        <f t="shared" si="226"/>
        <v>5058.9112862925003</v>
      </c>
      <c r="K2367" s="1" t="str">
        <f t="shared" si="227"/>
        <v>0</v>
      </c>
    </row>
    <row r="2368" spans="1:11">
      <c r="A2368" s="1" t="s">
        <v>43</v>
      </c>
      <c r="B2368" s="2">
        <v>41073</v>
      </c>
      <c r="C2368" s="3">
        <v>0.58333333333333337</v>
      </c>
      <c r="D2368" s="1">
        <v>30.677583285437699</v>
      </c>
      <c r="E2368" s="1">
        <f t="shared" si="222"/>
        <v>1.3440616176932392</v>
      </c>
      <c r="F2368" s="1">
        <f t="shared" si="223"/>
        <v>4838.6218236956611</v>
      </c>
      <c r="G2368" s="1" t="str">
        <f t="shared" si="224"/>
        <v>0</v>
      </c>
      <c r="H2368" s="1">
        <v>31.891481169999999</v>
      </c>
      <c r="I2368" s="1">
        <f t="shared" si="225"/>
        <v>1.397245518760625</v>
      </c>
      <c r="J2368" s="1">
        <f t="shared" si="226"/>
        <v>5030.0838675382502</v>
      </c>
      <c r="K2368" s="1" t="str">
        <f t="shared" si="227"/>
        <v>0</v>
      </c>
    </row>
    <row r="2369" spans="1:11">
      <c r="A2369" s="1" t="s">
        <v>43</v>
      </c>
      <c r="B2369" s="2">
        <v>41073</v>
      </c>
      <c r="C2369" s="3">
        <v>0.625</v>
      </c>
      <c r="D2369" s="1">
        <v>31.018609532250299</v>
      </c>
      <c r="E2369" s="1">
        <f t="shared" si="222"/>
        <v>1.3590028301317161</v>
      </c>
      <c r="F2369" s="1">
        <f t="shared" si="223"/>
        <v>4892.4101884741776</v>
      </c>
      <c r="G2369" s="1" t="str">
        <f t="shared" si="224"/>
        <v>0</v>
      </c>
      <c r="H2369" s="1">
        <v>31.82615779</v>
      </c>
      <c r="I2369" s="1">
        <f t="shared" si="225"/>
        <v>1.394383538174375</v>
      </c>
      <c r="J2369" s="1">
        <f t="shared" si="226"/>
        <v>5019.78073742775</v>
      </c>
      <c r="K2369" s="1" t="str">
        <f t="shared" si="227"/>
        <v>0</v>
      </c>
    </row>
    <row r="2370" spans="1:11">
      <c r="A2370" s="1" t="s">
        <v>43</v>
      </c>
      <c r="B2370" s="2">
        <v>41073</v>
      </c>
      <c r="C2370" s="3">
        <v>0.66666666666666663</v>
      </c>
      <c r="D2370" s="1">
        <v>32.562028123537701</v>
      </c>
      <c r="E2370" s="1">
        <f t="shared" si="222"/>
        <v>1.4266238571624954</v>
      </c>
      <c r="F2370" s="1">
        <f t="shared" si="223"/>
        <v>5135.8458857849837</v>
      </c>
      <c r="G2370" s="1" t="str">
        <f t="shared" si="224"/>
        <v>0</v>
      </c>
      <c r="H2370" s="1">
        <v>31.187350169999998</v>
      </c>
      <c r="I2370" s="1">
        <f t="shared" si="225"/>
        <v>1.3663957793231249</v>
      </c>
      <c r="J2370" s="1">
        <f t="shared" si="226"/>
        <v>4919.0248055632501</v>
      </c>
      <c r="K2370" s="1" t="str">
        <f t="shared" si="227"/>
        <v>0</v>
      </c>
    </row>
    <row r="2371" spans="1:11">
      <c r="A2371" s="1" t="s">
        <v>43</v>
      </c>
      <c r="B2371" s="2">
        <v>41073</v>
      </c>
      <c r="C2371" s="3">
        <v>0.70833333333333337</v>
      </c>
      <c r="D2371" s="1">
        <v>34.278675107426103</v>
      </c>
      <c r="E2371" s="1">
        <f t="shared" si="222"/>
        <v>1.5018344531441061</v>
      </c>
      <c r="F2371" s="1">
        <f t="shared" si="223"/>
        <v>5406.6040313187823</v>
      </c>
      <c r="G2371" s="1" t="str">
        <f t="shared" si="224"/>
        <v>0</v>
      </c>
      <c r="H2371" s="1">
        <v>30.999567129999999</v>
      </c>
      <c r="I2371" s="1">
        <f t="shared" si="225"/>
        <v>1.3581685348831249</v>
      </c>
      <c r="J2371" s="1">
        <f t="shared" si="226"/>
        <v>4889.4067255792497</v>
      </c>
      <c r="K2371" s="1" t="str">
        <f t="shared" si="227"/>
        <v>0</v>
      </c>
    </row>
    <row r="2372" spans="1:11">
      <c r="A2372" s="1" t="s">
        <v>43</v>
      </c>
      <c r="B2372" s="2">
        <v>41073</v>
      </c>
      <c r="C2372" s="3">
        <v>0.75</v>
      </c>
      <c r="D2372" s="1">
        <v>36.563664649327599</v>
      </c>
      <c r="E2372" s="1">
        <f t="shared" si="222"/>
        <v>1.6019455574486656</v>
      </c>
      <c r="F2372" s="1">
        <f t="shared" si="223"/>
        <v>5767.0040068151966</v>
      </c>
      <c r="G2372" s="1" t="str">
        <f t="shared" si="224"/>
        <v>0</v>
      </c>
      <c r="H2372" s="1">
        <v>31.226998699999999</v>
      </c>
      <c r="I2372" s="1">
        <f t="shared" si="225"/>
        <v>1.36813288054375</v>
      </c>
      <c r="J2372" s="1">
        <f t="shared" si="226"/>
        <v>4925.2783699575002</v>
      </c>
      <c r="K2372" s="1" t="str">
        <f t="shared" si="227"/>
        <v>0</v>
      </c>
    </row>
    <row r="2373" spans="1:11">
      <c r="A2373" s="1" t="s">
        <v>43</v>
      </c>
      <c r="B2373" s="2">
        <v>41073</v>
      </c>
      <c r="C2373" s="3">
        <v>0.79166666666666663</v>
      </c>
      <c r="D2373" s="1">
        <v>37.713928885989702</v>
      </c>
      <c r="E2373" s="1">
        <f t="shared" si="222"/>
        <v>1.6523415093174239</v>
      </c>
      <c r="F2373" s="1">
        <f t="shared" si="223"/>
        <v>5948.4294335427257</v>
      </c>
      <c r="G2373" s="1" t="str">
        <f t="shared" si="224"/>
        <v>0</v>
      </c>
      <c r="H2373" s="1">
        <v>30.856886129999999</v>
      </c>
      <c r="I2373" s="1">
        <f t="shared" si="225"/>
        <v>1.351917323570625</v>
      </c>
      <c r="J2373" s="1">
        <f t="shared" si="226"/>
        <v>4866.9023648542498</v>
      </c>
      <c r="K2373" s="1" t="str">
        <f t="shared" si="227"/>
        <v>0</v>
      </c>
    </row>
    <row r="2374" spans="1:11">
      <c r="A2374" s="1" t="s">
        <v>43</v>
      </c>
      <c r="B2374" s="2">
        <v>41073</v>
      </c>
      <c r="C2374" s="3">
        <v>0.83333333333333337</v>
      </c>
      <c r="D2374" s="1">
        <v>39.200351446999399</v>
      </c>
      <c r="E2374" s="1">
        <f t="shared" si="222"/>
        <v>1.7174653977716612</v>
      </c>
      <c r="F2374" s="1">
        <f t="shared" si="223"/>
        <v>6182.87543197798</v>
      </c>
      <c r="G2374" s="1" t="str">
        <f t="shared" si="224"/>
        <v>0</v>
      </c>
      <c r="H2374" s="1">
        <v>30.86664064</v>
      </c>
      <c r="I2374" s="1">
        <f t="shared" si="225"/>
        <v>1.35234469304</v>
      </c>
      <c r="J2374" s="1">
        <f t="shared" si="226"/>
        <v>4868.4408949440003</v>
      </c>
      <c r="K2374" s="1" t="str">
        <f t="shared" si="227"/>
        <v>0</v>
      </c>
    </row>
    <row r="2375" spans="1:11">
      <c r="A2375" s="1" t="s">
        <v>43</v>
      </c>
      <c r="B2375" s="2">
        <v>41073</v>
      </c>
      <c r="C2375" s="3">
        <v>0.875</v>
      </c>
      <c r="D2375" s="1">
        <v>40.740115202797803</v>
      </c>
      <c r="E2375" s="1">
        <f t="shared" si="222"/>
        <v>1.7849262973225788</v>
      </c>
      <c r="F2375" s="1">
        <f t="shared" si="223"/>
        <v>6425.7346703612839</v>
      </c>
      <c r="G2375" s="1" t="str">
        <f t="shared" si="224"/>
        <v>0</v>
      </c>
      <c r="H2375" s="1">
        <v>31.226822510000002</v>
      </c>
      <c r="I2375" s="1">
        <f t="shared" si="225"/>
        <v>1.3681251612193752</v>
      </c>
      <c r="J2375" s="1">
        <f t="shared" si="226"/>
        <v>4925.2505803897511</v>
      </c>
      <c r="K2375" s="1" t="str">
        <f t="shared" si="227"/>
        <v>0</v>
      </c>
    </row>
    <row r="2376" spans="1:11">
      <c r="A2376" s="1" t="s">
        <v>43</v>
      </c>
      <c r="B2376" s="2">
        <v>41073</v>
      </c>
      <c r="C2376" s="3">
        <v>0.91666666666666663</v>
      </c>
      <c r="D2376" s="1">
        <v>40.5758906141917</v>
      </c>
      <c r="E2376" s="1">
        <f t="shared" si="222"/>
        <v>1.7777312075342739</v>
      </c>
      <c r="F2376" s="1">
        <f t="shared" si="223"/>
        <v>6399.8323471233862</v>
      </c>
      <c r="G2376" s="1" t="str">
        <f t="shared" si="224"/>
        <v>0</v>
      </c>
      <c r="H2376" s="1">
        <v>31.044004569999998</v>
      </c>
      <c r="I2376" s="1">
        <f t="shared" si="225"/>
        <v>1.360115450223125</v>
      </c>
      <c r="J2376" s="1">
        <f t="shared" si="226"/>
        <v>4896.41562080325</v>
      </c>
      <c r="K2376" s="1" t="str">
        <f t="shared" si="227"/>
        <v>0</v>
      </c>
    </row>
    <row r="2377" spans="1:11">
      <c r="A2377" s="1" t="s">
        <v>43</v>
      </c>
      <c r="B2377" s="2">
        <v>41073</v>
      </c>
      <c r="C2377" s="3">
        <v>0.95833333333333337</v>
      </c>
      <c r="D2377" s="1">
        <v>38.789410981072301</v>
      </c>
      <c r="E2377" s="1">
        <f t="shared" si="222"/>
        <v>1.6994610686082301</v>
      </c>
      <c r="F2377" s="1">
        <f t="shared" si="223"/>
        <v>6118.0598469896286</v>
      </c>
      <c r="G2377" s="1">
        <f t="shared" si="224"/>
        <v>123943.18695744994</v>
      </c>
      <c r="H2377" s="1">
        <v>31.471877339999999</v>
      </c>
      <c r="I2377" s="1">
        <f t="shared" si="225"/>
        <v>1.3788616259587501</v>
      </c>
      <c r="J2377" s="1">
        <f t="shared" si="226"/>
        <v>4963.9018534514998</v>
      </c>
      <c r="K2377" s="1">
        <f t="shared" si="227"/>
        <v>109728.06218640675</v>
      </c>
    </row>
    <row r="2378" spans="1:11">
      <c r="A2378" s="1" t="s">
        <v>43</v>
      </c>
      <c r="B2378" s="2">
        <v>41074</v>
      </c>
      <c r="C2378" s="3">
        <v>0</v>
      </c>
      <c r="D2378" s="1">
        <v>44.468719216452698</v>
      </c>
      <c r="E2378" s="1">
        <f t="shared" si="222"/>
        <v>1.9482857606708337</v>
      </c>
      <c r="F2378" s="1">
        <f t="shared" si="223"/>
        <v>7013.8287384150017</v>
      </c>
      <c r="G2378" s="1" t="str">
        <f t="shared" si="224"/>
        <v>0</v>
      </c>
      <c r="H2378" s="1">
        <v>31.15411173</v>
      </c>
      <c r="I2378" s="1">
        <f t="shared" si="225"/>
        <v>1.3649395201706249</v>
      </c>
      <c r="J2378" s="1">
        <f t="shared" si="226"/>
        <v>4913.7822726142495</v>
      </c>
      <c r="K2378" s="1" t="str">
        <f t="shared" si="227"/>
        <v>0</v>
      </c>
    </row>
    <row r="2379" spans="1:11">
      <c r="A2379" s="1" t="s">
        <v>43</v>
      </c>
      <c r="B2379" s="2">
        <v>41074</v>
      </c>
      <c r="C2379" s="3">
        <v>4.1666666666666664E-2</v>
      </c>
      <c r="D2379" s="1">
        <v>42.7054303381178</v>
      </c>
      <c r="E2379" s="1">
        <f t="shared" si="222"/>
        <v>1.8710316666887863</v>
      </c>
      <c r="F2379" s="1">
        <f t="shared" si="223"/>
        <v>6735.7140000796308</v>
      </c>
      <c r="G2379" s="1" t="str">
        <f t="shared" si="224"/>
        <v>0</v>
      </c>
      <c r="H2379" s="1">
        <v>31.075899929999999</v>
      </c>
      <c r="I2379" s="1">
        <f t="shared" si="225"/>
        <v>1.361512865683125</v>
      </c>
      <c r="J2379" s="1">
        <f t="shared" si="226"/>
        <v>4901.4463164592498</v>
      </c>
      <c r="K2379" s="1" t="str">
        <f t="shared" si="227"/>
        <v>0</v>
      </c>
    </row>
    <row r="2380" spans="1:11">
      <c r="A2380" s="1" t="s">
        <v>43</v>
      </c>
      <c r="B2380" s="2">
        <v>41074</v>
      </c>
      <c r="C2380" s="3">
        <v>8.3333333333333329E-2</v>
      </c>
      <c r="D2380" s="1">
        <v>40.434726130167697</v>
      </c>
      <c r="E2380" s="1">
        <f t="shared" si="222"/>
        <v>1.7715464385779722</v>
      </c>
      <c r="F2380" s="1">
        <f t="shared" si="223"/>
        <v>6377.5671788807003</v>
      </c>
      <c r="G2380" s="1" t="str">
        <f t="shared" si="224"/>
        <v>0</v>
      </c>
      <c r="H2380" s="1">
        <v>31.305882260000001</v>
      </c>
      <c r="I2380" s="1">
        <f t="shared" si="225"/>
        <v>1.3715889665162502</v>
      </c>
      <c r="J2380" s="1">
        <f t="shared" si="226"/>
        <v>4937.720279458501</v>
      </c>
      <c r="K2380" s="1" t="str">
        <f t="shared" si="227"/>
        <v>0</v>
      </c>
    </row>
    <row r="2381" spans="1:11">
      <c r="A2381" s="1" t="s">
        <v>43</v>
      </c>
      <c r="B2381" s="2">
        <v>41074</v>
      </c>
      <c r="C2381" s="3">
        <v>0.125</v>
      </c>
      <c r="D2381" s="1">
        <v>42.981368588341603</v>
      </c>
      <c r="E2381" s="1">
        <f t="shared" si="222"/>
        <v>1.8831212112767166</v>
      </c>
      <c r="F2381" s="1">
        <f t="shared" si="223"/>
        <v>6779.23636059618</v>
      </c>
      <c r="G2381" s="1" t="str">
        <f t="shared" si="224"/>
        <v>0</v>
      </c>
      <c r="H2381" s="1">
        <v>31.339303640000001</v>
      </c>
      <c r="I2381" s="1">
        <f t="shared" si="225"/>
        <v>1.3730532407275</v>
      </c>
      <c r="J2381" s="1">
        <f t="shared" si="226"/>
        <v>4942.9916666190002</v>
      </c>
      <c r="K2381" s="1" t="str">
        <f t="shared" si="227"/>
        <v>0</v>
      </c>
    </row>
    <row r="2382" spans="1:11">
      <c r="A2382" s="1" t="s">
        <v>43</v>
      </c>
      <c r="B2382" s="2">
        <v>41074</v>
      </c>
      <c r="C2382" s="3">
        <v>0.16666666666666666</v>
      </c>
      <c r="D2382" s="1">
        <v>40.9195044559903</v>
      </c>
      <c r="E2382" s="1">
        <f t="shared" si="222"/>
        <v>1.7927857889780749</v>
      </c>
      <c r="F2382" s="1">
        <f t="shared" si="223"/>
        <v>6454.0288403210698</v>
      </c>
      <c r="G2382" s="1" t="str">
        <f t="shared" si="224"/>
        <v>0</v>
      </c>
      <c r="H2382" s="1">
        <v>31.226971460000001</v>
      </c>
      <c r="I2382" s="1">
        <f t="shared" si="225"/>
        <v>1.3681316870912501</v>
      </c>
      <c r="J2382" s="1">
        <f t="shared" si="226"/>
        <v>4925.2740735285006</v>
      </c>
      <c r="K2382" s="1" t="str">
        <f t="shared" si="227"/>
        <v>0</v>
      </c>
    </row>
    <row r="2383" spans="1:11">
      <c r="A2383" s="1" t="s">
        <v>43</v>
      </c>
      <c r="B2383" s="2">
        <v>41074</v>
      </c>
      <c r="C2383" s="3">
        <v>0.20833333333333334</v>
      </c>
      <c r="D2383" s="1">
        <v>40.881856896082603</v>
      </c>
      <c r="E2383" s="1">
        <f t="shared" si="222"/>
        <v>1.7911363552596191</v>
      </c>
      <c r="F2383" s="1">
        <f t="shared" si="223"/>
        <v>6448.0908789346286</v>
      </c>
      <c r="G2383" s="1" t="str">
        <f t="shared" si="224"/>
        <v>0</v>
      </c>
      <c r="H2383" s="1">
        <v>31.569862499999999</v>
      </c>
      <c r="I2383" s="1">
        <f t="shared" si="225"/>
        <v>1.3831546007812499</v>
      </c>
      <c r="J2383" s="1">
        <f t="shared" si="226"/>
        <v>4979.3565628124998</v>
      </c>
      <c r="K2383" s="1" t="str">
        <f t="shared" si="227"/>
        <v>0</v>
      </c>
    </row>
    <row r="2384" spans="1:11">
      <c r="A2384" s="1" t="s">
        <v>43</v>
      </c>
      <c r="B2384" s="2">
        <v>41074</v>
      </c>
      <c r="C2384" s="3">
        <v>0.25</v>
      </c>
      <c r="D2384" s="1">
        <v>40.456109980477201</v>
      </c>
      <c r="E2384" s="1">
        <f t="shared" si="222"/>
        <v>1.7724833185196573</v>
      </c>
      <c r="F2384" s="1">
        <f t="shared" si="223"/>
        <v>6380.9399466707664</v>
      </c>
      <c r="G2384" s="1" t="str">
        <f t="shared" si="224"/>
        <v>0</v>
      </c>
      <c r="H2384" s="1">
        <v>31.416674459999999</v>
      </c>
      <c r="I2384" s="1">
        <f t="shared" si="225"/>
        <v>1.3764430497787499</v>
      </c>
      <c r="J2384" s="1">
        <f t="shared" si="226"/>
        <v>4955.1949792034993</v>
      </c>
      <c r="K2384" s="1" t="str">
        <f t="shared" si="227"/>
        <v>0</v>
      </c>
    </row>
    <row r="2385" spans="1:11">
      <c r="A2385" s="1" t="s">
        <v>43</v>
      </c>
      <c r="B2385" s="2">
        <v>41074</v>
      </c>
      <c r="C2385" s="3">
        <v>0.29166666666666669</v>
      </c>
      <c r="D2385" s="1">
        <v>38.759195188946201</v>
      </c>
      <c r="E2385" s="1">
        <f t="shared" si="222"/>
        <v>1.6981372392157055</v>
      </c>
      <c r="F2385" s="1">
        <f t="shared" si="223"/>
        <v>6113.2940611765398</v>
      </c>
      <c r="G2385" s="1" t="str">
        <f t="shared" si="224"/>
        <v>0</v>
      </c>
      <c r="H2385" s="1">
        <v>31.696053249999999</v>
      </c>
      <c r="I2385" s="1">
        <f t="shared" si="225"/>
        <v>1.388683333015625</v>
      </c>
      <c r="J2385" s="1">
        <f t="shared" si="226"/>
        <v>4999.2599988562497</v>
      </c>
      <c r="K2385" s="1" t="str">
        <f t="shared" si="227"/>
        <v>0</v>
      </c>
    </row>
    <row r="2386" spans="1:11">
      <c r="A2386" s="1" t="s">
        <v>43</v>
      </c>
      <c r="B2386" s="2">
        <v>41074</v>
      </c>
      <c r="C2386" s="3">
        <v>0.33333333333333331</v>
      </c>
      <c r="D2386" s="1">
        <v>36.145528381135698</v>
      </c>
      <c r="E2386" s="1">
        <f t="shared" si="222"/>
        <v>1.5836259621985078</v>
      </c>
      <c r="F2386" s="1">
        <f t="shared" si="223"/>
        <v>5701.0534639146281</v>
      </c>
      <c r="G2386" s="1" t="str">
        <f t="shared" si="224"/>
        <v>0</v>
      </c>
      <c r="H2386" s="1">
        <v>31.666668009999999</v>
      </c>
      <c r="I2386" s="1">
        <f t="shared" si="225"/>
        <v>1.3873958921881251</v>
      </c>
      <c r="J2386" s="1">
        <f t="shared" si="226"/>
        <v>4994.62521187725</v>
      </c>
      <c r="K2386" s="1" t="str">
        <f t="shared" si="227"/>
        <v>0</v>
      </c>
    </row>
    <row r="2387" spans="1:11">
      <c r="A2387" s="1" t="s">
        <v>43</v>
      </c>
      <c r="B2387" s="2">
        <v>41074</v>
      </c>
      <c r="C2387" s="3">
        <v>0.375</v>
      </c>
      <c r="D2387" s="1">
        <v>32.071771868599797</v>
      </c>
      <c r="E2387" s="1">
        <f t="shared" si="222"/>
        <v>1.4051445049930287</v>
      </c>
      <c r="F2387" s="1">
        <f t="shared" si="223"/>
        <v>5058.5202179749031</v>
      </c>
      <c r="G2387" s="1" t="str">
        <f t="shared" si="224"/>
        <v>0</v>
      </c>
      <c r="H2387" s="1">
        <v>31.628755779999999</v>
      </c>
      <c r="I2387" s="1">
        <f t="shared" si="225"/>
        <v>1.38573486261125</v>
      </c>
      <c r="J2387" s="1">
        <f t="shared" si="226"/>
        <v>4988.6455054005</v>
      </c>
      <c r="K2387" s="1" t="str">
        <f t="shared" si="227"/>
        <v>0</v>
      </c>
    </row>
    <row r="2388" spans="1:11">
      <c r="A2388" s="1" t="s">
        <v>43</v>
      </c>
      <c r="B2388" s="2">
        <v>41074</v>
      </c>
      <c r="C2388" s="3">
        <v>0.41666666666666669</v>
      </c>
      <c r="D2388" s="1">
        <v>31.296264634662201</v>
      </c>
      <c r="E2388" s="1">
        <f t="shared" si="222"/>
        <v>1.3711675943061377</v>
      </c>
      <c r="F2388" s="1">
        <f t="shared" si="223"/>
        <v>4936.2033395020953</v>
      </c>
      <c r="G2388" s="1" t="str">
        <f t="shared" si="224"/>
        <v>0</v>
      </c>
      <c r="H2388" s="1">
        <v>31.646717819999999</v>
      </c>
      <c r="I2388" s="1">
        <f t="shared" si="225"/>
        <v>1.3865218244887498</v>
      </c>
      <c r="J2388" s="1">
        <f t="shared" si="226"/>
        <v>4991.4785681594994</v>
      </c>
      <c r="K2388" s="1" t="str">
        <f t="shared" si="227"/>
        <v>0</v>
      </c>
    </row>
    <row r="2389" spans="1:11">
      <c r="A2389" s="1" t="s">
        <v>43</v>
      </c>
      <c r="B2389" s="2">
        <v>41074</v>
      </c>
      <c r="C2389" s="3">
        <v>0.45833333333333331</v>
      </c>
      <c r="D2389" s="1">
        <v>31.181035156779799</v>
      </c>
      <c r="E2389" s="1">
        <f t="shared" si="222"/>
        <v>1.366119102806415</v>
      </c>
      <c r="F2389" s="1">
        <f t="shared" si="223"/>
        <v>4918.0287701030938</v>
      </c>
      <c r="G2389" s="1" t="str">
        <f t="shared" si="224"/>
        <v>0</v>
      </c>
      <c r="H2389" s="1">
        <v>31.7957547</v>
      </c>
      <c r="I2389" s="1">
        <f t="shared" si="225"/>
        <v>1.39305150279375</v>
      </c>
      <c r="J2389" s="1">
        <f t="shared" si="226"/>
        <v>5014.9854100575003</v>
      </c>
      <c r="K2389" s="1" t="str">
        <f t="shared" si="227"/>
        <v>0</v>
      </c>
    </row>
    <row r="2390" spans="1:11">
      <c r="A2390" s="1" t="s">
        <v>43</v>
      </c>
      <c r="B2390" s="2">
        <v>41074</v>
      </c>
      <c r="C2390" s="3">
        <v>0.5</v>
      </c>
      <c r="D2390" s="1">
        <v>29.361799402236901</v>
      </c>
      <c r="E2390" s="1">
        <f t="shared" si="222"/>
        <v>1.2864138363105042</v>
      </c>
      <c r="F2390" s="1">
        <f t="shared" si="223"/>
        <v>4631.0898107178155</v>
      </c>
      <c r="G2390" s="1" t="str">
        <f t="shared" si="224"/>
        <v>0</v>
      </c>
      <c r="H2390" s="1">
        <v>31.860046929999999</v>
      </c>
      <c r="I2390" s="1">
        <f t="shared" si="225"/>
        <v>1.395868306120625</v>
      </c>
      <c r="J2390" s="1">
        <f t="shared" si="226"/>
        <v>5025.1259020342495</v>
      </c>
      <c r="K2390" s="1" t="str">
        <f t="shared" si="227"/>
        <v>0</v>
      </c>
    </row>
    <row r="2391" spans="1:11">
      <c r="A2391" s="1" t="s">
        <v>43</v>
      </c>
      <c r="B2391" s="2">
        <v>41074</v>
      </c>
      <c r="C2391" s="3">
        <v>0.54166666666666663</v>
      </c>
      <c r="D2391" s="1">
        <v>27.2738543372684</v>
      </c>
      <c r="E2391" s="1">
        <f t="shared" si="222"/>
        <v>1.1949357431515717</v>
      </c>
      <c r="F2391" s="1">
        <f t="shared" si="223"/>
        <v>4301.7686753456583</v>
      </c>
      <c r="G2391" s="1" t="str">
        <f t="shared" si="224"/>
        <v>0</v>
      </c>
      <c r="H2391" s="1">
        <v>32.160786510000001</v>
      </c>
      <c r="I2391" s="1">
        <f t="shared" si="225"/>
        <v>1.4090444589693751</v>
      </c>
      <c r="J2391" s="1">
        <f t="shared" si="226"/>
        <v>5072.5600522897503</v>
      </c>
      <c r="K2391" s="1" t="str">
        <f t="shared" si="227"/>
        <v>0</v>
      </c>
    </row>
    <row r="2392" spans="1:11">
      <c r="A2392" s="1" t="s">
        <v>43</v>
      </c>
      <c r="B2392" s="2">
        <v>41074</v>
      </c>
      <c r="C2392" s="3">
        <v>0.58333333333333337</v>
      </c>
      <c r="D2392" s="1">
        <v>27.2505819103453</v>
      </c>
      <c r="E2392" s="1">
        <f t="shared" si="222"/>
        <v>1.1939161199470036</v>
      </c>
      <c r="F2392" s="1">
        <f t="shared" si="223"/>
        <v>4298.0980318092134</v>
      </c>
      <c r="G2392" s="1" t="str">
        <f t="shared" si="224"/>
        <v>0</v>
      </c>
      <c r="H2392" s="1">
        <v>32.114673500000002</v>
      </c>
      <c r="I2392" s="1">
        <f t="shared" si="225"/>
        <v>1.40702413271875</v>
      </c>
      <c r="J2392" s="1">
        <f t="shared" si="226"/>
        <v>5065.2868777875001</v>
      </c>
      <c r="K2392" s="1" t="str">
        <f t="shared" si="227"/>
        <v>0</v>
      </c>
    </row>
    <row r="2393" spans="1:11">
      <c r="A2393" s="1" t="s">
        <v>43</v>
      </c>
      <c r="B2393" s="2">
        <v>41074</v>
      </c>
      <c r="C2393" s="3">
        <v>0.625</v>
      </c>
      <c r="D2393" s="1">
        <v>28.425218197504702</v>
      </c>
      <c r="E2393" s="1">
        <f t="shared" si="222"/>
        <v>1.2453798722781748</v>
      </c>
      <c r="F2393" s="1">
        <f t="shared" si="223"/>
        <v>4483.3675402014296</v>
      </c>
      <c r="G2393" s="1" t="str">
        <f t="shared" si="224"/>
        <v>0</v>
      </c>
      <c r="H2393" s="1">
        <v>31.491752569999999</v>
      </c>
      <c r="I2393" s="1">
        <f t="shared" si="225"/>
        <v>1.3797324094731249</v>
      </c>
      <c r="J2393" s="1">
        <f t="shared" si="226"/>
        <v>4967.0366741032494</v>
      </c>
      <c r="K2393" s="1" t="str">
        <f t="shared" si="227"/>
        <v>0</v>
      </c>
    </row>
    <row r="2394" spans="1:11">
      <c r="A2394" s="1" t="s">
        <v>43</v>
      </c>
      <c r="B2394" s="2">
        <v>41074</v>
      </c>
      <c r="C2394" s="3">
        <v>0.66666666666666663</v>
      </c>
      <c r="D2394" s="1">
        <v>30.827538930045201</v>
      </c>
      <c r="E2394" s="1">
        <f t="shared" si="222"/>
        <v>1.3506315493726053</v>
      </c>
      <c r="F2394" s="1">
        <f t="shared" si="223"/>
        <v>4862.2735777413791</v>
      </c>
      <c r="G2394" s="1" t="str">
        <f t="shared" si="224"/>
        <v>0</v>
      </c>
      <c r="H2394" s="1">
        <v>31.99226144</v>
      </c>
      <c r="I2394" s="1">
        <f t="shared" si="225"/>
        <v>1.40166095434</v>
      </c>
      <c r="J2394" s="1">
        <f t="shared" si="226"/>
        <v>5045.979435624</v>
      </c>
      <c r="K2394" s="1" t="str">
        <f t="shared" si="227"/>
        <v>0</v>
      </c>
    </row>
    <row r="2395" spans="1:11">
      <c r="A2395" s="1" t="s">
        <v>43</v>
      </c>
      <c r="B2395" s="2">
        <v>41074</v>
      </c>
      <c r="C2395" s="3">
        <v>0.70833333333333337</v>
      </c>
      <c r="D2395" s="1">
        <v>32.5958175245921</v>
      </c>
      <c r="E2395" s="1">
        <f t="shared" si="222"/>
        <v>1.4281042552961913</v>
      </c>
      <c r="F2395" s="1">
        <f t="shared" si="223"/>
        <v>5141.1753190662885</v>
      </c>
      <c r="G2395" s="1" t="str">
        <f t="shared" si="224"/>
        <v>0</v>
      </c>
      <c r="H2395" s="1">
        <v>31.80793753</v>
      </c>
      <c r="I2395" s="1">
        <f t="shared" si="225"/>
        <v>1.3935852630331251</v>
      </c>
      <c r="J2395" s="1">
        <f t="shared" si="226"/>
        <v>5016.9069469192509</v>
      </c>
      <c r="K2395" s="1" t="str">
        <f t="shared" si="227"/>
        <v>0</v>
      </c>
    </row>
    <row r="2396" spans="1:11">
      <c r="A2396" s="1" t="s">
        <v>43</v>
      </c>
      <c r="B2396" s="2">
        <v>41074</v>
      </c>
      <c r="C2396" s="3">
        <v>0.75</v>
      </c>
      <c r="D2396" s="1">
        <v>34.661361067030199</v>
      </c>
      <c r="E2396" s="1">
        <f t="shared" si="222"/>
        <v>1.5186008817492607</v>
      </c>
      <c r="F2396" s="1">
        <f t="shared" si="223"/>
        <v>5466.9631742973388</v>
      </c>
      <c r="G2396" s="1" t="str">
        <f t="shared" si="224"/>
        <v>0</v>
      </c>
      <c r="H2396" s="1">
        <v>31.78553217</v>
      </c>
      <c r="I2396" s="1">
        <f t="shared" si="225"/>
        <v>1.3926036281981249</v>
      </c>
      <c r="J2396" s="1">
        <f t="shared" si="226"/>
        <v>5013.3730615132499</v>
      </c>
      <c r="K2396" s="1" t="str">
        <f t="shared" si="227"/>
        <v>0</v>
      </c>
    </row>
    <row r="2397" spans="1:11">
      <c r="A2397" s="1" t="s">
        <v>43</v>
      </c>
      <c r="B2397" s="2">
        <v>41074</v>
      </c>
      <c r="C2397" s="3">
        <v>0.79166666666666663</v>
      </c>
      <c r="D2397" s="1">
        <v>35.398308546278201</v>
      </c>
      <c r="E2397" s="1">
        <f t="shared" si="222"/>
        <v>1.5508883931838136</v>
      </c>
      <c r="F2397" s="1">
        <f t="shared" si="223"/>
        <v>5583.198215461729</v>
      </c>
      <c r="G2397" s="1" t="str">
        <f t="shared" si="224"/>
        <v>0</v>
      </c>
      <c r="H2397" s="1">
        <v>31.608853270000001</v>
      </c>
      <c r="I2397" s="1">
        <f t="shared" si="225"/>
        <v>1.3848628838918751</v>
      </c>
      <c r="J2397" s="1">
        <f t="shared" si="226"/>
        <v>4985.5063820107498</v>
      </c>
      <c r="K2397" s="1" t="str">
        <f t="shared" si="227"/>
        <v>0</v>
      </c>
    </row>
    <row r="2398" spans="1:11">
      <c r="A2398" s="1" t="s">
        <v>43</v>
      </c>
      <c r="B2398" s="2">
        <v>41074</v>
      </c>
      <c r="C2398" s="3">
        <v>0.83333333333333337</v>
      </c>
      <c r="D2398" s="1">
        <v>38.932870307498497</v>
      </c>
      <c r="E2398" s="1">
        <f t="shared" si="222"/>
        <v>1.7057463803472779</v>
      </c>
      <c r="F2398" s="1">
        <f t="shared" si="223"/>
        <v>6140.6869692502005</v>
      </c>
      <c r="G2398" s="1" t="str">
        <f t="shared" si="224"/>
        <v>0</v>
      </c>
      <c r="H2398" s="1">
        <v>31.875886229999999</v>
      </c>
      <c r="I2398" s="1">
        <f t="shared" si="225"/>
        <v>1.396562265451875</v>
      </c>
      <c r="J2398" s="1">
        <f t="shared" si="226"/>
        <v>5027.6241556267496</v>
      </c>
      <c r="K2398" s="1" t="str">
        <f t="shared" si="227"/>
        <v>0</v>
      </c>
    </row>
    <row r="2399" spans="1:11">
      <c r="A2399" s="1" t="s">
        <v>43</v>
      </c>
      <c r="B2399" s="2">
        <v>41074</v>
      </c>
      <c r="C2399" s="3">
        <v>0.875</v>
      </c>
      <c r="D2399" s="1">
        <v>38.017006010479399</v>
      </c>
      <c r="E2399" s="1">
        <f t="shared" si="222"/>
        <v>1.6656200758341286</v>
      </c>
      <c r="F2399" s="1">
        <f t="shared" si="223"/>
        <v>5996.2322730028627</v>
      </c>
      <c r="G2399" s="1" t="str">
        <f t="shared" si="224"/>
        <v>0</v>
      </c>
      <c r="H2399" s="1">
        <v>32.053182229999997</v>
      </c>
      <c r="I2399" s="1">
        <f t="shared" si="225"/>
        <v>1.4043300464518749</v>
      </c>
      <c r="J2399" s="1">
        <f t="shared" si="226"/>
        <v>5055.5881672267496</v>
      </c>
      <c r="K2399" s="1" t="str">
        <f t="shared" si="227"/>
        <v>0</v>
      </c>
    </row>
    <row r="2400" spans="1:11">
      <c r="A2400" s="1" t="s">
        <v>43</v>
      </c>
      <c r="B2400" s="2">
        <v>41074</v>
      </c>
      <c r="C2400" s="3">
        <v>0.91666666666666663</v>
      </c>
      <c r="D2400" s="1">
        <v>40.406676506466297</v>
      </c>
      <c r="E2400" s="1">
        <f t="shared" si="222"/>
        <v>1.7703175144395547</v>
      </c>
      <c r="F2400" s="1">
        <f t="shared" si="223"/>
        <v>6373.1430519823971</v>
      </c>
      <c r="G2400" s="1" t="str">
        <f t="shared" si="224"/>
        <v>0</v>
      </c>
      <c r="H2400" s="1">
        <v>31.196385599999999</v>
      </c>
      <c r="I2400" s="1">
        <f t="shared" si="225"/>
        <v>1.3667916441000001</v>
      </c>
      <c r="J2400" s="1">
        <f t="shared" si="226"/>
        <v>4920.4499187600004</v>
      </c>
      <c r="K2400" s="1" t="str">
        <f t="shared" si="227"/>
        <v>0</v>
      </c>
    </row>
    <row r="2401" spans="1:11">
      <c r="A2401" s="1" t="s">
        <v>43</v>
      </c>
      <c r="B2401" s="2">
        <v>41074</v>
      </c>
      <c r="C2401" s="3">
        <v>0.95833333333333337</v>
      </c>
      <c r="D2401" s="1">
        <v>40.966358434889102</v>
      </c>
      <c r="E2401" s="1">
        <f t="shared" si="222"/>
        <v>1.794838578928579</v>
      </c>
      <c r="F2401" s="1">
        <f t="shared" si="223"/>
        <v>6461.4188841428841</v>
      </c>
      <c r="G2401" s="1">
        <f t="shared" si="224"/>
        <v>124030.91653239771</v>
      </c>
      <c r="H2401" s="1">
        <v>30.996216010000001</v>
      </c>
      <c r="I2401" s="1">
        <f t="shared" si="225"/>
        <v>1.358021713938125</v>
      </c>
      <c r="J2401" s="1">
        <f t="shared" si="226"/>
        <v>4888.8781701772496</v>
      </c>
      <c r="K2401" s="1">
        <f t="shared" si="227"/>
        <v>110043.17404451103</v>
      </c>
    </row>
    <row r="2402" spans="1:11">
      <c r="A2402" s="1" t="s">
        <v>43</v>
      </c>
      <c r="B2402" s="2">
        <v>41075</v>
      </c>
      <c r="C2402" s="3">
        <v>0</v>
      </c>
      <c r="D2402" s="1">
        <v>42.086545665529002</v>
      </c>
      <c r="E2402" s="1">
        <f t="shared" si="222"/>
        <v>1.8439167819709894</v>
      </c>
      <c r="F2402" s="1">
        <f t="shared" si="223"/>
        <v>6638.1004150955614</v>
      </c>
      <c r="G2402" s="1" t="str">
        <f t="shared" si="224"/>
        <v>0</v>
      </c>
      <c r="H2402" s="1">
        <v>31.292519039999998</v>
      </c>
      <c r="I2402" s="1">
        <f t="shared" si="225"/>
        <v>1.3710034904399999</v>
      </c>
      <c r="J2402" s="1">
        <f t="shared" si="226"/>
        <v>4935.6125655839996</v>
      </c>
      <c r="K2402" s="1" t="str">
        <f t="shared" si="227"/>
        <v>0</v>
      </c>
    </row>
    <row r="2403" spans="1:11">
      <c r="A2403" s="1" t="s">
        <v>43</v>
      </c>
      <c r="B2403" s="2">
        <v>41075</v>
      </c>
      <c r="C2403" s="3">
        <v>4.1666666666666664E-2</v>
      </c>
      <c r="D2403" s="1">
        <v>42.272626145680697</v>
      </c>
      <c r="E2403" s="1">
        <f t="shared" si="222"/>
        <v>1.8520694330076357</v>
      </c>
      <c r="F2403" s="1">
        <f t="shared" si="223"/>
        <v>6667.4499588274884</v>
      </c>
      <c r="G2403" s="1" t="str">
        <f t="shared" si="224"/>
        <v>0</v>
      </c>
      <c r="H2403" s="1">
        <v>31.73357188</v>
      </c>
      <c r="I2403" s="1">
        <f t="shared" si="225"/>
        <v>1.3903271179925001</v>
      </c>
      <c r="J2403" s="1">
        <f t="shared" si="226"/>
        <v>5005.1776247730004</v>
      </c>
      <c r="K2403" s="1" t="str">
        <f t="shared" si="227"/>
        <v>0</v>
      </c>
    </row>
    <row r="2404" spans="1:11">
      <c r="A2404" s="1" t="s">
        <v>43</v>
      </c>
      <c r="B2404" s="2">
        <v>41075</v>
      </c>
      <c r="C2404" s="3">
        <v>8.3333333333333329E-2</v>
      </c>
      <c r="D2404" s="1">
        <v>43.409451698727104</v>
      </c>
      <c r="E2404" s="1">
        <f t="shared" si="222"/>
        <v>1.9018766025504812</v>
      </c>
      <c r="F2404" s="1">
        <f t="shared" si="223"/>
        <v>6846.7557691817319</v>
      </c>
      <c r="G2404" s="1" t="str">
        <f t="shared" si="224"/>
        <v>0</v>
      </c>
      <c r="H2404" s="1">
        <v>31.96961181</v>
      </c>
      <c r="I2404" s="1">
        <f t="shared" si="225"/>
        <v>1.4006686174256251</v>
      </c>
      <c r="J2404" s="1">
        <f t="shared" si="226"/>
        <v>5042.40702273225</v>
      </c>
      <c r="K2404" s="1" t="str">
        <f t="shared" si="227"/>
        <v>0</v>
      </c>
    </row>
    <row r="2405" spans="1:11">
      <c r="A2405" s="1" t="s">
        <v>43</v>
      </c>
      <c r="B2405" s="2">
        <v>41075</v>
      </c>
      <c r="C2405" s="3">
        <v>0.125</v>
      </c>
      <c r="D2405" s="1">
        <v>44.902996213701002</v>
      </c>
      <c r="E2405" s="1">
        <f t="shared" si="222"/>
        <v>1.9673125216127751</v>
      </c>
      <c r="F2405" s="1">
        <f t="shared" si="223"/>
        <v>7082.3250778059901</v>
      </c>
      <c r="G2405" s="1" t="str">
        <f t="shared" si="224"/>
        <v>0</v>
      </c>
      <c r="H2405" s="1">
        <v>31.76341184</v>
      </c>
      <c r="I2405" s="1">
        <f t="shared" si="225"/>
        <v>1.3916344812400001</v>
      </c>
      <c r="J2405" s="1">
        <f t="shared" si="226"/>
        <v>5009.8841324640007</v>
      </c>
      <c r="K2405" s="1" t="str">
        <f t="shared" si="227"/>
        <v>0</v>
      </c>
    </row>
    <row r="2406" spans="1:11">
      <c r="A2406" s="1" t="s">
        <v>43</v>
      </c>
      <c r="B2406" s="2">
        <v>41075</v>
      </c>
      <c r="C2406" s="3">
        <v>0.16666666666666666</v>
      </c>
      <c r="D2406" s="1">
        <v>43.088450271818402</v>
      </c>
      <c r="E2406" s="1">
        <f t="shared" si="222"/>
        <v>1.8878127275340439</v>
      </c>
      <c r="F2406" s="1">
        <f t="shared" si="223"/>
        <v>6796.1258191225579</v>
      </c>
      <c r="G2406" s="1" t="str">
        <f t="shared" si="224"/>
        <v>0</v>
      </c>
      <c r="H2406" s="1">
        <v>31.722046890000001</v>
      </c>
      <c r="I2406" s="1">
        <f t="shared" si="225"/>
        <v>1.3898221793681251</v>
      </c>
      <c r="J2406" s="1">
        <f t="shared" si="226"/>
        <v>5003.3598457252501</v>
      </c>
      <c r="K2406" s="1" t="str">
        <f t="shared" si="227"/>
        <v>0</v>
      </c>
    </row>
    <row r="2407" spans="1:11">
      <c r="A2407" s="1" t="s">
        <v>43</v>
      </c>
      <c r="B2407" s="2">
        <v>41075</v>
      </c>
      <c r="C2407" s="3">
        <v>0.20833333333333334</v>
      </c>
      <c r="D2407" s="1">
        <v>39.259764959547297</v>
      </c>
      <c r="E2407" s="1">
        <f t="shared" si="222"/>
        <v>1.7200684522901661</v>
      </c>
      <c r="F2407" s="1">
        <f t="shared" si="223"/>
        <v>6192.2464282445981</v>
      </c>
      <c r="G2407" s="1" t="str">
        <f t="shared" si="224"/>
        <v>0</v>
      </c>
      <c r="H2407" s="1">
        <v>31.909843559999999</v>
      </c>
      <c r="I2407" s="1">
        <f t="shared" si="225"/>
        <v>1.3980500209725</v>
      </c>
      <c r="J2407" s="1">
        <f t="shared" si="226"/>
        <v>5032.9800755010001</v>
      </c>
      <c r="K2407" s="1" t="str">
        <f t="shared" si="227"/>
        <v>0</v>
      </c>
    </row>
    <row r="2408" spans="1:11">
      <c r="A2408" s="1" t="s">
        <v>43</v>
      </c>
      <c r="B2408" s="2">
        <v>41075</v>
      </c>
      <c r="C2408" s="3">
        <v>0.25</v>
      </c>
      <c r="D2408" s="1">
        <v>35.615972256660498</v>
      </c>
      <c r="E2408" s="1">
        <f t="shared" si="222"/>
        <v>1.5604247844949379</v>
      </c>
      <c r="F2408" s="1">
        <f t="shared" si="223"/>
        <v>5617.529224181777</v>
      </c>
      <c r="G2408" s="1" t="str">
        <f t="shared" si="224"/>
        <v>0</v>
      </c>
      <c r="H2408" s="1">
        <v>31.87866081</v>
      </c>
      <c r="I2408" s="1">
        <f t="shared" si="225"/>
        <v>1.396683826738125</v>
      </c>
      <c r="J2408" s="1">
        <f t="shared" si="226"/>
        <v>5028.0617762572501</v>
      </c>
      <c r="K2408" s="1" t="str">
        <f t="shared" si="227"/>
        <v>0</v>
      </c>
    </row>
    <row r="2409" spans="1:11">
      <c r="A2409" s="1" t="s">
        <v>43</v>
      </c>
      <c r="B2409" s="2">
        <v>41075</v>
      </c>
      <c r="C2409" s="3">
        <v>0.29166666666666669</v>
      </c>
      <c r="D2409" s="1">
        <v>35.465699559317699</v>
      </c>
      <c r="E2409" s="1">
        <f t="shared" si="222"/>
        <v>1.5538409619426066</v>
      </c>
      <c r="F2409" s="1">
        <f t="shared" si="223"/>
        <v>5593.827462993384</v>
      </c>
      <c r="G2409" s="1" t="str">
        <f t="shared" si="224"/>
        <v>0</v>
      </c>
      <c r="H2409" s="1">
        <v>31.785776510000002</v>
      </c>
      <c r="I2409" s="1">
        <f t="shared" si="225"/>
        <v>1.392614333344375</v>
      </c>
      <c r="J2409" s="1">
        <f t="shared" si="226"/>
        <v>5013.4116000397498</v>
      </c>
      <c r="K2409" s="1" t="str">
        <f t="shared" si="227"/>
        <v>0</v>
      </c>
    </row>
    <row r="2410" spans="1:11">
      <c r="A2410" s="1" t="s">
        <v>43</v>
      </c>
      <c r="B2410" s="2">
        <v>41075</v>
      </c>
      <c r="C2410" s="3">
        <v>0.33333333333333331</v>
      </c>
      <c r="D2410" s="1">
        <v>36.482435495588497</v>
      </c>
      <c r="E2410" s="1">
        <f t="shared" si="222"/>
        <v>1.5983867051504712</v>
      </c>
      <c r="F2410" s="1">
        <f t="shared" si="223"/>
        <v>5754.1921385416963</v>
      </c>
      <c r="G2410" s="1" t="str">
        <f t="shared" si="224"/>
        <v>0</v>
      </c>
      <c r="H2410" s="1">
        <v>31.997314840000001</v>
      </c>
      <c r="I2410" s="1">
        <f t="shared" si="225"/>
        <v>1.4018823564275</v>
      </c>
      <c r="J2410" s="1">
        <f t="shared" si="226"/>
        <v>5046.7764831390004</v>
      </c>
      <c r="K2410" s="1" t="str">
        <f t="shared" si="227"/>
        <v>0</v>
      </c>
    </row>
    <row r="2411" spans="1:11">
      <c r="A2411" s="1" t="s">
        <v>43</v>
      </c>
      <c r="B2411" s="2">
        <v>41075</v>
      </c>
      <c r="C2411" s="3">
        <v>0.375</v>
      </c>
      <c r="D2411" s="1">
        <v>34.631389649179198</v>
      </c>
      <c r="E2411" s="1">
        <f t="shared" si="222"/>
        <v>1.5172877590046638</v>
      </c>
      <c r="F2411" s="1">
        <f t="shared" si="223"/>
        <v>5462.2359324167901</v>
      </c>
      <c r="G2411" s="1" t="str">
        <f t="shared" si="224"/>
        <v>0</v>
      </c>
      <c r="H2411" s="1">
        <v>31.90972811</v>
      </c>
      <c r="I2411" s="1">
        <f t="shared" si="225"/>
        <v>1.398044962819375</v>
      </c>
      <c r="J2411" s="1">
        <f t="shared" si="226"/>
        <v>5032.9618661497498</v>
      </c>
      <c r="K2411" s="1" t="str">
        <f t="shared" si="227"/>
        <v>0</v>
      </c>
    </row>
    <row r="2412" spans="1:11">
      <c r="A2412" s="1" t="s">
        <v>43</v>
      </c>
      <c r="B2412" s="2">
        <v>41075</v>
      </c>
      <c r="C2412" s="3">
        <v>0.41666666666666669</v>
      </c>
      <c r="D2412" s="1">
        <v>32.073009224467803</v>
      </c>
      <c r="E2412" s="1">
        <f t="shared" si="222"/>
        <v>1.4051987166469957</v>
      </c>
      <c r="F2412" s="1">
        <f t="shared" si="223"/>
        <v>5058.7153799291846</v>
      </c>
      <c r="G2412" s="1" t="str">
        <f t="shared" si="224"/>
        <v>0</v>
      </c>
      <c r="H2412" s="1">
        <v>31.828477500000002</v>
      </c>
      <c r="I2412" s="1">
        <f t="shared" si="225"/>
        <v>1.3944851704687502</v>
      </c>
      <c r="J2412" s="1">
        <f t="shared" si="226"/>
        <v>5020.1466136875006</v>
      </c>
      <c r="K2412" s="1" t="str">
        <f t="shared" si="227"/>
        <v>0</v>
      </c>
    </row>
    <row r="2413" spans="1:11">
      <c r="A2413" s="1" t="s">
        <v>43</v>
      </c>
      <c r="B2413" s="2">
        <v>41075</v>
      </c>
      <c r="C2413" s="3">
        <v>0.45833333333333331</v>
      </c>
      <c r="D2413" s="1">
        <v>31.140245409011801</v>
      </c>
      <c r="E2413" s="1">
        <f t="shared" si="222"/>
        <v>1.3643320019823295</v>
      </c>
      <c r="F2413" s="1">
        <f t="shared" si="223"/>
        <v>4911.5952071363863</v>
      </c>
      <c r="G2413" s="1" t="str">
        <f t="shared" si="224"/>
        <v>0</v>
      </c>
      <c r="H2413" s="1">
        <v>31.61233309</v>
      </c>
      <c r="I2413" s="1">
        <f t="shared" si="225"/>
        <v>1.3850153435056249</v>
      </c>
      <c r="J2413" s="1">
        <f t="shared" si="226"/>
        <v>4986.0552366202501</v>
      </c>
      <c r="K2413" s="1" t="str">
        <f t="shared" si="227"/>
        <v>0</v>
      </c>
    </row>
    <row r="2414" spans="1:11">
      <c r="A2414" s="1" t="s">
        <v>43</v>
      </c>
      <c r="B2414" s="2">
        <v>41075</v>
      </c>
      <c r="C2414" s="3">
        <v>0.5</v>
      </c>
      <c r="D2414" s="1">
        <v>28.741538790596898</v>
      </c>
      <c r="E2414" s="1">
        <f t="shared" si="222"/>
        <v>1.2592386682630268</v>
      </c>
      <c r="F2414" s="1">
        <f t="shared" si="223"/>
        <v>4533.2592057468964</v>
      </c>
      <c r="G2414" s="1" t="str">
        <f t="shared" si="224"/>
        <v>0</v>
      </c>
      <c r="H2414" s="1">
        <v>31.26288937</v>
      </c>
      <c r="I2414" s="1">
        <f t="shared" si="225"/>
        <v>1.3697053405231252</v>
      </c>
      <c r="J2414" s="1">
        <f t="shared" si="226"/>
        <v>4930.9392258832504</v>
      </c>
      <c r="K2414" s="1" t="str">
        <f t="shared" si="227"/>
        <v>0</v>
      </c>
    </row>
    <row r="2415" spans="1:11">
      <c r="A2415" s="1" t="s">
        <v>43</v>
      </c>
      <c r="B2415" s="2">
        <v>41075</v>
      </c>
      <c r="C2415" s="3">
        <v>0.54166666666666663</v>
      </c>
      <c r="D2415" s="1">
        <v>29.115653558837</v>
      </c>
      <c r="E2415" s="1">
        <f t="shared" si="222"/>
        <v>1.275629571546546</v>
      </c>
      <c r="F2415" s="1">
        <f t="shared" si="223"/>
        <v>4592.2664575675653</v>
      </c>
      <c r="G2415" s="1" t="str">
        <f t="shared" si="224"/>
        <v>0</v>
      </c>
      <c r="H2415" s="1">
        <v>31.310671280000001</v>
      </c>
      <c r="I2415" s="1">
        <f t="shared" si="225"/>
        <v>1.371798785455</v>
      </c>
      <c r="J2415" s="1">
        <f t="shared" si="226"/>
        <v>4938.4756276380003</v>
      </c>
      <c r="K2415" s="1" t="str">
        <f t="shared" si="227"/>
        <v>0</v>
      </c>
    </row>
    <row r="2416" spans="1:11">
      <c r="A2416" s="1" t="s">
        <v>43</v>
      </c>
      <c r="B2416" s="2">
        <v>41075</v>
      </c>
      <c r="C2416" s="3">
        <v>0.58333333333333337</v>
      </c>
      <c r="D2416" s="1">
        <v>28.9193324772517</v>
      </c>
      <c r="E2416" s="1">
        <f t="shared" si="222"/>
        <v>1.2670282541595901</v>
      </c>
      <c r="F2416" s="1">
        <f t="shared" si="223"/>
        <v>4561.3017149745247</v>
      </c>
      <c r="G2416" s="1" t="str">
        <f t="shared" si="224"/>
        <v>0</v>
      </c>
      <c r="H2416" s="1">
        <v>32.05803255</v>
      </c>
      <c r="I2416" s="1">
        <f t="shared" si="225"/>
        <v>1.404542551096875</v>
      </c>
      <c r="J2416" s="1">
        <f t="shared" si="226"/>
        <v>5056.3531839487496</v>
      </c>
      <c r="K2416" s="1" t="str">
        <f t="shared" si="227"/>
        <v>0</v>
      </c>
    </row>
    <row r="2417" spans="1:11">
      <c r="A2417" s="1" t="s">
        <v>43</v>
      </c>
      <c r="B2417" s="2">
        <v>41075</v>
      </c>
      <c r="C2417" s="3">
        <v>0.625</v>
      </c>
      <c r="D2417" s="1">
        <v>28.661335778640499</v>
      </c>
      <c r="E2417" s="1">
        <f t="shared" si="222"/>
        <v>1.255724773801687</v>
      </c>
      <c r="F2417" s="1">
        <f t="shared" si="223"/>
        <v>4520.609185686073</v>
      </c>
      <c r="G2417" s="1" t="str">
        <f t="shared" si="224"/>
        <v>0</v>
      </c>
      <c r="H2417" s="1">
        <v>31.71953645</v>
      </c>
      <c r="I2417" s="1">
        <f t="shared" si="225"/>
        <v>1.3897121907156249</v>
      </c>
      <c r="J2417" s="1">
        <f t="shared" si="226"/>
        <v>5002.9638865762499</v>
      </c>
      <c r="K2417" s="1" t="str">
        <f t="shared" si="227"/>
        <v>0</v>
      </c>
    </row>
    <row r="2418" spans="1:11">
      <c r="A2418" s="1" t="s">
        <v>43</v>
      </c>
      <c r="B2418" s="2">
        <v>41075</v>
      </c>
      <c r="C2418" s="3">
        <v>0.66666666666666663</v>
      </c>
      <c r="D2418" s="1">
        <v>32.376794243918503</v>
      </c>
      <c r="E2418" s="1">
        <f t="shared" si="222"/>
        <v>1.4185082978116794</v>
      </c>
      <c r="F2418" s="1">
        <f t="shared" si="223"/>
        <v>5106.6298721220455</v>
      </c>
      <c r="G2418" s="1" t="str">
        <f t="shared" si="224"/>
        <v>0</v>
      </c>
      <c r="H2418" s="1">
        <v>31.815229519999999</v>
      </c>
      <c r="I2418" s="1">
        <f t="shared" si="225"/>
        <v>1.393904743345</v>
      </c>
      <c r="J2418" s="1">
        <f t="shared" si="226"/>
        <v>5018.0570760420005</v>
      </c>
      <c r="K2418" s="1" t="str">
        <f t="shared" si="227"/>
        <v>0</v>
      </c>
    </row>
    <row r="2419" spans="1:11">
      <c r="A2419" s="1" t="s">
        <v>43</v>
      </c>
      <c r="B2419" s="2">
        <v>41075</v>
      </c>
      <c r="C2419" s="3">
        <v>0.70833333333333337</v>
      </c>
      <c r="D2419" s="1">
        <v>33.269411510891402</v>
      </c>
      <c r="E2419" s="1">
        <f t="shared" si="222"/>
        <v>1.4576160918209298</v>
      </c>
      <c r="F2419" s="1">
        <f t="shared" si="223"/>
        <v>5247.4179305553471</v>
      </c>
      <c r="G2419" s="1" t="str">
        <f t="shared" si="224"/>
        <v>0</v>
      </c>
      <c r="H2419" s="1">
        <v>31.49008392</v>
      </c>
      <c r="I2419" s="1">
        <f t="shared" si="225"/>
        <v>1.3796593017450001</v>
      </c>
      <c r="J2419" s="1">
        <f t="shared" si="226"/>
        <v>4966.7734862819998</v>
      </c>
      <c r="K2419" s="1" t="str">
        <f t="shared" si="227"/>
        <v>0</v>
      </c>
    </row>
    <row r="2420" spans="1:11">
      <c r="A2420" s="1" t="s">
        <v>43</v>
      </c>
      <c r="B2420" s="2">
        <v>41075</v>
      </c>
      <c r="C2420" s="3">
        <v>0.75</v>
      </c>
      <c r="D2420" s="1">
        <v>32.8904373094771</v>
      </c>
      <c r="E2420" s="1">
        <f t="shared" si="222"/>
        <v>1.4410122846214655</v>
      </c>
      <c r="F2420" s="1">
        <f t="shared" si="223"/>
        <v>5187.6442246372753</v>
      </c>
      <c r="G2420" s="1" t="str">
        <f t="shared" si="224"/>
        <v>0</v>
      </c>
      <c r="H2420" s="1">
        <v>31.71934057</v>
      </c>
      <c r="I2420" s="1">
        <f t="shared" si="225"/>
        <v>1.3897036087231251</v>
      </c>
      <c r="J2420" s="1">
        <f t="shared" si="226"/>
        <v>5002.9329914032505</v>
      </c>
      <c r="K2420" s="1" t="str">
        <f t="shared" si="227"/>
        <v>0</v>
      </c>
    </row>
    <row r="2421" spans="1:11">
      <c r="A2421" s="1" t="s">
        <v>43</v>
      </c>
      <c r="B2421" s="2">
        <v>41075</v>
      </c>
      <c r="C2421" s="3">
        <v>0.79166666666666663</v>
      </c>
      <c r="D2421" s="1">
        <v>35.029264813529103</v>
      </c>
      <c r="E2421" s="1">
        <f t="shared" si="222"/>
        <v>1.5347196646427437</v>
      </c>
      <c r="F2421" s="1">
        <f t="shared" si="223"/>
        <v>5524.9907927138775</v>
      </c>
      <c r="G2421" s="1" t="str">
        <f t="shared" si="224"/>
        <v>0</v>
      </c>
      <c r="H2421" s="1">
        <v>31.8479864</v>
      </c>
      <c r="I2421" s="1">
        <f t="shared" si="225"/>
        <v>1.3953399041499999</v>
      </c>
      <c r="J2421" s="1">
        <f t="shared" si="226"/>
        <v>5023.2236549399995</v>
      </c>
      <c r="K2421" s="1" t="str">
        <f t="shared" si="227"/>
        <v>0</v>
      </c>
    </row>
    <row r="2422" spans="1:11">
      <c r="A2422" s="1" t="s">
        <v>43</v>
      </c>
      <c r="B2422" s="2">
        <v>41075</v>
      </c>
      <c r="C2422" s="3">
        <v>0.83333333333333337</v>
      </c>
      <c r="D2422" s="1">
        <v>35.975777148670602</v>
      </c>
      <c r="E2422" s="1">
        <f t="shared" si="222"/>
        <v>1.5761887363261307</v>
      </c>
      <c r="F2422" s="1">
        <f t="shared" si="223"/>
        <v>5674.27945077407</v>
      </c>
      <c r="G2422" s="1" t="str">
        <f t="shared" si="224"/>
        <v>0</v>
      </c>
      <c r="H2422" s="1">
        <v>32.066837210000003</v>
      </c>
      <c r="I2422" s="1">
        <f t="shared" si="225"/>
        <v>1.4049283052631252</v>
      </c>
      <c r="J2422" s="1">
        <f t="shared" si="226"/>
        <v>5057.7418989472508</v>
      </c>
      <c r="K2422" s="1" t="str">
        <f t="shared" si="227"/>
        <v>0</v>
      </c>
    </row>
    <row r="2423" spans="1:11">
      <c r="A2423" s="1" t="s">
        <v>43</v>
      </c>
      <c r="B2423" s="2">
        <v>41075</v>
      </c>
      <c r="C2423" s="3">
        <v>0.875</v>
      </c>
      <c r="D2423" s="1">
        <v>40.226692474153303</v>
      </c>
      <c r="E2423" s="1">
        <f t="shared" si="222"/>
        <v>1.7624319640238415</v>
      </c>
      <c r="F2423" s="1">
        <f t="shared" si="223"/>
        <v>6344.7550704858295</v>
      </c>
      <c r="G2423" s="1" t="str">
        <f t="shared" si="224"/>
        <v>0</v>
      </c>
      <c r="H2423" s="1">
        <v>31.947667620000001</v>
      </c>
      <c r="I2423" s="1">
        <f t="shared" si="225"/>
        <v>1.3997071876012501</v>
      </c>
      <c r="J2423" s="1">
        <f t="shared" si="226"/>
        <v>5038.9458753645004</v>
      </c>
      <c r="K2423" s="1" t="str">
        <f t="shared" si="227"/>
        <v>0</v>
      </c>
    </row>
    <row r="2424" spans="1:11">
      <c r="A2424" s="1" t="s">
        <v>43</v>
      </c>
      <c r="B2424" s="2">
        <v>41075</v>
      </c>
      <c r="C2424" s="3">
        <v>0.91666666666666663</v>
      </c>
      <c r="D2424" s="1">
        <v>42.858413849936603</v>
      </c>
      <c r="E2424" s="1">
        <f t="shared" si="222"/>
        <v>1.8777342568003477</v>
      </c>
      <c r="F2424" s="1">
        <f t="shared" si="223"/>
        <v>6759.8433244812513</v>
      </c>
      <c r="G2424" s="1" t="str">
        <f t="shared" si="224"/>
        <v>0</v>
      </c>
      <c r="H2424" s="1">
        <v>31.381238410000002</v>
      </c>
      <c r="I2424" s="1">
        <f t="shared" si="225"/>
        <v>1.3748905078381251</v>
      </c>
      <c r="J2424" s="1">
        <f t="shared" si="226"/>
        <v>4949.6058282172498</v>
      </c>
      <c r="K2424" s="1" t="str">
        <f t="shared" si="227"/>
        <v>0</v>
      </c>
    </row>
    <row r="2425" spans="1:11">
      <c r="A2425" s="1" t="s">
        <v>43</v>
      </c>
      <c r="B2425" s="2">
        <v>41075</v>
      </c>
      <c r="C2425" s="3">
        <v>0.95833333333333337</v>
      </c>
      <c r="D2425" s="1">
        <v>42.774872838126299</v>
      </c>
      <c r="E2425" s="1">
        <f t="shared" si="222"/>
        <v>1.8740741162204086</v>
      </c>
      <c r="F2425" s="1">
        <f t="shared" si="223"/>
        <v>6746.6668183934707</v>
      </c>
      <c r="G2425" s="1">
        <f t="shared" si="224"/>
        <v>126569.47604015734</v>
      </c>
      <c r="H2425" s="1">
        <v>30.599580750000001</v>
      </c>
      <c r="I2425" s="1">
        <f t="shared" si="225"/>
        <v>1.3406441316093751</v>
      </c>
      <c r="J2425" s="1">
        <f t="shared" si="226"/>
        <v>4826.3188737937508</v>
      </c>
      <c r="K2425" s="1">
        <f t="shared" si="227"/>
        <v>107936.92917492078</v>
      </c>
    </row>
    <row r="2426" spans="1:11">
      <c r="A2426" s="1" t="s">
        <v>43</v>
      </c>
      <c r="B2426" s="2">
        <v>41076</v>
      </c>
      <c r="C2426" s="3">
        <v>0</v>
      </c>
      <c r="D2426" s="1">
        <v>41.349639259974197</v>
      </c>
      <c r="E2426" s="1">
        <f t="shared" ref="E2426:E2489" si="228">(D2426*3785.4)/86400</f>
        <v>1.8116310700776195</v>
      </c>
      <c r="F2426" s="1">
        <f t="shared" ref="F2426:F2489" si="229">E2426*3600</f>
        <v>6521.8718522794297</v>
      </c>
      <c r="G2426" s="1" t="str">
        <f t="shared" ref="G2426:G2489" si="230">IF(C2426=$C$25,SUM(F2426:F2447),"0")</f>
        <v>0</v>
      </c>
      <c r="H2426" s="1">
        <v>31.14738286</v>
      </c>
      <c r="I2426" s="1">
        <f t="shared" ref="I2426:I2489" si="231">(H2426*3785.4)/86400</f>
        <v>1.3646447115537501</v>
      </c>
      <c r="J2426" s="1">
        <f t="shared" ref="J2426:J2489" si="232">I2426*3600</f>
        <v>4912.7209615935008</v>
      </c>
      <c r="K2426" s="1" t="str">
        <f t="shared" ref="K2426:K2489" si="233">IF(C2426=$C$25,SUM(J2426:J2447),"0")</f>
        <v>0</v>
      </c>
    </row>
    <row r="2427" spans="1:11">
      <c r="A2427" s="1" t="s">
        <v>43</v>
      </c>
      <c r="B2427" s="2">
        <v>41076</v>
      </c>
      <c r="C2427" s="3">
        <v>4.1666666666666664E-2</v>
      </c>
      <c r="D2427" s="1">
        <v>42.092466143160898</v>
      </c>
      <c r="E2427" s="1">
        <f t="shared" si="228"/>
        <v>1.8441761728972368</v>
      </c>
      <c r="F2427" s="1">
        <f t="shared" si="229"/>
        <v>6639.0342224300521</v>
      </c>
      <c r="G2427" s="1" t="str">
        <f t="shared" si="230"/>
        <v>0</v>
      </c>
      <c r="H2427" s="1">
        <v>31.195016429999999</v>
      </c>
      <c r="I2427" s="1">
        <f t="shared" si="231"/>
        <v>1.3667316573393751</v>
      </c>
      <c r="J2427" s="1">
        <f t="shared" si="232"/>
        <v>4920.2339664217507</v>
      </c>
      <c r="K2427" s="1" t="str">
        <f t="shared" si="233"/>
        <v>0</v>
      </c>
    </row>
    <row r="2428" spans="1:11">
      <c r="A2428" s="1" t="s">
        <v>43</v>
      </c>
      <c r="B2428" s="2">
        <v>41076</v>
      </c>
      <c r="C2428" s="3">
        <v>8.3333333333333329E-2</v>
      </c>
      <c r="D2428" s="1">
        <v>41.319431530634603</v>
      </c>
      <c r="E2428" s="1">
        <f t="shared" si="228"/>
        <v>1.8103075939359288</v>
      </c>
      <c r="F2428" s="1">
        <f t="shared" si="229"/>
        <v>6517.1073381693432</v>
      </c>
      <c r="G2428" s="1" t="str">
        <f t="shared" si="230"/>
        <v>0</v>
      </c>
      <c r="H2428" s="1">
        <v>31.40688609</v>
      </c>
      <c r="I2428" s="1">
        <f t="shared" si="231"/>
        <v>1.376014196818125</v>
      </c>
      <c r="J2428" s="1">
        <f t="shared" si="232"/>
        <v>4953.6511085452503</v>
      </c>
      <c r="K2428" s="1" t="str">
        <f t="shared" si="233"/>
        <v>0</v>
      </c>
    </row>
    <row r="2429" spans="1:11">
      <c r="A2429" s="1" t="s">
        <v>43</v>
      </c>
      <c r="B2429" s="2">
        <v>41076</v>
      </c>
      <c r="C2429" s="3">
        <v>0.125</v>
      </c>
      <c r="D2429" s="1">
        <v>41.907318990495497</v>
      </c>
      <c r="E2429" s="1">
        <f t="shared" si="228"/>
        <v>1.8360644132710839</v>
      </c>
      <c r="F2429" s="1">
        <f t="shared" si="229"/>
        <v>6609.831887775902</v>
      </c>
      <c r="G2429" s="1" t="str">
        <f t="shared" si="230"/>
        <v>0</v>
      </c>
      <c r="H2429" s="1">
        <v>31.03265609</v>
      </c>
      <c r="I2429" s="1">
        <f t="shared" si="231"/>
        <v>1.3596182449431251</v>
      </c>
      <c r="J2429" s="1">
        <f t="shared" si="232"/>
        <v>4894.6256817952508</v>
      </c>
      <c r="K2429" s="1" t="str">
        <f t="shared" si="233"/>
        <v>0</v>
      </c>
    </row>
    <row r="2430" spans="1:11">
      <c r="A2430" s="1" t="s">
        <v>43</v>
      </c>
      <c r="B2430" s="2">
        <v>41076</v>
      </c>
      <c r="C2430" s="3">
        <v>0.16666666666666666</v>
      </c>
      <c r="D2430" s="1">
        <v>42.263818977143998</v>
      </c>
      <c r="E2430" s="1">
        <f t="shared" si="228"/>
        <v>1.8516835689361215</v>
      </c>
      <c r="F2430" s="1">
        <f t="shared" si="229"/>
        <v>6666.0608481700374</v>
      </c>
      <c r="G2430" s="1" t="str">
        <f t="shared" si="230"/>
        <v>0</v>
      </c>
      <c r="H2430" s="1">
        <v>31.436156239999999</v>
      </c>
      <c r="I2430" s="1">
        <f t="shared" si="231"/>
        <v>1.377296595265</v>
      </c>
      <c r="J2430" s="1">
        <f t="shared" si="232"/>
        <v>4958.2677429539999</v>
      </c>
      <c r="K2430" s="1" t="str">
        <f t="shared" si="233"/>
        <v>0</v>
      </c>
    </row>
    <row r="2431" spans="1:11">
      <c r="A2431" s="1" t="s">
        <v>43</v>
      </c>
      <c r="B2431" s="2">
        <v>41076</v>
      </c>
      <c r="C2431" s="3">
        <v>0.20833333333333334</v>
      </c>
      <c r="D2431" s="1">
        <v>43.326366696887597</v>
      </c>
      <c r="E2431" s="1">
        <f t="shared" si="228"/>
        <v>1.898236440907388</v>
      </c>
      <c r="F2431" s="1">
        <f t="shared" si="229"/>
        <v>6833.6511872665969</v>
      </c>
      <c r="G2431" s="1" t="str">
        <f t="shared" si="230"/>
        <v>0</v>
      </c>
      <c r="H2431" s="1">
        <v>31.52000542</v>
      </c>
      <c r="I2431" s="1">
        <f t="shared" si="231"/>
        <v>1.38097023746375</v>
      </c>
      <c r="J2431" s="1">
        <f t="shared" si="232"/>
        <v>4971.4928548694998</v>
      </c>
      <c r="K2431" s="1" t="str">
        <f t="shared" si="233"/>
        <v>0</v>
      </c>
    </row>
    <row r="2432" spans="1:11">
      <c r="A2432" s="1" t="s">
        <v>43</v>
      </c>
      <c r="B2432" s="2">
        <v>41076</v>
      </c>
      <c r="C2432" s="3">
        <v>0.25</v>
      </c>
      <c r="D2432" s="1">
        <v>41.827978250715503</v>
      </c>
      <c r="E2432" s="1">
        <f t="shared" si="228"/>
        <v>1.8325882971094729</v>
      </c>
      <c r="F2432" s="1">
        <f t="shared" si="229"/>
        <v>6597.3178695941024</v>
      </c>
      <c r="G2432" s="1" t="str">
        <f t="shared" si="230"/>
        <v>0</v>
      </c>
      <c r="H2432" s="1">
        <v>31.4434553</v>
      </c>
      <c r="I2432" s="1">
        <f t="shared" si="231"/>
        <v>1.3776163853312502</v>
      </c>
      <c r="J2432" s="1">
        <f t="shared" si="232"/>
        <v>4959.4189871925009</v>
      </c>
      <c r="K2432" s="1" t="str">
        <f t="shared" si="233"/>
        <v>0</v>
      </c>
    </row>
    <row r="2433" spans="1:11">
      <c r="A2433" s="1" t="s">
        <v>43</v>
      </c>
      <c r="B2433" s="2">
        <v>41076</v>
      </c>
      <c r="C2433" s="3">
        <v>0.29166666666666669</v>
      </c>
      <c r="D2433" s="1">
        <v>38.019944629669197</v>
      </c>
      <c r="E2433" s="1">
        <f t="shared" si="228"/>
        <v>1.6657488240873817</v>
      </c>
      <c r="F2433" s="1">
        <f t="shared" si="229"/>
        <v>5996.6957667145743</v>
      </c>
      <c r="G2433" s="1" t="str">
        <f t="shared" si="230"/>
        <v>0</v>
      </c>
      <c r="H2433" s="1">
        <v>31.391433620000001</v>
      </c>
      <c r="I2433" s="1">
        <f t="shared" si="231"/>
        <v>1.3753371854762499</v>
      </c>
      <c r="J2433" s="1">
        <f t="shared" si="232"/>
        <v>4951.2138677144994</v>
      </c>
      <c r="K2433" s="1" t="str">
        <f t="shared" si="233"/>
        <v>0</v>
      </c>
    </row>
    <row r="2434" spans="1:11">
      <c r="A2434" s="1" t="s">
        <v>43</v>
      </c>
      <c r="B2434" s="2">
        <v>41076</v>
      </c>
      <c r="C2434" s="3">
        <v>0.33333333333333331</v>
      </c>
      <c r="D2434" s="1">
        <v>36.833945041232603</v>
      </c>
      <c r="E2434" s="1">
        <f t="shared" si="228"/>
        <v>1.6137872171190035</v>
      </c>
      <c r="F2434" s="1">
        <f t="shared" si="229"/>
        <v>5809.6339816284126</v>
      </c>
      <c r="G2434" s="1" t="str">
        <f t="shared" si="230"/>
        <v>0</v>
      </c>
      <c r="H2434" s="1">
        <v>31.353392769999999</v>
      </c>
      <c r="I2434" s="1">
        <f t="shared" si="231"/>
        <v>1.373670520735625</v>
      </c>
      <c r="J2434" s="1">
        <f t="shared" si="232"/>
        <v>4945.2138746482497</v>
      </c>
      <c r="K2434" s="1" t="str">
        <f t="shared" si="233"/>
        <v>0</v>
      </c>
    </row>
    <row r="2435" spans="1:11">
      <c r="A2435" s="1" t="s">
        <v>43</v>
      </c>
      <c r="B2435" s="2">
        <v>41076</v>
      </c>
      <c r="C2435" s="3">
        <v>0.375</v>
      </c>
      <c r="D2435" s="1">
        <v>34.817983059353303</v>
      </c>
      <c r="E2435" s="1">
        <f t="shared" si="228"/>
        <v>1.5254628827879169</v>
      </c>
      <c r="F2435" s="1">
        <f t="shared" si="229"/>
        <v>5491.6663780365006</v>
      </c>
      <c r="G2435" s="1" t="str">
        <f t="shared" si="230"/>
        <v>0</v>
      </c>
      <c r="H2435" s="1">
        <v>31.599824529999999</v>
      </c>
      <c r="I2435" s="1">
        <f t="shared" si="231"/>
        <v>1.384467312220625</v>
      </c>
      <c r="J2435" s="1">
        <f t="shared" si="232"/>
        <v>4984.0823239942501</v>
      </c>
      <c r="K2435" s="1" t="str">
        <f t="shared" si="233"/>
        <v>0</v>
      </c>
    </row>
    <row r="2436" spans="1:11">
      <c r="A2436" s="1" t="s">
        <v>43</v>
      </c>
      <c r="B2436" s="2">
        <v>41076</v>
      </c>
      <c r="C2436" s="3">
        <v>0.41666666666666669</v>
      </c>
      <c r="D2436" s="1">
        <v>33.638967614703702</v>
      </c>
      <c r="E2436" s="1">
        <f t="shared" si="228"/>
        <v>1.4738072686192061</v>
      </c>
      <c r="F2436" s="1">
        <f t="shared" si="229"/>
        <v>5305.7061670291423</v>
      </c>
      <c r="G2436" s="1" t="str">
        <f t="shared" si="230"/>
        <v>0</v>
      </c>
      <c r="H2436" s="1">
        <v>31.401005210000001</v>
      </c>
      <c r="I2436" s="1">
        <f t="shared" si="231"/>
        <v>1.3757565407631251</v>
      </c>
      <c r="J2436" s="1">
        <f t="shared" si="232"/>
        <v>4952.7235467472501</v>
      </c>
      <c r="K2436" s="1" t="str">
        <f t="shared" si="233"/>
        <v>0</v>
      </c>
    </row>
    <row r="2437" spans="1:11">
      <c r="A2437" s="1" t="s">
        <v>43</v>
      </c>
      <c r="B2437" s="2">
        <v>41076</v>
      </c>
      <c r="C2437" s="3">
        <v>0.45833333333333331</v>
      </c>
      <c r="D2437" s="1">
        <v>29.257350433478901</v>
      </c>
      <c r="E2437" s="1">
        <f t="shared" si="228"/>
        <v>1.2818376658667945</v>
      </c>
      <c r="F2437" s="1">
        <f t="shared" si="229"/>
        <v>4614.6155971204598</v>
      </c>
      <c r="G2437" s="1" t="str">
        <f t="shared" si="230"/>
        <v>0</v>
      </c>
      <c r="H2437" s="1">
        <v>31.097522699999999</v>
      </c>
      <c r="I2437" s="1">
        <f t="shared" si="231"/>
        <v>1.36246021329375</v>
      </c>
      <c r="J2437" s="1">
        <f t="shared" si="232"/>
        <v>4904.8567678575</v>
      </c>
      <c r="K2437" s="1" t="str">
        <f t="shared" si="233"/>
        <v>0</v>
      </c>
    </row>
    <row r="2438" spans="1:11">
      <c r="A2438" s="1" t="s">
        <v>43</v>
      </c>
      <c r="B2438" s="2">
        <v>41076</v>
      </c>
      <c r="C2438" s="3">
        <v>0.5</v>
      </c>
      <c r="D2438" s="1">
        <v>30.888955454826402</v>
      </c>
      <c r="E2438" s="1">
        <f t="shared" si="228"/>
        <v>1.3533223608645817</v>
      </c>
      <c r="F2438" s="1">
        <f t="shared" si="229"/>
        <v>4871.9604991124943</v>
      </c>
      <c r="G2438" s="1" t="str">
        <f t="shared" si="230"/>
        <v>0</v>
      </c>
      <c r="H2438" s="1">
        <v>30.59123018</v>
      </c>
      <c r="I2438" s="1">
        <f t="shared" si="231"/>
        <v>1.3402782722612501</v>
      </c>
      <c r="J2438" s="1">
        <f t="shared" si="232"/>
        <v>4825.0017801405002</v>
      </c>
      <c r="K2438" s="1" t="str">
        <f t="shared" si="233"/>
        <v>0</v>
      </c>
    </row>
    <row r="2439" spans="1:11">
      <c r="A2439" s="1" t="s">
        <v>43</v>
      </c>
      <c r="B2439" s="2">
        <v>41076</v>
      </c>
      <c r="C2439" s="3">
        <v>0.54166666666666663</v>
      </c>
      <c r="D2439" s="1">
        <v>29.0642656384574</v>
      </c>
      <c r="E2439" s="1">
        <f t="shared" si="228"/>
        <v>1.2733781382849148</v>
      </c>
      <c r="F2439" s="1">
        <f t="shared" si="229"/>
        <v>4584.1612978256935</v>
      </c>
      <c r="G2439" s="1" t="str">
        <f t="shared" si="230"/>
        <v>0</v>
      </c>
      <c r="H2439" s="1">
        <v>30.7848066</v>
      </c>
      <c r="I2439" s="1">
        <f t="shared" si="231"/>
        <v>1.3487593391624999</v>
      </c>
      <c r="J2439" s="1">
        <f t="shared" si="232"/>
        <v>4855.5336209849993</v>
      </c>
      <c r="K2439" s="1" t="str">
        <f t="shared" si="233"/>
        <v>0</v>
      </c>
    </row>
    <row r="2440" spans="1:11">
      <c r="A2440" s="1" t="s">
        <v>43</v>
      </c>
      <c r="B2440" s="2">
        <v>41076</v>
      </c>
      <c r="C2440" s="3">
        <v>0.58333333333333337</v>
      </c>
      <c r="D2440" s="1">
        <v>28.2687828890483</v>
      </c>
      <c r="E2440" s="1">
        <f t="shared" si="228"/>
        <v>1.2385260503264286</v>
      </c>
      <c r="F2440" s="1">
        <f t="shared" si="229"/>
        <v>4458.6937811751432</v>
      </c>
      <c r="G2440" s="1" t="str">
        <f t="shared" si="230"/>
        <v>0</v>
      </c>
      <c r="H2440" s="1">
        <v>31.142010429999999</v>
      </c>
      <c r="I2440" s="1">
        <f t="shared" si="231"/>
        <v>1.3644093319643749</v>
      </c>
      <c r="J2440" s="1">
        <f t="shared" si="232"/>
        <v>4911.8735950717492</v>
      </c>
      <c r="K2440" s="1" t="str">
        <f t="shared" si="233"/>
        <v>0</v>
      </c>
    </row>
    <row r="2441" spans="1:11">
      <c r="A2441" s="1" t="s">
        <v>43</v>
      </c>
      <c r="B2441" s="2">
        <v>41076</v>
      </c>
      <c r="C2441" s="3">
        <v>0.625</v>
      </c>
      <c r="D2441" s="1">
        <v>30.349541260401399</v>
      </c>
      <c r="E2441" s="1">
        <f t="shared" si="228"/>
        <v>1.3296892764713364</v>
      </c>
      <c r="F2441" s="1">
        <f t="shared" si="229"/>
        <v>4786.8813952968112</v>
      </c>
      <c r="G2441" s="1" t="str">
        <f t="shared" si="230"/>
        <v>0</v>
      </c>
      <c r="H2441" s="1">
        <v>30.8419901</v>
      </c>
      <c r="I2441" s="1">
        <f t="shared" si="231"/>
        <v>1.35126469125625</v>
      </c>
      <c r="J2441" s="1">
        <f t="shared" si="232"/>
        <v>4864.5528885225003</v>
      </c>
      <c r="K2441" s="1" t="str">
        <f t="shared" si="233"/>
        <v>0</v>
      </c>
    </row>
    <row r="2442" spans="1:11">
      <c r="A2442" s="1" t="s">
        <v>43</v>
      </c>
      <c r="B2442" s="2">
        <v>41076</v>
      </c>
      <c r="C2442" s="3">
        <v>0.66666666666666663</v>
      </c>
      <c r="D2442" s="1">
        <v>30.771209660106202</v>
      </c>
      <c r="E2442" s="1">
        <f t="shared" si="228"/>
        <v>1.3481636232334029</v>
      </c>
      <c r="F2442" s="1">
        <f t="shared" si="229"/>
        <v>4853.3890436402507</v>
      </c>
      <c r="G2442" s="1" t="str">
        <f t="shared" si="230"/>
        <v>0</v>
      </c>
      <c r="H2442" s="1">
        <v>30.986671999999999</v>
      </c>
      <c r="I2442" s="1">
        <f t="shared" si="231"/>
        <v>1.357603567</v>
      </c>
      <c r="J2442" s="1">
        <f t="shared" si="232"/>
        <v>4887.3728412</v>
      </c>
      <c r="K2442" s="1" t="str">
        <f t="shared" si="233"/>
        <v>0</v>
      </c>
    </row>
    <row r="2443" spans="1:11">
      <c r="A2443" s="1" t="s">
        <v>43</v>
      </c>
      <c r="B2443" s="2">
        <v>41076</v>
      </c>
      <c r="C2443" s="3">
        <v>0.70833333333333337</v>
      </c>
      <c r="D2443" s="1">
        <v>33.1848371828927</v>
      </c>
      <c r="E2443" s="1">
        <f t="shared" si="228"/>
        <v>1.4539106790754863</v>
      </c>
      <c r="F2443" s="1">
        <f t="shared" si="229"/>
        <v>5234.0784446717507</v>
      </c>
      <c r="G2443" s="1" t="str">
        <f t="shared" si="230"/>
        <v>0</v>
      </c>
      <c r="H2443" s="1">
        <v>31.03701787</v>
      </c>
      <c r="I2443" s="1">
        <f t="shared" si="231"/>
        <v>1.3598093454293751</v>
      </c>
      <c r="J2443" s="1">
        <f t="shared" si="232"/>
        <v>4895.3136435457509</v>
      </c>
      <c r="K2443" s="1" t="str">
        <f t="shared" si="233"/>
        <v>0</v>
      </c>
    </row>
    <row r="2444" spans="1:11">
      <c r="A2444" s="1" t="s">
        <v>43</v>
      </c>
      <c r="B2444" s="2">
        <v>41076</v>
      </c>
      <c r="C2444" s="3">
        <v>0.75</v>
      </c>
      <c r="D2444" s="1">
        <v>37.408857537375603</v>
      </c>
      <c r="E2444" s="1">
        <f t="shared" si="228"/>
        <v>1.6389755708562688</v>
      </c>
      <c r="F2444" s="1">
        <f t="shared" si="229"/>
        <v>5900.3120550825679</v>
      </c>
      <c r="G2444" s="1" t="str">
        <f t="shared" si="230"/>
        <v>0</v>
      </c>
      <c r="H2444" s="1">
        <v>30.807659309999998</v>
      </c>
      <c r="I2444" s="1">
        <f t="shared" si="231"/>
        <v>1.349760573519375</v>
      </c>
      <c r="J2444" s="1">
        <f t="shared" si="232"/>
        <v>4859.1380646697498</v>
      </c>
      <c r="K2444" s="1" t="str">
        <f t="shared" si="233"/>
        <v>0</v>
      </c>
    </row>
    <row r="2445" spans="1:11">
      <c r="A2445" s="1" t="s">
        <v>43</v>
      </c>
      <c r="B2445" s="2">
        <v>41076</v>
      </c>
      <c r="C2445" s="3">
        <v>0.79166666666666663</v>
      </c>
      <c r="D2445" s="1">
        <v>34.8518449560801</v>
      </c>
      <c r="E2445" s="1">
        <f t="shared" si="228"/>
        <v>1.5269464571382594</v>
      </c>
      <c r="F2445" s="1">
        <f t="shared" si="229"/>
        <v>5497.0072456977341</v>
      </c>
      <c r="G2445" s="1" t="str">
        <f t="shared" si="230"/>
        <v>0</v>
      </c>
      <c r="H2445" s="1">
        <v>30.846738380000001</v>
      </c>
      <c r="I2445" s="1">
        <f t="shared" si="231"/>
        <v>1.35147272527375</v>
      </c>
      <c r="J2445" s="1">
        <f t="shared" si="232"/>
        <v>4865.3018109855002</v>
      </c>
      <c r="K2445" s="1" t="str">
        <f t="shared" si="233"/>
        <v>0</v>
      </c>
    </row>
    <row r="2446" spans="1:11">
      <c r="A2446" s="1" t="s">
        <v>43</v>
      </c>
      <c r="B2446" s="2">
        <v>41076</v>
      </c>
      <c r="C2446" s="3">
        <v>0.83333333333333337</v>
      </c>
      <c r="D2446" s="1">
        <v>38.250958079232099</v>
      </c>
      <c r="E2446" s="1">
        <f t="shared" si="228"/>
        <v>1.6758701008463566</v>
      </c>
      <c r="F2446" s="1">
        <f t="shared" si="229"/>
        <v>6033.1323630468833</v>
      </c>
      <c r="G2446" s="1" t="str">
        <f t="shared" si="230"/>
        <v>0</v>
      </c>
      <c r="H2446" s="1">
        <v>30.67376999</v>
      </c>
      <c r="I2446" s="1">
        <f t="shared" si="231"/>
        <v>1.3438945476868751</v>
      </c>
      <c r="J2446" s="1">
        <f t="shared" si="232"/>
        <v>4838.0203716727501</v>
      </c>
      <c r="K2446" s="1" t="str">
        <f t="shared" si="233"/>
        <v>0</v>
      </c>
    </row>
    <row r="2447" spans="1:11">
      <c r="A2447" s="1" t="s">
        <v>43</v>
      </c>
      <c r="B2447" s="2">
        <v>41076</v>
      </c>
      <c r="C2447" s="3">
        <v>0.875</v>
      </c>
      <c r="D2447" s="1">
        <v>39.091484846772403</v>
      </c>
      <c r="E2447" s="1">
        <f t="shared" si="228"/>
        <v>1.7126956798492159</v>
      </c>
      <c r="F2447" s="1">
        <f t="shared" si="229"/>
        <v>6165.7044474571776</v>
      </c>
      <c r="G2447" s="1" t="str">
        <f t="shared" si="230"/>
        <v>0</v>
      </c>
      <c r="H2447" s="1">
        <v>29.990433199999998</v>
      </c>
      <c r="I2447" s="1">
        <f t="shared" si="231"/>
        <v>1.3139558545749999</v>
      </c>
      <c r="J2447" s="1">
        <f t="shared" si="232"/>
        <v>4730.2410764699998</v>
      </c>
      <c r="K2447" s="1" t="str">
        <f t="shared" si="233"/>
        <v>0</v>
      </c>
    </row>
    <row r="2448" spans="1:11">
      <c r="A2448" s="1" t="s">
        <v>43</v>
      </c>
      <c r="B2448" s="2">
        <v>41076</v>
      </c>
      <c r="C2448" s="3">
        <v>0.91666666666666663</v>
      </c>
      <c r="D2448" s="1">
        <v>42.985732047822701</v>
      </c>
      <c r="E2448" s="1">
        <f t="shared" si="228"/>
        <v>1.883312385345232</v>
      </c>
      <c r="F2448" s="1">
        <f t="shared" si="229"/>
        <v>6779.9245872428355</v>
      </c>
      <c r="G2448" s="1" t="str">
        <f t="shared" si="230"/>
        <v>0</v>
      </c>
      <c r="H2448" s="1">
        <v>30.196494139999999</v>
      </c>
      <c r="I2448" s="1">
        <f t="shared" si="231"/>
        <v>1.3229838995087499</v>
      </c>
      <c r="J2448" s="1">
        <f t="shared" si="232"/>
        <v>4762.7420382314995</v>
      </c>
      <c r="K2448" s="1" t="str">
        <f t="shared" si="233"/>
        <v>0</v>
      </c>
    </row>
    <row r="2449" spans="1:11">
      <c r="A2449" s="1" t="s">
        <v>43</v>
      </c>
      <c r="B2449" s="2">
        <v>41076</v>
      </c>
      <c r="C2449" s="3">
        <v>0.95833333333333337</v>
      </c>
      <c r="D2449" s="1">
        <v>45.936109935972397</v>
      </c>
      <c r="E2449" s="1">
        <f t="shared" si="228"/>
        <v>2.0125758165697909</v>
      </c>
      <c r="F2449" s="1">
        <f t="shared" si="229"/>
        <v>7245.2729396512468</v>
      </c>
      <c r="G2449" s="1">
        <f t="shared" si="230"/>
        <v>120718.00286108373</v>
      </c>
      <c r="H2449" s="1">
        <v>30.432873010000002</v>
      </c>
      <c r="I2449" s="1">
        <f t="shared" si="231"/>
        <v>1.333340248750625</v>
      </c>
      <c r="J2449" s="1">
        <f t="shared" si="232"/>
        <v>4800.0248955022498</v>
      </c>
      <c r="K2449" s="1">
        <f t="shared" si="233"/>
        <v>106508.23427054475</v>
      </c>
    </row>
    <row r="2450" spans="1:11">
      <c r="A2450" s="1" t="s">
        <v>43</v>
      </c>
      <c r="B2450" s="2">
        <v>41077</v>
      </c>
      <c r="C2450" s="3">
        <v>0</v>
      </c>
      <c r="D2450" s="1">
        <v>43.873310268190203</v>
      </c>
      <c r="E2450" s="1">
        <f t="shared" si="228"/>
        <v>1.9221994061250831</v>
      </c>
      <c r="F2450" s="1">
        <f t="shared" si="229"/>
        <v>6919.9178620502989</v>
      </c>
      <c r="G2450" s="1" t="str">
        <f t="shared" si="230"/>
        <v>0</v>
      </c>
      <c r="H2450" s="1">
        <v>30.380872029999999</v>
      </c>
      <c r="I2450" s="1">
        <f t="shared" si="231"/>
        <v>1.331061955814375</v>
      </c>
      <c r="J2450" s="1">
        <f t="shared" si="232"/>
        <v>4791.8230409317503</v>
      </c>
      <c r="K2450" s="1" t="str">
        <f t="shared" si="233"/>
        <v>0</v>
      </c>
    </row>
    <row r="2451" spans="1:11">
      <c r="A2451" s="1" t="s">
        <v>43</v>
      </c>
      <c r="B2451" s="2">
        <v>41077</v>
      </c>
      <c r="C2451" s="3">
        <v>4.1666666666666664E-2</v>
      </c>
      <c r="D2451" s="1">
        <v>44.575735356012999</v>
      </c>
      <c r="E2451" s="1">
        <f t="shared" si="228"/>
        <v>1.9529744052853197</v>
      </c>
      <c r="F2451" s="1">
        <f t="shared" si="229"/>
        <v>7030.7078590271512</v>
      </c>
      <c r="G2451" s="1" t="str">
        <f t="shared" si="230"/>
        <v>0</v>
      </c>
      <c r="H2451" s="1">
        <v>30.968512740000001</v>
      </c>
      <c r="I2451" s="1">
        <f t="shared" si="231"/>
        <v>1.3568079644212501</v>
      </c>
      <c r="J2451" s="1">
        <f t="shared" si="232"/>
        <v>4884.5086719165001</v>
      </c>
      <c r="K2451" s="1" t="str">
        <f t="shared" si="233"/>
        <v>0</v>
      </c>
    </row>
    <row r="2452" spans="1:11">
      <c r="A2452" s="1" t="s">
        <v>43</v>
      </c>
      <c r="B2452" s="2">
        <v>41077</v>
      </c>
      <c r="C2452" s="3">
        <v>8.3333333333333329E-2</v>
      </c>
      <c r="D2452" s="1">
        <v>48.357982278400002</v>
      </c>
      <c r="E2452" s="1">
        <f t="shared" si="228"/>
        <v>2.1186840985724</v>
      </c>
      <c r="F2452" s="1">
        <f t="shared" si="229"/>
        <v>7627.2627548606397</v>
      </c>
      <c r="G2452" s="1" t="str">
        <f t="shared" si="230"/>
        <v>0</v>
      </c>
      <c r="H2452" s="1">
        <v>31.098508729999999</v>
      </c>
      <c r="I2452" s="1">
        <f t="shared" si="231"/>
        <v>1.3625034137331249</v>
      </c>
      <c r="J2452" s="1">
        <f t="shared" si="232"/>
        <v>4905.0122894392498</v>
      </c>
      <c r="K2452" s="1" t="str">
        <f t="shared" si="233"/>
        <v>0</v>
      </c>
    </row>
    <row r="2453" spans="1:11">
      <c r="A2453" s="1" t="s">
        <v>43</v>
      </c>
      <c r="B2453" s="2">
        <v>41077</v>
      </c>
      <c r="C2453" s="3">
        <v>0.125</v>
      </c>
      <c r="D2453" s="1">
        <v>45.3022392061022</v>
      </c>
      <c r="E2453" s="1">
        <f t="shared" si="228"/>
        <v>1.9848043552173527</v>
      </c>
      <c r="F2453" s="1">
        <f t="shared" si="229"/>
        <v>7145.2956787824696</v>
      </c>
      <c r="G2453" s="1" t="str">
        <f t="shared" si="230"/>
        <v>0</v>
      </c>
      <c r="H2453" s="1">
        <v>31.09550385</v>
      </c>
      <c r="I2453" s="1">
        <f t="shared" si="231"/>
        <v>1.3623717624281251</v>
      </c>
      <c r="J2453" s="1">
        <f t="shared" si="232"/>
        <v>4904.5383447412505</v>
      </c>
      <c r="K2453" s="1" t="str">
        <f t="shared" si="233"/>
        <v>0</v>
      </c>
    </row>
    <row r="2454" spans="1:11">
      <c r="A2454" s="1" t="s">
        <v>43</v>
      </c>
      <c r="B2454" s="2">
        <v>41077</v>
      </c>
      <c r="C2454" s="3">
        <v>0.16666666666666666</v>
      </c>
      <c r="D2454" s="1">
        <v>42.458479016621901</v>
      </c>
      <c r="E2454" s="1">
        <f t="shared" si="228"/>
        <v>1.8602121119157471</v>
      </c>
      <c r="F2454" s="1">
        <f t="shared" si="229"/>
        <v>6696.7636028966899</v>
      </c>
      <c r="G2454" s="1" t="str">
        <f t="shared" si="230"/>
        <v>0</v>
      </c>
      <c r="H2454" s="1">
        <v>30.68615647</v>
      </c>
      <c r="I2454" s="1">
        <f t="shared" si="231"/>
        <v>1.344437230341875</v>
      </c>
      <c r="J2454" s="1">
        <f t="shared" si="232"/>
        <v>4839.9740292307497</v>
      </c>
      <c r="K2454" s="1" t="str">
        <f t="shared" si="233"/>
        <v>0</v>
      </c>
    </row>
    <row r="2455" spans="1:11">
      <c r="A2455" s="1" t="s">
        <v>43</v>
      </c>
      <c r="B2455" s="2">
        <v>41077</v>
      </c>
      <c r="C2455" s="3">
        <v>0.20833333333333334</v>
      </c>
      <c r="D2455" s="1">
        <v>41.781986996332797</v>
      </c>
      <c r="E2455" s="1">
        <f t="shared" si="228"/>
        <v>1.8305733052768307</v>
      </c>
      <c r="F2455" s="1">
        <f t="shared" si="229"/>
        <v>6590.063898996591</v>
      </c>
      <c r="G2455" s="1" t="str">
        <f t="shared" si="230"/>
        <v>0</v>
      </c>
      <c r="H2455" s="1">
        <v>31.251493499999999</v>
      </c>
      <c r="I2455" s="1">
        <f t="shared" si="231"/>
        <v>1.36920605896875</v>
      </c>
      <c r="J2455" s="1">
        <f t="shared" si="232"/>
        <v>4929.1418122875002</v>
      </c>
      <c r="K2455" s="1" t="str">
        <f t="shared" si="233"/>
        <v>0</v>
      </c>
    </row>
    <row r="2456" spans="1:11">
      <c r="A2456" s="1" t="s">
        <v>43</v>
      </c>
      <c r="B2456" s="2">
        <v>41077</v>
      </c>
      <c r="C2456" s="3">
        <v>0.25</v>
      </c>
      <c r="D2456" s="1">
        <v>42.431413682301802</v>
      </c>
      <c r="E2456" s="1">
        <f t="shared" si="228"/>
        <v>1.8590263119558477</v>
      </c>
      <c r="F2456" s="1">
        <f t="shared" si="229"/>
        <v>6692.4947230410517</v>
      </c>
      <c r="G2456" s="1" t="str">
        <f t="shared" si="230"/>
        <v>0</v>
      </c>
      <c r="H2456" s="1">
        <v>31.20294522</v>
      </c>
      <c r="I2456" s="1">
        <f t="shared" si="231"/>
        <v>1.36707903745125</v>
      </c>
      <c r="J2456" s="1">
        <f t="shared" si="232"/>
        <v>4921.4845348244999</v>
      </c>
      <c r="K2456" s="1" t="str">
        <f t="shared" si="233"/>
        <v>0</v>
      </c>
    </row>
    <row r="2457" spans="1:11">
      <c r="A2457" s="1" t="s">
        <v>43</v>
      </c>
      <c r="B2457" s="2">
        <v>41077</v>
      </c>
      <c r="C2457" s="3">
        <v>0.29166666666666669</v>
      </c>
      <c r="D2457" s="1">
        <v>36.684267069929803</v>
      </c>
      <c r="E2457" s="1">
        <f t="shared" si="228"/>
        <v>1.6072294510012994</v>
      </c>
      <c r="F2457" s="1">
        <f t="shared" si="229"/>
        <v>5786.0260236046779</v>
      </c>
      <c r="G2457" s="1" t="str">
        <f t="shared" si="230"/>
        <v>0</v>
      </c>
      <c r="H2457" s="1">
        <v>31.051545220000001</v>
      </c>
      <c r="I2457" s="1">
        <f t="shared" si="231"/>
        <v>1.3604458249512501</v>
      </c>
      <c r="J2457" s="1">
        <f t="shared" si="232"/>
        <v>4897.6049698245006</v>
      </c>
      <c r="K2457" s="1" t="str">
        <f t="shared" si="233"/>
        <v>0</v>
      </c>
    </row>
    <row r="2458" spans="1:11">
      <c r="A2458" s="1" t="s">
        <v>43</v>
      </c>
      <c r="B2458" s="2">
        <v>41077</v>
      </c>
      <c r="C2458" s="3">
        <v>0.33333333333333331</v>
      </c>
      <c r="D2458" s="1">
        <v>33.171894241968801</v>
      </c>
      <c r="E2458" s="1">
        <f t="shared" si="228"/>
        <v>1.4533436164762581</v>
      </c>
      <c r="F2458" s="1">
        <f t="shared" si="229"/>
        <v>5232.0370193145291</v>
      </c>
      <c r="G2458" s="1" t="str">
        <f t="shared" si="230"/>
        <v>0</v>
      </c>
      <c r="H2458" s="1">
        <v>30.97642896</v>
      </c>
      <c r="I2458" s="1">
        <f t="shared" si="231"/>
        <v>1.3571547938100001</v>
      </c>
      <c r="J2458" s="1">
        <f t="shared" si="232"/>
        <v>4885.7572577160008</v>
      </c>
      <c r="K2458" s="1" t="str">
        <f t="shared" si="233"/>
        <v>0</v>
      </c>
    </row>
    <row r="2459" spans="1:11">
      <c r="A2459" s="1" t="s">
        <v>43</v>
      </c>
      <c r="B2459" s="2">
        <v>41077</v>
      </c>
      <c r="C2459" s="3">
        <v>0.375</v>
      </c>
      <c r="D2459" s="1">
        <v>33.520237303839799</v>
      </c>
      <c r="E2459" s="1">
        <f t="shared" si="228"/>
        <v>1.4686053968744812</v>
      </c>
      <c r="F2459" s="1">
        <f t="shared" si="229"/>
        <v>5286.9794287481327</v>
      </c>
      <c r="G2459" s="1" t="str">
        <f t="shared" si="230"/>
        <v>0</v>
      </c>
      <c r="H2459" s="1">
        <v>31.220032280000002</v>
      </c>
      <c r="I2459" s="1">
        <f t="shared" si="231"/>
        <v>1.3678276642675002</v>
      </c>
      <c r="J2459" s="1">
        <f t="shared" si="232"/>
        <v>4924.1795913630012</v>
      </c>
      <c r="K2459" s="1" t="str">
        <f t="shared" si="233"/>
        <v>0</v>
      </c>
    </row>
    <row r="2460" spans="1:11">
      <c r="A2460" s="1" t="s">
        <v>43</v>
      </c>
      <c r="B2460" s="2">
        <v>41077</v>
      </c>
      <c r="C2460" s="3">
        <v>0.41666666666666669</v>
      </c>
      <c r="D2460" s="1">
        <v>32.694466305838702</v>
      </c>
      <c r="E2460" s="1">
        <f t="shared" si="228"/>
        <v>1.432426305024558</v>
      </c>
      <c r="F2460" s="1">
        <f t="shared" si="229"/>
        <v>5156.7346980884085</v>
      </c>
      <c r="G2460" s="1" t="str">
        <f t="shared" si="230"/>
        <v>0</v>
      </c>
      <c r="H2460" s="1">
        <v>31.225330039999999</v>
      </c>
      <c r="I2460" s="1">
        <f t="shared" si="231"/>
        <v>1.3680597723775001</v>
      </c>
      <c r="J2460" s="1">
        <f t="shared" si="232"/>
        <v>4925.0151805590003</v>
      </c>
      <c r="K2460" s="1" t="str">
        <f t="shared" si="233"/>
        <v>0</v>
      </c>
    </row>
    <row r="2461" spans="1:11">
      <c r="A2461" s="1" t="s">
        <v>43</v>
      </c>
      <c r="B2461" s="2">
        <v>41077</v>
      </c>
      <c r="C2461" s="3">
        <v>0.45833333333333331</v>
      </c>
      <c r="D2461" s="1">
        <v>30.639643046061199</v>
      </c>
      <c r="E2461" s="1">
        <f t="shared" si="228"/>
        <v>1.3423993609555562</v>
      </c>
      <c r="F2461" s="1">
        <f t="shared" si="229"/>
        <v>4832.6376994400025</v>
      </c>
      <c r="G2461" s="1" t="str">
        <f t="shared" si="230"/>
        <v>0</v>
      </c>
      <c r="H2461" s="1">
        <v>31.328742070000001</v>
      </c>
      <c r="I2461" s="1">
        <f t="shared" si="231"/>
        <v>1.3725905119418751</v>
      </c>
      <c r="J2461" s="1">
        <f t="shared" si="232"/>
        <v>4941.3258429907501</v>
      </c>
      <c r="K2461" s="1" t="str">
        <f t="shared" si="233"/>
        <v>0</v>
      </c>
    </row>
    <row r="2462" spans="1:11">
      <c r="A2462" s="1" t="s">
        <v>43</v>
      </c>
      <c r="B2462" s="2">
        <v>41077</v>
      </c>
      <c r="C2462" s="3">
        <v>0.5</v>
      </c>
      <c r="D2462" s="1">
        <v>28.6431016090181</v>
      </c>
      <c r="E2462" s="1">
        <f t="shared" si="228"/>
        <v>1.2549258892451054</v>
      </c>
      <c r="F2462" s="1">
        <f t="shared" si="229"/>
        <v>4517.733201282379</v>
      </c>
      <c r="G2462" s="1" t="str">
        <f t="shared" si="230"/>
        <v>0</v>
      </c>
      <c r="H2462" s="1">
        <v>31.443902959999999</v>
      </c>
      <c r="I2462" s="1">
        <f t="shared" si="231"/>
        <v>1.377635998435</v>
      </c>
      <c r="J2462" s="1">
        <f t="shared" si="232"/>
        <v>4959.4895943659994</v>
      </c>
      <c r="K2462" s="1" t="str">
        <f t="shared" si="233"/>
        <v>0</v>
      </c>
    </row>
    <row r="2463" spans="1:11">
      <c r="A2463" s="1" t="s">
        <v>43</v>
      </c>
      <c r="B2463" s="2">
        <v>41077</v>
      </c>
      <c r="C2463" s="3">
        <v>0.54166666666666663</v>
      </c>
      <c r="D2463" s="1">
        <v>26.490093528959498</v>
      </c>
      <c r="E2463" s="1">
        <f t="shared" si="228"/>
        <v>1.1605972227375381</v>
      </c>
      <c r="F2463" s="1">
        <f t="shared" si="229"/>
        <v>4178.1500018551369</v>
      </c>
      <c r="G2463" s="1" t="str">
        <f t="shared" si="230"/>
        <v>0</v>
      </c>
      <c r="H2463" s="1">
        <v>30.985349169999999</v>
      </c>
      <c r="I2463" s="1">
        <f t="shared" si="231"/>
        <v>1.3575456105106249</v>
      </c>
      <c r="J2463" s="1">
        <f t="shared" si="232"/>
        <v>4887.1641978382495</v>
      </c>
      <c r="K2463" s="1" t="str">
        <f t="shared" si="233"/>
        <v>0</v>
      </c>
    </row>
    <row r="2464" spans="1:11">
      <c r="A2464" s="1" t="s">
        <v>43</v>
      </c>
      <c r="B2464" s="2">
        <v>41077</v>
      </c>
      <c r="C2464" s="3">
        <v>0.58333333333333337</v>
      </c>
      <c r="D2464" s="1">
        <v>25.0418234342999</v>
      </c>
      <c r="E2464" s="1">
        <f t="shared" si="228"/>
        <v>1.0971448892152644</v>
      </c>
      <c r="F2464" s="1">
        <f t="shared" si="229"/>
        <v>3949.721601174952</v>
      </c>
      <c r="G2464" s="1" t="str">
        <f t="shared" si="230"/>
        <v>0</v>
      </c>
      <c r="H2464" s="1">
        <v>30.865433329999998</v>
      </c>
      <c r="I2464" s="1">
        <f t="shared" si="231"/>
        <v>1.352291797770625</v>
      </c>
      <c r="J2464" s="1">
        <f t="shared" si="232"/>
        <v>4868.2504719742501</v>
      </c>
      <c r="K2464" s="1" t="str">
        <f t="shared" si="233"/>
        <v>0</v>
      </c>
    </row>
    <row r="2465" spans="1:11">
      <c r="A2465" s="1" t="s">
        <v>43</v>
      </c>
      <c r="B2465" s="2">
        <v>41077</v>
      </c>
      <c r="C2465" s="3">
        <v>0.625</v>
      </c>
      <c r="D2465" s="1">
        <v>25.5289378182093</v>
      </c>
      <c r="E2465" s="1">
        <f t="shared" si="228"/>
        <v>1.118486588160295</v>
      </c>
      <c r="F2465" s="1">
        <f t="shared" si="229"/>
        <v>4026.5517173770622</v>
      </c>
      <c r="G2465" s="1" t="str">
        <f t="shared" si="230"/>
        <v>0</v>
      </c>
      <c r="H2465" s="1">
        <v>31.094608350000001</v>
      </c>
      <c r="I2465" s="1">
        <f t="shared" si="231"/>
        <v>1.362332528334375</v>
      </c>
      <c r="J2465" s="1">
        <f t="shared" si="232"/>
        <v>4904.3971020037498</v>
      </c>
      <c r="K2465" s="1" t="str">
        <f t="shared" si="233"/>
        <v>0</v>
      </c>
    </row>
    <row r="2466" spans="1:11">
      <c r="A2466" s="1" t="s">
        <v>43</v>
      </c>
      <c r="B2466" s="2">
        <v>41077</v>
      </c>
      <c r="C2466" s="3">
        <v>0.66666666666666663</v>
      </c>
      <c r="D2466" s="1">
        <v>24.6423119502597</v>
      </c>
      <c r="E2466" s="1">
        <f t="shared" si="228"/>
        <v>1.0796412923207532</v>
      </c>
      <c r="F2466" s="1">
        <f t="shared" si="229"/>
        <v>3886.7086523547118</v>
      </c>
      <c r="G2466" s="1" t="str">
        <f t="shared" si="230"/>
        <v>0</v>
      </c>
      <c r="H2466" s="1">
        <v>30.837479179999999</v>
      </c>
      <c r="I2466" s="1">
        <f t="shared" si="231"/>
        <v>1.3510670565737499</v>
      </c>
      <c r="J2466" s="1">
        <f t="shared" si="232"/>
        <v>4863.8414036654995</v>
      </c>
      <c r="K2466" s="1" t="str">
        <f t="shared" si="233"/>
        <v>0</v>
      </c>
    </row>
    <row r="2467" spans="1:11">
      <c r="A2467" s="1" t="s">
        <v>43</v>
      </c>
      <c r="B2467" s="2">
        <v>41077</v>
      </c>
      <c r="C2467" s="3">
        <v>0.70833333333333337</v>
      </c>
      <c r="D2467" s="1">
        <v>25.1617477029057</v>
      </c>
      <c r="E2467" s="1">
        <f t="shared" si="228"/>
        <v>1.1023990712335561</v>
      </c>
      <c r="F2467" s="1">
        <f t="shared" si="229"/>
        <v>3968.6366564408017</v>
      </c>
      <c r="G2467" s="1" t="str">
        <f t="shared" si="230"/>
        <v>0</v>
      </c>
      <c r="H2467" s="1">
        <v>30.185738140000002</v>
      </c>
      <c r="I2467" s="1">
        <f t="shared" si="231"/>
        <v>1.32251265225875</v>
      </c>
      <c r="J2467" s="1">
        <f t="shared" si="232"/>
        <v>4761.0455481315003</v>
      </c>
      <c r="K2467" s="1" t="str">
        <f t="shared" si="233"/>
        <v>0</v>
      </c>
    </row>
    <row r="2468" spans="1:11">
      <c r="A2468" s="1" t="s">
        <v>43</v>
      </c>
      <c r="B2468" s="2">
        <v>41077</v>
      </c>
      <c r="C2468" s="3">
        <v>0.75</v>
      </c>
      <c r="D2468" s="1">
        <v>28.5763124142753</v>
      </c>
      <c r="E2468" s="1">
        <f t="shared" si="228"/>
        <v>1.2519996876504367</v>
      </c>
      <c r="F2468" s="1">
        <f t="shared" si="229"/>
        <v>4507.1988755415723</v>
      </c>
      <c r="G2468" s="1" t="str">
        <f t="shared" si="230"/>
        <v>0</v>
      </c>
      <c r="H2468" s="1">
        <v>29.281367589999999</v>
      </c>
      <c r="I2468" s="1">
        <f t="shared" si="231"/>
        <v>1.2828899175368749</v>
      </c>
      <c r="J2468" s="1">
        <f t="shared" si="232"/>
        <v>4618.4037031327498</v>
      </c>
      <c r="K2468" s="1" t="str">
        <f t="shared" si="233"/>
        <v>0</v>
      </c>
    </row>
    <row r="2469" spans="1:11">
      <c r="A2469" s="1" t="s">
        <v>43</v>
      </c>
      <c r="B2469" s="2">
        <v>41077</v>
      </c>
      <c r="C2469" s="3">
        <v>0.79166666666666663</v>
      </c>
      <c r="D2469" s="1">
        <v>29.044045520358601</v>
      </c>
      <c r="E2469" s="1">
        <f t="shared" si="228"/>
        <v>1.2724922443607112</v>
      </c>
      <c r="F2469" s="1">
        <f t="shared" si="229"/>
        <v>4580.9720796985603</v>
      </c>
      <c r="G2469" s="1" t="str">
        <f t="shared" si="230"/>
        <v>0</v>
      </c>
      <c r="H2469" s="1">
        <v>28.623064629999998</v>
      </c>
      <c r="I2469" s="1">
        <f t="shared" si="231"/>
        <v>1.254048019101875</v>
      </c>
      <c r="J2469" s="1">
        <f t="shared" si="232"/>
        <v>4514.5728687667497</v>
      </c>
      <c r="K2469" s="1" t="str">
        <f t="shared" si="233"/>
        <v>0</v>
      </c>
    </row>
    <row r="2470" spans="1:11">
      <c r="A2470" s="1" t="s">
        <v>43</v>
      </c>
      <c r="B2470" s="2">
        <v>41077</v>
      </c>
      <c r="C2470" s="3">
        <v>0.83333333333333337</v>
      </c>
      <c r="D2470" s="1">
        <v>30.8139856513341</v>
      </c>
      <c r="E2470" s="1">
        <f t="shared" si="228"/>
        <v>1.3500377463490754</v>
      </c>
      <c r="F2470" s="1">
        <f t="shared" si="229"/>
        <v>4860.1358868566713</v>
      </c>
      <c r="G2470" s="1" t="str">
        <f t="shared" si="230"/>
        <v>0</v>
      </c>
      <c r="H2470" s="1">
        <v>29.042186839999999</v>
      </c>
      <c r="I2470" s="1">
        <f t="shared" si="231"/>
        <v>1.2724108109275001</v>
      </c>
      <c r="J2470" s="1">
        <f t="shared" si="232"/>
        <v>4580.6789193390005</v>
      </c>
      <c r="K2470" s="1" t="str">
        <f t="shared" si="233"/>
        <v>0</v>
      </c>
    </row>
    <row r="2471" spans="1:11">
      <c r="A2471" s="1" t="s">
        <v>43</v>
      </c>
      <c r="B2471" s="2">
        <v>41077</v>
      </c>
      <c r="C2471" s="3">
        <v>0.875</v>
      </c>
      <c r="D2471" s="1">
        <v>28.3164428165224</v>
      </c>
      <c r="E2471" s="1">
        <f t="shared" si="228"/>
        <v>1.2406141508988877</v>
      </c>
      <c r="F2471" s="1">
        <f t="shared" si="229"/>
        <v>4466.2109432359957</v>
      </c>
      <c r="G2471" s="1" t="str">
        <f t="shared" si="230"/>
        <v>0</v>
      </c>
      <c r="H2471" s="1">
        <v>28.275384590000002</v>
      </c>
      <c r="I2471" s="1">
        <f t="shared" si="231"/>
        <v>1.2388152873493752</v>
      </c>
      <c r="J2471" s="1">
        <f t="shared" si="232"/>
        <v>4459.7350344577508</v>
      </c>
      <c r="K2471" s="1" t="str">
        <f t="shared" si="233"/>
        <v>0</v>
      </c>
    </row>
    <row r="2472" spans="1:11">
      <c r="A2472" s="1" t="s">
        <v>43</v>
      </c>
      <c r="B2472" s="2">
        <v>41077</v>
      </c>
      <c r="C2472" s="3">
        <v>0.91666666666666663</v>
      </c>
      <c r="D2472" s="1">
        <v>30.5149134227965</v>
      </c>
      <c r="E2472" s="1">
        <f t="shared" si="228"/>
        <v>1.3369346443362717</v>
      </c>
      <c r="F2472" s="1">
        <f t="shared" si="229"/>
        <v>4812.964719610578</v>
      </c>
      <c r="G2472" s="1" t="str">
        <f t="shared" si="230"/>
        <v>0</v>
      </c>
      <c r="H2472" s="1">
        <v>27.748929560000001</v>
      </c>
      <c r="I2472" s="1">
        <f t="shared" si="231"/>
        <v>1.2157499763475001</v>
      </c>
      <c r="J2472" s="1">
        <f t="shared" si="232"/>
        <v>4376.6999148510004</v>
      </c>
      <c r="K2472" s="1" t="str">
        <f t="shared" si="233"/>
        <v>0</v>
      </c>
    </row>
    <row r="2473" spans="1:11">
      <c r="A2473" s="1" t="s">
        <v>43</v>
      </c>
      <c r="B2473" s="2">
        <v>41077</v>
      </c>
      <c r="C2473" s="3">
        <v>0.95833333333333337</v>
      </c>
      <c r="D2473" s="1">
        <v>29.2211157215966</v>
      </c>
      <c r="E2473" s="1">
        <f t="shared" si="228"/>
        <v>1.2802501325524511</v>
      </c>
      <c r="F2473" s="1">
        <f t="shared" si="229"/>
        <v>4608.900477188824</v>
      </c>
      <c r="G2473" s="1">
        <f t="shared" si="230"/>
        <v>81163.941292617863</v>
      </c>
      <c r="H2473" s="1">
        <v>28.20446476</v>
      </c>
      <c r="I2473" s="1">
        <f t="shared" si="231"/>
        <v>1.2357081122975</v>
      </c>
      <c r="J2473" s="1">
        <f t="shared" si="232"/>
        <v>4448.5492042710002</v>
      </c>
      <c r="K2473" s="1">
        <f t="shared" si="233"/>
        <v>85761.085303725718</v>
      </c>
    </row>
    <row r="2474" spans="1:11">
      <c r="A2474" s="1" t="s">
        <v>43</v>
      </c>
      <c r="B2474" s="2">
        <v>41078</v>
      </c>
      <c r="C2474" s="3">
        <v>0</v>
      </c>
      <c r="D2474" s="1">
        <v>29.077891790072101</v>
      </c>
      <c r="E2474" s="1">
        <f t="shared" si="228"/>
        <v>1.273975134052534</v>
      </c>
      <c r="F2474" s="1">
        <f t="shared" si="229"/>
        <v>4586.3104825891223</v>
      </c>
      <c r="G2474" s="1" t="str">
        <f t="shared" si="230"/>
        <v>0</v>
      </c>
      <c r="H2474" s="1">
        <v>28.10113424</v>
      </c>
      <c r="I2474" s="1">
        <f t="shared" si="231"/>
        <v>1.2311809438900001</v>
      </c>
      <c r="J2474" s="1">
        <f t="shared" si="232"/>
        <v>4432.2513980040003</v>
      </c>
      <c r="K2474" s="1" t="str">
        <f t="shared" si="233"/>
        <v>0</v>
      </c>
    </row>
    <row r="2475" spans="1:11">
      <c r="A2475" s="1" t="s">
        <v>43</v>
      </c>
      <c r="B2475" s="2">
        <v>41078</v>
      </c>
      <c r="C2475" s="3">
        <v>4.1666666666666664E-2</v>
      </c>
      <c r="D2475" s="1">
        <v>30.864543489879999</v>
      </c>
      <c r="E2475" s="1">
        <f t="shared" si="228"/>
        <v>1.3522528116503676</v>
      </c>
      <c r="F2475" s="1">
        <f t="shared" si="229"/>
        <v>4868.1101219413231</v>
      </c>
      <c r="G2475" s="1" t="str">
        <f t="shared" si="230"/>
        <v>0</v>
      </c>
      <c r="H2475" s="1">
        <v>28.10058463</v>
      </c>
      <c r="I2475" s="1">
        <f t="shared" si="231"/>
        <v>1.2311568641018751</v>
      </c>
      <c r="J2475" s="1">
        <f t="shared" si="232"/>
        <v>4432.1647107667504</v>
      </c>
      <c r="K2475" s="1" t="str">
        <f t="shared" si="233"/>
        <v>0</v>
      </c>
    </row>
    <row r="2476" spans="1:11">
      <c r="A2476" s="1" t="s">
        <v>43</v>
      </c>
      <c r="B2476" s="2">
        <v>41078</v>
      </c>
      <c r="C2476" s="3">
        <v>8.3333333333333329E-2</v>
      </c>
      <c r="D2476" s="1">
        <v>30.911942732599101</v>
      </c>
      <c r="E2476" s="1">
        <f t="shared" si="228"/>
        <v>1.3543294909719981</v>
      </c>
      <c r="F2476" s="1">
        <f t="shared" si="229"/>
        <v>4875.5861674991929</v>
      </c>
      <c r="G2476" s="1" t="str">
        <f t="shared" si="230"/>
        <v>0</v>
      </c>
      <c r="H2476" s="1">
        <v>27.789683960000001</v>
      </c>
      <c r="I2476" s="1">
        <f t="shared" si="231"/>
        <v>1.2175355284975</v>
      </c>
      <c r="J2476" s="1">
        <f t="shared" si="232"/>
        <v>4383.1279025909998</v>
      </c>
      <c r="K2476" s="1" t="str">
        <f t="shared" si="233"/>
        <v>0</v>
      </c>
    </row>
    <row r="2477" spans="1:11">
      <c r="A2477" s="1" t="s">
        <v>43</v>
      </c>
      <c r="B2477" s="2">
        <v>41078</v>
      </c>
      <c r="C2477" s="3">
        <v>0.125</v>
      </c>
      <c r="D2477" s="1">
        <v>30.969873626083999</v>
      </c>
      <c r="E2477" s="1">
        <f t="shared" si="228"/>
        <v>1.3568675882428052</v>
      </c>
      <c r="F2477" s="1">
        <f t="shared" si="229"/>
        <v>4884.7233176740983</v>
      </c>
      <c r="G2477" s="1" t="str">
        <f t="shared" si="230"/>
        <v>0</v>
      </c>
      <c r="H2477" s="1">
        <v>28.329719789999999</v>
      </c>
      <c r="I2477" s="1">
        <f t="shared" si="231"/>
        <v>1.241195848299375</v>
      </c>
      <c r="J2477" s="1">
        <f t="shared" si="232"/>
        <v>4468.3050538777497</v>
      </c>
      <c r="K2477" s="1" t="str">
        <f t="shared" si="233"/>
        <v>0</v>
      </c>
    </row>
    <row r="2478" spans="1:11">
      <c r="A2478" s="1" t="s">
        <v>43</v>
      </c>
      <c r="B2478" s="2">
        <v>41078</v>
      </c>
      <c r="C2478" s="3">
        <v>0.16666666666666666</v>
      </c>
      <c r="D2478" s="1">
        <v>31.091193931367702</v>
      </c>
      <c r="E2478" s="1">
        <f t="shared" si="228"/>
        <v>1.3621829341180476</v>
      </c>
      <c r="F2478" s="1">
        <f t="shared" si="229"/>
        <v>4903.8585628249712</v>
      </c>
      <c r="G2478" s="1" t="str">
        <f t="shared" si="230"/>
        <v>0</v>
      </c>
      <c r="H2478" s="1">
        <v>28.446555419999999</v>
      </c>
      <c r="I2478" s="1">
        <f t="shared" si="231"/>
        <v>1.2463147093387499</v>
      </c>
      <c r="J2478" s="1">
        <f t="shared" si="232"/>
        <v>4486.7329536194993</v>
      </c>
      <c r="K2478" s="1" t="str">
        <f t="shared" si="233"/>
        <v>0</v>
      </c>
    </row>
    <row r="2479" spans="1:11">
      <c r="A2479" s="1" t="s">
        <v>43</v>
      </c>
      <c r="B2479" s="2">
        <v>41078</v>
      </c>
      <c r="C2479" s="3">
        <v>0.20833333333333334</v>
      </c>
      <c r="D2479" s="1">
        <v>27.950964668591801</v>
      </c>
      <c r="E2479" s="1">
        <f t="shared" si="228"/>
        <v>1.2246016395426784</v>
      </c>
      <c r="F2479" s="1">
        <f t="shared" si="229"/>
        <v>4408.5659023536427</v>
      </c>
      <c r="G2479" s="1" t="str">
        <f t="shared" si="230"/>
        <v>0</v>
      </c>
      <c r="H2479" s="1">
        <v>27.926422330000001</v>
      </c>
      <c r="I2479" s="1">
        <f t="shared" si="231"/>
        <v>1.2235263783331249</v>
      </c>
      <c r="J2479" s="1">
        <f t="shared" si="232"/>
        <v>4404.6949619992502</v>
      </c>
      <c r="K2479" s="1" t="str">
        <f t="shared" si="233"/>
        <v>0</v>
      </c>
    </row>
    <row r="2480" spans="1:11">
      <c r="A2480" s="1" t="s">
        <v>43</v>
      </c>
      <c r="B2480" s="2">
        <v>41078</v>
      </c>
      <c r="C2480" s="3">
        <v>0.25</v>
      </c>
      <c r="D2480" s="1">
        <v>25.913243935902901</v>
      </c>
      <c r="E2480" s="1">
        <f t="shared" si="228"/>
        <v>1.1353239999417459</v>
      </c>
      <c r="F2480" s="1">
        <f t="shared" si="229"/>
        <v>4087.1663997902851</v>
      </c>
      <c r="G2480" s="1" t="str">
        <f t="shared" si="230"/>
        <v>0</v>
      </c>
      <c r="H2480" s="1">
        <v>27.521022890000001</v>
      </c>
      <c r="I2480" s="1">
        <f t="shared" si="231"/>
        <v>1.2057648153681251</v>
      </c>
      <c r="J2480" s="1">
        <f t="shared" si="232"/>
        <v>4340.7533353252502</v>
      </c>
      <c r="K2480" s="1" t="str">
        <f t="shared" si="233"/>
        <v>0</v>
      </c>
    </row>
    <row r="2481" spans="1:11">
      <c r="A2481" s="1" t="s">
        <v>43</v>
      </c>
      <c r="B2481" s="2">
        <v>41078</v>
      </c>
      <c r="C2481" s="3">
        <v>0.29166666666666669</v>
      </c>
      <c r="D2481" s="1">
        <v>23.2463415368398</v>
      </c>
      <c r="E2481" s="1">
        <f t="shared" si="228"/>
        <v>1.0184803385827939</v>
      </c>
      <c r="F2481" s="1">
        <f t="shared" si="229"/>
        <v>3666.5292188980579</v>
      </c>
      <c r="G2481" s="1" t="str">
        <f t="shared" si="230"/>
        <v>0</v>
      </c>
      <c r="H2481" s="1">
        <v>26.700672780000001</v>
      </c>
      <c r="I2481" s="1">
        <f t="shared" si="231"/>
        <v>1.1698232261737502</v>
      </c>
      <c r="J2481" s="1">
        <f t="shared" si="232"/>
        <v>4211.3636142255009</v>
      </c>
      <c r="K2481" s="1" t="str">
        <f t="shared" si="233"/>
        <v>0</v>
      </c>
    </row>
    <row r="2482" spans="1:11">
      <c r="A2482" s="1" t="s">
        <v>43</v>
      </c>
      <c r="B2482" s="2">
        <v>41078</v>
      </c>
      <c r="C2482" s="3">
        <v>0.33333333333333331</v>
      </c>
      <c r="D2482" s="1">
        <v>21.3523568269942</v>
      </c>
      <c r="E2482" s="1">
        <f t="shared" si="228"/>
        <v>0.93550013348268346</v>
      </c>
      <c r="F2482" s="1">
        <f t="shared" si="229"/>
        <v>3367.8004805376604</v>
      </c>
      <c r="G2482" s="1" t="str">
        <f t="shared" si="230"/>
        <v>0</v>
      </c>
      <c r="H2482" s="1">
        <v>25.977751789999999</v>
      </c>
      <c r="I2482" s="1">
        <f t="shared" si="231"/>
        <v>1.138150250299375</v>
      </c>
      <c r="J2482" s="1">
        <f t="shared" si="232"/>
        <v>4097.3409010777495</v>
      </c>
      <c r="K2482" s="1" t="str">
        <f t="shared" si="233"/>
        <v>0</v>
      </c>
    </row>
    <row r="2483" spans="1:11">
      <c r="A2483" s="1" t="s">
        <v>43</v>
      </c>
      <c r="B2483" s="2">
        <v>41078</v>
      </c>
      <c r="C2483" s="3">
        <v>0.375</v>
      </c>
      <c r="D2483" s="1">
        <v>22.4556373426649</v>
      </c>
      <c r="E2483" s="1">
        <f t="shared" si="228"/>
        <v>0.98383761107550594</v>
      </c>
      <c r="F2483" s="1">
        <f t="shared" si="229"/>
        <v>3541.8153998718212</v>
      </c>
      <c r="G2483" s="1" t="str">
        <f t="shared" si="230"/>
        <v>0</v>
      </c>
      <c r="H2483" s="1">
        <v>24.801099430000001</v>
      </c>
      <c r="I2483" s="1">
        <f t="shared" si="231"/>
        <v>1.0865981687768749</v>
      </c>
      <c r="J2483" s="1">
        <f t="shared" si="232"/>
        <v>3911.7534075967496</v>
      </c>
      <c r="K2483" s="1" t="str">
        <f t="shared" si="233"/>
        <v>0</v>
      </c>
    </row>
    <row r="2484" spans="1:11">
      <c r="A2484" s="1" t="s">
        <v>43</v>
      </c>
      <c r="B2484" s="2">
        <v>41078</v>
      </c>
      <c r="C2484" s="3">
        <v>0.41666666666666669</v>
      </c>
      <c r="D2484" s="1">
        <v>19.815490791002901</v>
      </c>
      <c r="E2484" s="1">
        <f t="shared" si="228"/>
        <v>0.86816619028081465</v>
      </c>
      <c r="F2484" s="1">
        <f t="shared" si="229"/>
        <v>3125.3982850109328</v>
      </c>
      <c r="G2484" s="1" t="str">
        <f t="shared" si="230"/>
        <v>0</v>
      </c>
      <c r="H2484" s="1">
        <v>24.166524630000001</v>
      </c>
      <c r="I2484" s="1">
        <f t="shared" si="231"/>
        <v>1.058795860351875</v>
      </c>
      <c r="J2484" s="1">
        <f t="shared" si="232"/>
        <v>3811.6650972667499</v>
      </c>
      <c r="K2484" s="1" t="str">
        <f t="shared" si="233"/>
        <v>0</v>
      </c>
    </row>
    <row r="2485" spans="1:11">
      <c r="A2485" s="1" t="s">
        <v>43</v>
      </c>
      <c r="B2485" s="2">
        <v>41078</v>
      </c>
      <c r="C2485" s="3">
        <v>0.45833333333333331</v>
      </c>
      <c r="D2485" s="1">
        <v>18.0129349411859</v>
      </c>
      <c r="E2485" s="1">
        <f t="shared" si="228"/>
        <v>0.78919171211070738</v>
      </c>
      <c r="F2485" s="1">
        <f t="shared" si="229"/>
        <v>2841.0901635985465</v>
      </c>
      <c r="G2485" s="1" t="str">
        <f t="shared" si="230"/>
        <v>0</v>
      </c>
      <c r="H2485" s="1">
        <v>23.3030528</v>
      </c>
      <c r="I2485" s="1">
        <f t="shared" si="231"/>
        <v>1.0209650008</v>
      </c>
      <c r="J2485" s="1">
        <f t="shared" si="232"/>
        <v>3675.4740028799997</v>
      </c>
      <c r="K2485" s="1" t="str">
        <f t="shared" si="233"/>
        <v>0</v>
      </c>
    </row>
    <row r="2486" spans="1:11">
      <c r="A2486" s="1" t="s">
        <v>43</v>
      </c>
      <c r="B2486" s="2">
        <v>41078</v>
      </c>
      <c r="C2486" s="3">
        <v>0.5</v>
      </c>
      <c r="D2486" s="1">
        <v>16.673333955076</v>
      </c>
      <c r="E2486" s="1">
        <f t="shared" si="228"/>
        <v>0.73050044390676727</v>
      </c>
      <c r="F2486" s="1">
        <f t="shared" si="229"/>
        <v>2629.8015980643622</v>
      </c>
      <c r="G2486" s="1" t="str">
        <f t="shared" si="230"/>
        <v>0</v>
      </c>
      <c r="H2486" s="1">
        <v>22.644851559999999</v>
      </c>
      <c r="I2486" s="1">
        <f t="shared" si="231"/>
        <v>0.99212755897250005</v>
      </c>
      <c r="J2486" s="1">
        <f t="shared" si="232"/>
        <v>3571.659212301</v>
      </c>
      <c r="K2486" s="1" t="str">
        <f t="shared" si="233"/>
        <v>0</v>
      </c>
    </row>
    <row r="2487" spans="1:11">
      <c r="A2487" s="1" t="s">
        <v>43</v>
      </c>
      <c r="B2487" s="2">
        <v>41078</v>
      </c>
      <c r="C2487" s="3">
        <v>0.54166666666666663</v>
      </c>
      <c r="D2487" s="1">
        <v>16.283981075816701</v>
      </c>
      <c r="E2487" s="1">
        <f t="shared" si="228"/>
        <v>0.71344192088421921</v>
      </c>
      <c r="F2487" s="1">
        <f t="shared" si="229"/>
        <v>2568.390915183189</v>
      </c>
      <c r="G2487" s="1" t="str">
        <f t="shared" si="230"/>
        <v>0</v>
      </c>
      <c r="H2487" s="1">
        <v>22.094607499999999</v>
      </c>
      <c r="I2487" s="1">
        <f t="shared" si="231"/>
        <v>0.96801999109374992</v>
      </c>
      <c r="J2487" s="1">
        <f t="shared" si="232"/>
        <v>3484.8719679374999</v>
      </c>
      <c r="K2487" s="1" t="str">
        <f t="shared" si="233"/>
        <v>0</v>
      </c>
    </row>
    <row r="2488" spans="1:11">
      <c r="A2488" s="1" t="s">
        <v>43</v>
      </c>
      <c r="B2488" s="2">
        <v>41078</v>
      </c>
      <c r="C2488" s="3">
        <v>0.58333333333333337</v>
      </c>
      <c r="D2488" s="1">
        <v>16.377688953081801</v>
      </c>
      <c r="E2488" s="1">
        <f t="shared" si="228"/>
        <v>0.71754749725689648</v>
      </c>
      <c r="F2488" s="1">
        <f t="shared" si="229"/>
        <v>2583.1709901248273</v>
      </c>
      <c r="G2488" s="1" t="str">
        <f t="shared" si="230"/>
        <v>0</v>
      </c>
      <c r="H2488" s="1">
        <v>21.62145593</v>
      </c>
      <c r="I2488" s="1">
        <f t="shared" si="231"/>
        <v>0.94729003793312505</v>
      </c>
      <c r="J2488" s="1">
        <f t="shared" si="232"/>
        <v>3410.2441365592504</v>
      </c>
      <c r="K2488" s="1" t="str">
        <f t="shared" si="233"/>
        <v>0</v>
      </c>
    </row>
    <row r="2489" spans="1:11">
      <c r="A2489" s="1" t="s">
        <v>43</v>
      </c>
      <c r="B2489" s="2">
        <v>41078</v>
      </c>
      <c r="C2489" s="3">
        <v>0.625</v>
      </c>
      <c r="D2489" s="1">
        <v>17.082874089347001</v>
      </c>
      <c r="E2489" s="1">
        <f t="shared" si="228"/>
        <v>0.74844342103951556</v>
      </c>
      <c r="F2489" s="1">
        <f t="shared" si="229"/>
        <v>2694.3963157422559</v>
      </c>
      <c r="G2489" s="1" t="str">
        <f t="shared" si="230"/>
        <v>0</v>
      </c>
      <c r="H2489" s="1">
        <v>21.521971659999998</v>
      </c>
      <c r="I2489" s="1">
        <f t="shared" si="231"/>
        <v>0.94293138335374993</v>
      </c>
      <c r="J2489" s="1">
        <f t="shared" si="232"/>
        <v>3394.5529800734998</v>
      </c>
      <c r="K2489" s="1" t="str">
        <f t="shared" si="233"/>
        <v>0</v>
      </c>
    </row>
    <row r="2490" spans="1:11">
      <c r="A2490" s="1" t="s">
        <v>43</v>
      </c>
      <c r="B2490" s="2">
        <v>41078</v>
      </c>
      <c r="C2490" s="3">
        <v>0.66666666666666663</v>
      </c>
      <c r="D2490" s="1">
        <v>17.320464584827398</v>
      </c>
      <c r="E2490" s="1">
        <f t="shared" ref="E2490:E2552" si="234">(D2490*3785.4)/86400</f>
        <v>0.75885285462275043</v>
      </c>
      <c r="F2490" s="1">
        <f t="shared" ref="F2490:F2552" si="235">E2490*3600</f>
        <v>2731.8702766419015</v>
      </c>
      <c r="G2490" s="1" t="str">
        <f t="shared" ref="G2490:G2548" si="236">IF(C2490=$C$25,SUM(F2490:F2511),"0")</f>
        <v>0</v>
      </c>
      <c r="H2490" s="1">
        <v>21.271150939999998</v>
      </c>
      <c r="I2490" s="1">
        <f t="shared" ref="I2490:I2553" si="237">(H2490*3785.4)/86400</f>
        <v>0.93194230055874983</v>
      </c>
      <c r="J2490" s="1">
        <f t="shared" ref="J2490:J2553" si="238">I2490*3600</f>
        <v>3354.9922820114994</v>
      </c>
      <c r="K2490" s="1" t="str">
        <f t="shared" ref="K2490:K2548" si="239">IF(C2490=$C$25,SUM(J2490:J2511),"0")</f>
        <v>0</v>
      </c>
    </row>
    <row r="2491" spans="1:11">
      <c r="A2491" s="1" t="s">
        <v>43</v>
      </c>
      <c r="B2491" s="2">
        <v>41078</v>
      </c>
      <c r="C2491" s="3">
        <v>0.70833333333333337</v>
      </c>
      <c r="D2491" s="1">
        <v>20.2351897541682</v>
      </c>
      <c r="E2491" s="1">
        <f t="shared" si="234"/>
        <v>0.88655425110449426</v>
      </c>
      <c r="F2491" s="1">
        <f t="shared" si="235"/>
        <v>3191.5953039761794</v>
      </c>
      <c r="G2491" s="1" t="str">
        <f t="shared" si="236"/>
        <v>0</v>
      </c>
      <c r="H2491" s="1">
        <v>21.338719569999999</v>
      </c>
      <c r="I2491" s="1">
        <f t="shared" si="237"/>
        <v>0.93490265116062499</v>
      </c>
      <c r="J2491" s="1">
        <f t="shared" si="238"/>
        <v>3365.6495441782499</v>
      </c>
      <c r="K2491" s="1" t="str">
        <f t="shared" si="239"/>
        <v>0</v>
      </c>
    </row>
    <row r="2492" spans="1:11">
      <c r="A2492" s="1" t="s">
        <v>43</v>
      </c>
      <c r="B2492" s="2">
        <v>41078</v>
      </c>
      <c r="C2492" s="3">
        <v>0.75</v>
      </c>
      <c r="D2492" s="1">
        <v>21.452934782769901</v>
      </c>
      <c r="E2492" s="1">
        <f t="shared" si="234"/>
        <v>0.93990670517010633</v>
      </c>
      <c r="F2492" s="1">
        <f t="shared" si="235"/>
        <v>3383.6641386123829</v>
      </c>
      <c r="G2492" s="1" t="str">
        <f t="shared" si="236"/>
        <v>0</v>
      </c>
      <c r="H2492" s="1">
        <v>21.378971979999999</v>
      </c>
      <c r="I2492" s="1">
        <f t="shared" si="237"/>
        <v>0.93666620987375004</v>
      </c>
      <c r="J2492" s="1">
        <f t="shared" si="238"/>
        <v>3371.9983555455001</v>
      </c>
      <c r="K2492" s="1" t="str">
        <f t="shared" si="239"/>
        <v>0</v>
      </c>
    </row>
    <row r="2493" spans="1:11">
      <c r="A2493" s="1" t="s">
        <v>43</v>
      </c>
      <c r="B2493" s="2">
        <v>41078</v>
      </c>
      <c r="C2493" s="3">
        <v>0.79166666666666663</v>
      </c>
      <c r="D2493" s="1">
        <v>22.825291390948799</v>
      </c>
      <c r="E2493" s="1">
        <f t="shared" si="234"/>
        <v>1.0000330790659442</v>
      </c>
      <c r="F2493" s="1">
        <f t="shared" si="235"/>
        <v>3600.1190846373993</v>
      </c>
      <c r="G2493" s="1" t="str">
        <f t="shared" si="236"/>
        <v>0</v>
      </c>
      <c r="H2493" s="1">
        <v>21.457706179999999</v>
      </c>
      <c r="I2493" s="1">
        <f t="shared" si="237"/>
        <v>0.94011575201124997</v>
      </c>
      <c r="J2493" s="1">
        <f t="shared" si="238"/>
        <v>3384.4167072404998</v>
      </c>
      <c r="K2493" s="1" t="str">
        <f t="shared" si="239"/>
        <v>0</v>
      </c>
    </row>
    <row r="2494" spans="1:11">
      <c r="A2494" s="1" t="s">
        <v>43</v>
      </c>
      <c r="B2494" s="2">
        <v>41078</v>
      </c>
      <c r="C2494" s="3">
        <v>0.83333333333333337</v>
      </c>
      <c r="D2494" s="1">
        <v>25.456190774175901</v>
      </c>
      <c r="E2494" s="1">
        <f t="shared" si="234"/>
        <v>1.1152993582935817</v>
      </c>
      <c r="F2494" s="1">
        <f t="shared" si="235"/>
        <v>4015.0776898568943</v>
      </c>
      <c r="G2494" s="1" t="str">
        <f t="shared" si="236"/>
        <v>0</v>
      </c>
      <c r="H2494" s="1">
        <v>21.039933900000001</v>
      </c>
      <c r="I2494" s="1">
        <f t="shared" si="237"/>
        <v>0.92181210399375013</v>
      </c>
      <c r="J2494" s="1">
        <f t="shared" si="238"/>
        <v>3318.5235743775006</v>
      </c>
      <c r="K2494" s="1" t="str">
        <f t="shared" si="239"/>
        <v>0</v>
      </c>
    </row>
    <row r="2495" spans="1:11">
      <c r="A2495" s="1" t="s">
        <v>43</v>
      </c>
      <c r="B2495" s="2">
        <v>41078</v>
      </c>
      <c r="C2495" s="3">
        <v>0.875</v>
      </c>
      <c r="D2495" s="1">
        <v>24.8513556067149</v>
      </c>
      <c r="E2495" s="1">
        <f t="shared" si="234"/>
        <v>1.0888000175191968</v>
      </c>
      <c r="F2495" s="1">
        <f t="shared" si="235"/>
        <v>3919.6800630691082</v>
      </c>
      <c r="G2495" s="1" t="str">
        <f t="shared" si="236"/>
        <v>0</v>
      </c>
      <c r="H2495" s="1">
        <v>21.296398450000002</v>
      </c>
      <c r="I2495" s="1">
        <f t="shared" si="237"/>
        <v>0.93304845709062512</v>
      </c>
      <c r="J2495" s="1">
        <f t="shared" si="238"/>
        <v>3358.9744455262503</v>
      </c>
      <c r="K2495" s="1" t="str">
        <f t="shared" si="239"/>
        <v>0</v>
      </c>
    </row>
    <row r="2496" spans="1:11">
      <c r="A2496" s="1" t="s">
        <v>43</v>
      </c>
      <c r="B2496" s="2">
        <v>41078</v>
      </c>
      <c r="C2496" s="3">
        <v>0.91666666666666663</v>
      </c>
      <c r="D2496" s="1">
        <v>25.684981749852501</v>
      </c>
      <c r="E2496" s="1">
        <f t="shared" si="234"/>
        <v>1.1253232629154126</v>
      </c>
      <c r="F2496" s="1">
        <f t="shared" si="235"/>
        <v>4051.1637464954856</v>
      </c>
      <c r="G2496" s="1" t="str">
        <f t="shared" si="236"/>
        <v>0</v>
      </c>
      <c r="H2496" s="1">
        <v>21.398948770000001</v>
      </c>
      <c r="I2496" s="1">
        <f t="shared" si="237"/>
        <v>0.93754144298562503</v>
      </c>
      <c r="J2496" s="1">
        <f t="shared" si="238"/>
        <v>3375.14919474825</v>
      </c>
      <c r="K2496" s="1" t="str">
        <f t="shared" si="239"/>
        <v>0</v>
      </c>
    </row>
    <row r="2497" spans="1:11">
      <c r="A2497" s="1" t="s">
        <v>43</v>
      </c>
      <c r="B2497" s="2">
        <v>41078</v>
      </c>
      <c r="C2497" s="3">
        <v>0.95833333333333337</v>
      </c>
      <c r="D2497" s="1">
        <v>27.0652018684811</v>
      </c>
      <c r="E2497" s="1">
        <f t="shared" si="234"/>
        <v>1.1857941568628283</v>
      </c>
      <c r="F2497" s="1">
        <f t="shared" si="235"/>
        <v>4268.8589647061817</v>
      </c>
      <c r="G2497" s="1">
        <f t="shared" si="236"/>
        <v>83831.091386337765</v>
      </c>
      <c r="H2497" s="1">
        <v>21.332797719999999</v>
      </c>
      <c r="I2497" s="1">
        <f t="shared" si="237"/>
        <v>0.93464320010750002</v>
      </c>
      <c r="J2497" s="1">
        <f t="shared" si="238"/>
        <v>3364.7155203870002</v>
      </c>
      <c r="K2497" s="1">
        <f t="shared" si="239"/>
        <v>73165.629671396993</v>
      </c>
    </row>
    <row r="2498" spans="1:11">
      <c r="A2498" s="1" t="s">
        <v>43</v>
      </c>
      <c r="B2498" s="2">
        <v>41079</v>
      </c>
      <c r="C2498" s="3">
        <v>0</v>
      </c>
      <c r="D2498" s="1">
        <v>28.524590788417399</v>
      </c>
      <c r="E2498" s="1">
        <f t="shared" si="234"/>
        <v>1.2497336339175373</v>
      </c>
      <c r="F2498" s="1">
        <f t="shared" si="235"/>
        <v>4499.0410821031346</v>
      </c>
      <c r="G2498" s="1" t="str">
        <f t="shared" si="236"/>
        <v>0</v>
      </c>
      <c r="H2498" s="1">
        <v>21.404355049999999</v>
      </c>
      <c r="I2498" s="1">
        <f t="shared" si="237"/>
        <v>0.93777830562812492</v>
      </c>
      <c r="J2498" s="1">
        <f t="shared" si="238"/>
        <v>3376.0019002612498</v>
      </c>
      <c r="K2498" s="1" t="str">
        <f t="shared" si="239"/>
        <v>0</v>
      </c>
    </row>
    <row r="2499" spans="1:11">
      <c r="A2499" s="1" t="s">
        <v>43</v>
      </c>
      <c r="B2499" s="2">
        <v>41079</v>
      </c>
      <c r="C2499" s="3">
        <v>4.1666666666666664E-2</v>
      </c>
      <c r="D2499" s="1">
        <v>29.057851337326898</v>
      </c>
      <c r="E2499" s="1">
        <f t="shared" si="234"/>
        <v>1.2730971117166348</v>
      </c>
      <c r="F2499" s="1">
        <f t="shared" si="235"/>
        <v>4583.1496021798848</v>
      </c>
      <c r="G2499" s="1" t="str">
        <f t="shared" si="236"/>
        <v>0</v>
      </c>
      <c r="H2499" s="1">
        <v>21.305929020000001</v>
      </c>
      <c r="I2499" s="1">
        <f t="shared" si="237"/>
        <v>0.93346601518875005</v>
      </c>
      <c r="J2499" s="1">
        <f t="shared" si="238"/>
        <v>3360.4776546795001</v>
      </c>
      <c r="K2499" s="1" t="str">
        <f t="shared" si="239"/>
        <v>0</v>
      </c>
    </row>
    <row r="2500" spans="1:11">
      <c r="A2500" s="1" t="s">
        <v>43</v>
      </c>
      <c r="B2500" s="2">
        <v>41079</v>
      </c>
      <c r="C2500" s="3">
        <v>8.3333333333333329E-2</v>
      </c>
      <c r="D2500" s="1">
        <v>28.2084900909</v>
      </c>
      <c r="E2500" s="1">
        <f t="shared" si="234"/>
        <v>1.2358844721075564</v>
      </c>
      <c r="F2500" s="1">
        <f t="shared" si="235"/>
        <v>4449.1840995872026</v>
      </c>
      <c r="G2500" s="1" t="str">
        <f t="shared" si="236"/>
        <v>0</v>
      </c>
      <c r="H2500" s="1">
        <v>21.28572131</v>
      </c>
      <c r="I2500" s="1">
        <f t="shared" si="237"/>
        <v>0.93258066489437508</v>
      </c>
      <c r="J2500" s="1">
        <f t="shared" si="238"/>
        <v>3357.2903936197504</v>
      </c>
      <c r="K2500" s="1" t="str">
        <f t="shared" si="239"/>
        <v>0</v>
      </c>
    </row>
    <row r="2501" spans="1:11">
      <c r="A2501" s="1" t="s">
        <v>43</v>
      </c>
      <c r="B2501" s="2">
        <v>41079</v>
      </c>
      <c r="C2501" s="3">
        <v>0.125</v>
      </c>
      <c r="D2501" s="1">
        <v>28.577924502160801</v>
      </c>
      <c r="E2501" s="1">
        <f t="shared" si="234"/>
        <v>1.25207031725092</v>
      </c>
      <c r="F2501" s="1">
        <f t="shared" si="235"/>
        <v>4507.4531421033116</v>
      </c>
      <c r="G2501" s="1" t="str">
        <f t="shared" si="236"/>
        <v>0</v>
      </c>
      <c r="H2501" s="1">
        <v>21.310955249999999</v>
      </c>
      <c r="I2501" s="1">
        <f t="shared" si="237"/>
        <v>0.93368622689062497</v>
      </c>
      <c r="J2501" s="1">
        <f t="shared" si="238"/>
        <v>3361.2704168062501</v>
      </c>
      <c r="K2501" s="1" t="str">
        <f t="shared" si="239"/>
        <v>0</v>
      </c>
    </row>
    <row r="2502" spans="1:11">
      <c r="A2502" s="1" t="s">
        <v>43</v>
      </c>
      <c r="B2502" s="2">
        <v>41079</v>
      </c>
      <c r="C2502" s="3">
        <v>0.16666666666666666</v>
      </c>
      <c r="D2502" s="1">
        <v>29.519821274015602</v>
      </c>
      <c r="E2502" s="1">
        <f t="shared" si="234"/>
        <v>1.2933371695678086</v>
      </c>
      <c r="F2502" s="1">
        <f t="shared" si="235"/>
        <v>4656.0138104441112</v>
      </c>
      <c r="G2502" s="1" t="str">
        <f t="shared" si="236"/>
        <v>0</v>
      </c>
      <c r="H2502" s="1">
        <v>21.098616610000001</v>
      </c>
      <c r="I2502" s="1">
        <f t="shared" si="237"/>
        <v>0.92438314022562496</v>
      </c>
      <c r="J2502" s="1">
        <f t="shared" si="238"/>
        <v>3327.7793048122498</v>
      </c>
      <c r="K2502" s="1" t="str">
        <f t="shared" si="239"/>
        <v>0</v>
      </c>
    </row>
    <row r="2503" spans="1:11">
      <c r="A2503" s="1" t="s">
        <v>43</v>
      </c>
      <c r="B2503" s="2">
        <v>41079</v>
      </c>
      <c r="C2503" s="3">
        <v>0.20833333333333334</v>
      </c>
      <c r="D2503" s="1">
        <v>28.2675296682782</v>
      </c>
      <c r="E2503" s="1">
        <f t="shared" si="234"/>
        <v>1.2384711435914388</v>
      </c>
      <c r="F2503" s="1">
        <f t="shared" si="235"/>
        <v>4458.4961169291801</v>
      </c>
      <c r="G2503" s="1" t="str">
        <f t="shared" si="236"/>
        <v>0</v>
      </c>
      <c r="H2503" s="1">
        <v>21.27513265</v>
      </c>
      <c r="I2503" s="1">
        <f t="shared" si="237"/>
        <v>0.93211674922812493</v>
      </c>
      <c r="J2503" s="1">
        <f t="shared" si="238"/>
        <v>3355.6202972212495</v>
      </c>
      <c r="K2503" s="1" t="str">
        <f t="shared" si="239"/>
        <v>0</v>
      </c>
    </row>
    <row r="2504" spans="1:11">
      <c r="A2504" s="1" t="s">
        <v>43</v>
      </c>
      <c r="B2504" s="2">
        <v>41079</v>
      </c>
      <c r="C2504" s="3">
        <v>0.25</v>
      </c>
      <c r="D2504" s="1">
        <v>26.851192469596899</v>
      </c>
      <c r="E2504" s="1">
        <f t="shared" si="234"/>
        <v>1.1764178700742141</v>
      </c>
      <c r="F2504" s="1">
        <f t="shared" si="235"/>
        <v>4235.1043322671703</v>
      </c>
      <c r="G2504" s="1" t="str">
        <f t="shared" si="236"/>
        <v>0</v>
      </c>
      <c r="H2504" s="1">
        <v>21.190829269999998</v>
      </c>
      <c r="I2504" s="1">
        <f t="shared" si="237"/>
        <v>0.92842320739187489</v>
      </c>
      <c r="J2504" s="1">
        <f t="shared" si="238"/>
        <v>3342.3235466107494</v>
      </c>
      <c r="K2504" s="1" t="str">
        <f t="shared" si="239"/>
        <v>0</v>
      </c>
    </row>
    <row r="2505" spans="1:11">
      <c r="A2505" s="1" t="s">
        <v>43</v>
      </c>
      <c r="B2505" s="2">
        <v>41079</v>
      </c>
      <c r="C2505" s="3">
        <v>0.29166666666666669</v>
      </c>
      <c r="D2505" s="1">
        <v>26.026959841516302</v>
      </c>
      <c r="E2505" s="1">
        <f t="shared" si="234"/>
        <v>1.140306178056433</v>
      </c>
      <c r="F2505" s="1">
        <f t="shared" si="235"/>
        <v>4105.1022410031583</v>
      </c>
      <c r="G2505" s="1" t="str">
        <f t="shared" si="236"/>
        <v>0</v>
      </c>
      <c r="H2505" s="1">
        <v>21.405806869999999</v>
      </c>
      <c r="I2505" s="1">
        <f t="shared" si="237"/>
        <v>0.93784191349187496</v>
      </c>
      <c r="J2505" s="1">
        <f t="shared" si="238"/>
        <v>3376.2308885707498</v>
      </c>
      <c r="K2505" s="1" t="str">
        <f t="shared" si="239"/>
        <v>0</v>
      </c>
    </row>
    <row r="2506" spans="1:11">
      <c r="A2506" s="1" t="s">
        <v>43</v>
      </c>
      <c r="B2506" s="2">
        <v>41079</v>
      </c>
      <c r="C2506" s="3">
        <v>0.33333333333333331</v>
      </c>
      <c r="D2506" s="1">
        <v>23.9504764620463</v>
      </c>
      <c r="E2506" s="1">
        <f t="shared" si="234"/>
        <v>1.0493302499934034</v>
      </c>
      <c r="F2506" s="1">
        <f t="shared" si="235"/>
        <v>3777.5888999762524</v>
      </c>
      <c r="G2506" s="1" t="str">
        <f t="shared" si="236"/>
        <v>0</v>
      </c>
      <c r="H2506" s="1">
        <v>21.43797344</v>
      </c>
      <c r="I2506" s="1">
        <f t="shared" si="237"/>
        <v>0.93925121134</v>
      </c>
      <c r="J2506" s="1">
        <f t="shared" si="238"/>
        <v>3381.304360824</v>
      </c>
      <c r="K2506" s="1" t="str">
        <f t="shared" si="239"/>
        <v>0</v>
      </c>
    </row>
    <row r="2507" spans="1:11">
      <c r="A2507" s="1" t="s">
        <v>43</v>
      </c>
      <c r="B2507" s="2">
        <v>41079</v>
      </c>
      <c r="C2507" s="3">
        <v>0.375</v>
      </c>
      <c r="D2507" s="1">
        <v>22.030452139642499</v>
      </c>
      <c r="E2507" s="1">
        <f t="shared" si="234"/>
        <v>0.96520918436808689</v>
      </c>
      <c r="F2507" s="1">
        <f t="shared" si="235"/>
        <v>3474.753063725113</v>
      </c>
      <c r="G2507" s="1" t="str">
        <f t="shared" si="236"/>
        <v>0</v>
      </c>
      <c r="H2507" s="1">
        <v>21.129786020000001</v>
      </c>
      <c r="I2507" s="1">
        <f t="shared" si="237"/>
        <v>0.92574875000125001</v>
      </c>
      <c r="J2507" s="1">
        <f t="shared" si="238"/>
        <v>3332.6955000045</v>
      </c>
      <c r="K2507" s="1" t="str">
        <f t="shared" si="239"/>
        <v>0</v>
      </c>
    </row>
    <row r="2508" spans="1:11">
      <c r="A2508" s="1" t="s">
        <v>43</v>
      </c>
      <c r="B2508" s="2">
        <v>41079</v>
      </c>
      <c r="C2508" s="3">
        <v>0.41666666666666669</v>
      </c>
      <c r="D2508" s="1">
        <v>21.2799353943931</v>
      </c>
      <c r="E2508" s="1">
        <f t="shared" si="234"/>
        <v>0.93232716946684768</v>
      </c>
      <c r="F2508" s="1">
        <f t="shared" si="235"/>
        <v>3356.3778100806517</v>
      </c>
      <c r="G2508" s="1" t="str">
        <f t="shared" si="236"/>
        <v>0</v>
      </c>
      <c r="H2508" s="1">
        <v>21.342240140000001</v>
      </c>
      <c r="I2508" s="1">
        <f t="shared" si="237"/>
        <v>0.93505689613375009</v>
      </c>
      <c r="J2508" s="1">
        <f t="shared" si="238"/>
        <v>3366.2048260815004</v>
      </c>
      <c r="K2508" s="1" t="str">
        <f t="shared" si="239"/>
        <v>0</v>
      </c>
    </row>
    <row r="2509" spans="1:11">
      <c r="A2509" s="1" t="s">
        <v>43</v>
      </c>
      <c r="B2509" s="2">
        <v>41079</v>
      </c>
      <c r="C2509" s="3">
        <v>0.45833333333333331</v>
      </c>
      <c r="D2509" s="1">
        <v>20.441498176786599</v>
      </c>
      <c r="E2509" s="1">
        <f t="shared" si="234"/>
        <v>0.89559313887046288</v>
      </c>
      <c r="F2509" s="1">
        <f t="shared" si="235"/>
        <v>3224.1352999336664</v>
      </c>
      <c r="G2509" s="1" t="str">
        <f t="shared" si="236"/>
        <v>0</v>
      </c>
      <c r="H2509" s="1">
        <v>21.146920640000001</v>
      </c>
      <c r="I2509" s="1">
        <f t="shared" si="237"/>
        <v>0.92649946053999999</v>
      </c>
      <c r="J2509" s="1">
        <f t="shared" si="238"/>
        <v>3335.3980579439999</v>
      </c>
      <c r="K2509" s="1" t="str">
        <f t="shared" si="239"/>
        <v>0</v>
      </c>
    </row>
    <row r="2510" spans="1:11">
      <c r="A2510" s="1" t="s">
        <v>43</v>
      </c>
      <c r="B2510" s="2">
        <v>41079</v>
      </c>
      <c r="C2510" s="3">
        <v>0.5</v>
      </c>
      <c r="D2510" s="1">
        <v>19.060708749029398</v>
      </c>
      <c r="E2510" s="1">
        <f t="shared" si="234"/>
        <v>0.83509730206685062</v>
      </c>
      <c r="F2510" s="1">
        <f t="shared" si="235"/>
        <v>3006.3502874406622</v>
      </c>
      <c r="G2510" s="1" t="str">
        <f t="shared" si="236"/>
        <v>0</v>
      </c>
      <c r="H2510" s="1">
        <v>21.300047800000002</v>
      </c>
      <c r="I2510" s="1">
        <f t="shared" si="237"/>
        <v>0.9332083442375001</v>
      </c>
      <c r="J2510" s="1">
        <f t="shared" si="238"/>
        <v>3359.5500392550002</v>
      </c>
      <c r="K2510" s="1" t="str">
        <f t="shared" si="239"/>
        <v>0</v>
      </c>
    </row>
    <row r="2511" spans="1:11">
      <c r="A2511" s="1" t="s">
        <v>43</v>
      </c>
      <c r="B2511" s="2">
        <v>41079</v>
      </c>
      <c r="C2511" s="3">
        <v>0.54166666666666663</v>
      </c>
      <c r="D2511" s="1">
        <v>18.733284991582199</v>
      </c>
      <c r="E2511" s="1">
        <f t="shared" si="234"/>
        <v>0.82075204869369511</v>
      </c>
      <c r="F2511" s="1">
        <f t="shared" si="235"/>
        <v>2954.7073752973024</v>
      </c>
      <c r="G2511" s="1" t="str">
        <f t="shared" si="236"/>
        <v>0</v>
      </c>
      <c r="H2511" s="1">
        <v>21.24310848</v>
      </c>
      <c r="I2511" s="1">
        <f t="shared" si="237"/>
        <v>0.93071369028000006</v>
      </c>
      <c r="J2511" s="1">
        <f t="shared" si="238"/>
        <v>3350.5692850080004</v>
      </c>
      <c r="K2511" s="1" t="str">
        <f t="shared" si="239"/>
        <v>0</v>
      </c>
    </row>
    <row r="2512" spans="1:11">
      <c r="A2512" s="1" t="s">
        <v>43</v>
      </c>
      <c r="B2512" s="2">
        <v>41079</v>
      </c>
      <c r="C2512" s="3">
        <v>0.58333333333333337</v>
      </c>
      <c r="D2512" s="1">
        <v>18.8417098543379</v>
      </c>
      <c r="E2512" s="1">
        <f t="shared" si="234"/>
        <v>0.82550241299317917</v>
      </c>
      <c r="F2512" s="1">
        <f t="shared" si="235"/>
        <v>2971.808686775445</v>
      </c>
      <c r="G2512" s="1" t="str">
        <f t="shared" si="236"/>
        <v>0</v>
      </c>
      <c r="H2512" s="1">
        <v>21.230932360000001</v>
      </c>
      <c r="I2512" s="1">
        <f t="shared" si="237"/>
        <v>0.9301802240225</v>
      </c>
      <c r="J2512" s="1">
        <f t="shared" si="238"/>
        <v>3348.6488064810001</v>
      </c>
      <c r="K2512" s="1" t="str">
        <f t="shared" si="239"/>
        <v>0</v>
      </c>
    </row>
    <row r="2513" spans="1:11">
      <c r="A2513" s="1" t="s">
        <v>43</v>
      </c>
      <c r="B2513" s="2">
        <v>41079</v>
      </c>
      <c r="C2513" s="3">
        <v>0.625</v>
      </c>
      <c r="D2513" s="1">
        <v>18.7233378754722</v>
      </c>
      <c r="E2513" s="1">
        <f t="shared" si="234"/>
        <v>0.82031624066912578</v>
      </c>
      <c r="F2513" s="1">
        <f t="shared" si="235"/>
        <v>2953.1384664088528</v>
      </c>
      <c r="G2513" s="1" t="str">
        <f t="shared" si="236"/>
        <v>0</v>
      </c>
      <c r="H2513" s="1">
        <v>20.612963359999998</v>
      </c>
      <c r="I2513" s="1">
        <f t="shared" si="237"/>
        <v>0.90310545720999991</v>
      </c>
      <c r="J2513" s="1">
        <f t="shared" si="238"/>
        <v>3251.1796459559996</v>
      </c>
      <c r="K2513" s="1" t="str">
        <f t="shared" si="239"/>
        <v>0</v>
      </c>
    </row>
    <row r="2514" spans="1:11">
      <c r="A2514" s="1" t="s">
        <v>43</v>
      </c>
      <c r="B2514" s="2">
        <v>41079</v>
      </c>
      <c r="C2514" s="3">
        <v>0.66666666666666663</v>
      </c>
      <c r="D2514" s="1">
        <v>21.256369974348299</v>
      </c>
      <c r="E2514" s="1">
        <f t="shared" si="234"/>
        <v>0.9312947095011348</v>
      </c>
      <c r="F2514" s="1">
        <f t="shared" si="235"/>
        <v>3352.6609542040851</v>
      </c>
      <c r="G2514" s="1" t="str">
        <f t="shared" si="236"/>
        <v>0</v>
      </c>
      <c r="H2514" s="1">
        <v>20.53060679</v>
      </c>
      <c r="I2514" s="1">
        <f t="shared" si="237"/>
        <v>0.89949720998687499</v>
      </c>
      <c r="J2514" s="1">
        <f t="shared" si="238"/>
        <v>3238.1899559527501</v>
      </c>
      <c r="K2514" s="1" t="str">
        <f t="shared" si="239"/>
        <v>0</v>
      </c>
    </row>
    <row r="2515" spans="1:11">
      <c r="A2515" s="1" t="s">
        <v>43</v>
      </c>
      <c r="B2515" s="2">
        <v>41079</v>
      </c>
      <c r="C2515" s="3">
        <v>0.70833333333333337</v>
      </c>
      <c r="D2515" s="1">
        <v>22.1220352718565</v>
      </c>
      <c r="E2515" s="1">
        <f t="shared" si="234"/>
        <v>0.96922167034821294</v>
      </c>
      <c r="F2515" s="1">
        <f t="shared" si="235"/>
        <v>3489.1980132535664</v>
      </c>
      <c r="G2515" s="1" t="str">
        <f t="shared" si="236"/>
        <v>0</v>
      </c>
      <c r="H2515" s="1">
        <v>20.38895711</v>
      </c>
      <c r="I2515" s="1">
        <f t="shared" si="237"/>
        <v>0.89329118338187496</v>
      </c>
      <c r="J2515" s="1">
        <f t="shared" si="238"/>
        <v>3215.8482601747501</v>
      </c>
      <c r="K2515" s="1" t="str">
        <f t="shared" si="239"/>
        <v>0</v>
      </c>
    </row>
    <row r="2516" spans="1:11">
      <c r="A2516" s="1" t="s">
        <v>43</v>
      </c>
      <c r="B2516" s="2">
        <v>41079</v>
      </c>
      <c r="C2516" s="3">
        <v>0.75</v>
      </c>
      <c r="D2516" s="1">
        <v>22.2550103680293</v>
      </c>
      <c r="E2516" s="1">
        <f t="shared" si="234"/>
        <v>0.97504764174928371</v>
      </c>
      <c r="F2516" s="1">
        <f t="shared" si="235"/>
        <v>3510.1715102974213</v>
      </c>
      <c r="G2516" s="1" t="str">
        <f t="shared" si="236"/>
        <v>0</v>
      </c>
      <c r="H2516" s="1">
        <v>20.12655037</v>
      </c>
      <c r="I2516" s="1">
        <f t="shared" si="237"/>
        <v>0.88179448808562499</v>
      </c>
      <c r="J2516" s="1">
        <f t="shared" si="238"/>
        <v>3174.4601571082499</v>
      </c>
      <c r="K2516" s="1" t="str">
        <f t="shared" si="239"/>
        <v>0</v>
      </c>
    </row>
    <row r="2517" spans="1:11">
      <c r="A2517" s="1" t="s">
        <v>43</v>
      </c>
      <c r="B2517" s="2">
        <v>41079</v>
      </c>
      <c r="C2517" s="3">
        <v>0.79166666666666663</v>
      </c>
      <c r="D2517" s="1">
        <v>24.740838610861001</v>
      </c>
      <c r="E2517" s="1">
        <f t="shared" si="234"/>
        <v>1.0839579916383475</v>
      </c>
      <c r="F2517" s="1">
        <f t="shared" si="235"/>
        <v>3902.2487698980508</v>
      </c>
      <c r="G2517" s="1" t="str">
        <f t="shared" si="236"/>
        <v>0</v>
      </c>
      <c r="H2517" s="1">
        <v>20.759944619999999</v>
      </c>
      <c r="I2517" s="1">
        <f t="shared" si="237"/>
        <v>0.90954507366374993</v>
      </c>
      <c r="J2517" s="1">
        <f t="shared" si="238"/>
        <v>3274.3622651894998</v>
      </c>
      <c r="K2517" s="1" t="str">
        <f t="shared" si="239"/>
        <v>0</v>
      </c>
    </row>
    <row r="2518" spans="1:11">
      <c r="A2518" s="1" t="s">
        <v>43</v>
      </c>
      <c r="B2518" s="2">
        <v>41079</v>
      </c>
      <c r="C2518" s="3">
        <v>0.83333333333333337</v>
      </c>
      <c r="D2518" s="1">
        <v>25.966389968130301</v>
      </c>
      <c r="E2518" s="1">
        <f t="shared" si="234"/>
        <v>1.1376524604787088</v>
      </c>
      <c r="F2518" s="1">
        <f t="shared" si="235"/>
        <v>4095.5488577233518</v>
      </c>
      <c r="G2518" s="1" t="str">
        <f t="shared" si="236"/>
        <v>0</v>
      </c>
      <c r="H2518" s="1">
        <v>21.020818439999999</v>
      </c>
      <c r="I2518" s="1">
        <f t="shared" si="237"/>
        <v>0.92097460790249996</v>
      </c>
      <c r="J2518" s="1">
        <f t="shared" si="238"/>
        <v>3315.5085884489999</v>
      </c>
      <c r="K2518" s="1" t="str">
        <f t="shared" si="239"/>
        <v>0</v>
      </c>
    </row>
    <row r="2519" spans="1:11">
      <c r="A2519" s="1" t="s">
        <v>43</v>
      </c>
      <c r="B2519" s="2">
        <v>41079</v>
      </c>
      <c r="C2519" s="3">
        <v>0.875</v>
      </c>
      <c r="D2519" s="1">
        <v>24.999446594450198</v>
      </c>
      <c r="E2519" s="1">
        <f t="shared" si="234"/>
        <v>1.0952882539193494</v>
      </c>
      <c r="F2519" s="1">
        <f t="shared" si="235"/>
        <v>3943.0377141096578</v>
      </c>
      <c r="G2519" s="1" t="str">
        <f t="shared" si="236"/>
        <v>0</v>
      </c>
      <c r="H2519" s="1">
        <v>21.242402869999999</v>
      </c>
      <c r="I2519" s="1">
        <f t="shared" si="237"/>
        <v>0.93068277574187508</v>
      </c>
      <c r="J2519" s="1">
        <f t="shared" si="238"/>
        <v>3350.4579926707502</v>
      </c>
      <c r="K2519" s="1" t="str">
        <f t="shared" si="239"/>
        <v>0</v>
      </c>
    </row>
    <row r="2520" spans="1:11">
      <c r="A2520" s="1" t="s">
        <v>43</v>
      </c>
      <c r="B2520" s="2">
        <v>41079</v>
      </c>
      <c r="C2520" s="3">
        <v>0.91666666666666663</v>
      </c>
      <c r="D2520" s="1">
        <v>27.212706685066198</v>
      </c>
      <c r="E2520" s="1">
        <f t="shared" si="234"/>
        <v>1.1922567116394629</v>
      </c>
      <c r="F2520" s="1">
        <f t="shared" si="235"/>
        <v>4292.1241619020666</v>
      </c>
      <c r="G2520" s="1" t="str">
        <f t="shared" si="236"/>
        <v>0</v>
      </c>
      <c r="H2520" s="1">
        <v>21.32988095</v>
      </c>
      <c r="I2520" s="1">
        <f t="shared" si="237"/>
        <v>0.93451540912187503</v>
      </c>
      <c r="J2520" s="1">
        <f t="shared" si="238"/>
        <v>3364.2554728387499</v>
      </c>
      <c r="K2520" s="1" t="str">
        <f t="shared" si="239"/>
        <v>0</v>
      </c>
    </row>
    <row r="2521" spans="1:11">
      <c r="A2521" s="1" t="s">
        <v>43</v>
      </c>
      <c r="B2521" s="2">
        <v>41079</v>
      </c>
      <c r="C2521" s="3">
        <v>0.95833333333333337</v>
      </c>
      <c r="D2521" s="1">
        <v>27.1591697952482</v>
      </c>
      <c r="E2521" s="1">
        <f t="shared" si="234"/>
        <v>1.1899111266543119</v>
      </c>
      <c r="F2521" s="1">
        <f t="shared" si="235"/>
        <v>4283.6800559555231</v>
      </c>
      <c r="G2521" s="1">
        <f t="shared" si="236"/>
        <v>82755.65873584486</v>
      </c>
      <c r="H2521" s="1">
        <v>21.223565499999999</v>
      </c>
      <c r="I2521" s="1">
        <f t="shared" si="237"/>
        <v>0.92985746346874998</v>
      </c>
      <c r="J2521" s="1">
        <f t="shared" si="238"/>
        <v>3347.4868684875</v>
      </c>
      <c r="K2521" s="1">
        <f t="shared" si="239"/>
        <v>73127.988306778498</v>
      </c>
    </row>
    <row r="2522" spans="1:11">
      <c r="A2522" s="1" t="s">
        <v>43</v>
      </c>
      <c r="B2522" s="2">
        <v>41080</v>
      </c>
      <c r="C2522" s="3">
        <v>0</v>
      </c>
      <c r="D2522" s="1">
        <v>27.9720961634318</v>
      </c>
      <c r="E2522" s="1">
        <f t="shared" si="234"/>
        <v>1.2255274631603557</v>
      </c>
      <c r="F2522" s="1">
        <f t="shared" si="235"/>
        <v>4411.8988673772801</v>
      </c>
      <c r="G2522" s="1" t="str">
        <f t="shared" si="236"/>
        <v>0</v>
      </c>
      <c r="H2522" s="1">
        <v>21.213879110000001</v>
      </c>
      <c r="I2522" s="1">
        <f t="shared" si="237"/>
        <v>0.92943307850687507</v>
      </c>
      <c r="J2522" s="1">
        <f t="shared" si="238"/>
        <v>3345.9590826247504</v>
      </c>
      <c r="K2522" s="1" t="str">
        <f t="shared" si="239"/>
        <v>0</v>
      </c>
    </row>
    <row r="2523" spans="1:11">
      <c r="A2523" s="1" t="s">
        <v>43</v>
      </c>
      <c r="B2523" s="2">
        <v>41080</v>
      </c>
      <c r="C2523" s="3">
        <v>4.1666666666666664E-2</v>
      </c>
      <c r="D2523" s="1">
        <v>27.853984562556001</v>
      </c>
      <c r="E2523" s="1">
        <f t="shared" si="234"/>
        <v>1.2203526986469848</v>
      </c>
      <c r="F2523" s="1">
        <f t="shared" si="235"/>
        <v>4393.269715129145</v>
      </c>
      <c r="G2523" s="1" t="str">
        <f t="shared" si="236"/>
        <v>0</v>
      </c>
      <c r="H2523" s="1">
        <v>20.92030286</v>
      </c>
      <c r="I2523" s="1">
        <f t="shared" si="237"/>
        <v>0.91657076905375001</v>
      </c>
      <c r="J2523" s="1">
        <f t="shared" si="238"/>
        <v>3299.6547685935002</v>
      </c>
      <c r="K2523" s="1" t="str">
        <f t="shared" si="239"/>
        <v>0</v>
      </c>
    </row>
    <row r="2524" spans="1:11">
      <c r="A2524" s="1" t="s">
        <v>43</v>
      </c>
      <c r="B2524" s="2">
        <v>41080</v>
      </c>
      <c r="C2524" s="3">
        <v>8.3333333333333329E-2</v>
      </c>
      <c r="D2524" s="1">
        <v>28.152153104676099</v>
      </c>
      <c r="E2524" s="1">
        <f t="shared" si="234"/>
        <v>1.2334162078986215</v>
      </c>
      <c r="F2524" s="1">
        <f t="shared" si="235"/>
        <v>4440.298348435037</v>
      </c>
      <c r="G2524" s="1" t="str">
        <f t="shared" si="236"/>
        <v>0</v>
      </c>
      <c r="H2524" s="1">
        <v>21.209924220000001</v>
      </c>
      <c r="I2524" s="1">
        <f t="shared" si="237"/>
        <v>0.92925980488875004</v>
      </c>
      <c r="J2524" s="1">
        <f t="shared" si="238"/>
        <v>3345.3352975995003</v>
      </c>
      <c r="K2524" s="1" t="str">
        <f t="shared" si="239"/>
        <v>0</v>
      </c>
    </row>
    <row r="2525" spans="1:11">
      <c r="A2525" s="1" t="s">
        <v>43</v>
      </c>
      <c r="B2525" s="2">
        <v>41080</v>
      </c>
      <c r="C2525" s="3">
        <v>0.125</v>
      </c>
      <c r="D2525" s="1">
        <v>31.942736475732602</v>
      </c>
      <c r="E2525" s="1">
        <f t="shared" si="234"/>
        <v>1.3994911418430347</v>
      </c>
      <c r="F2525" s="1">
        <f t="shared" si="235"/>
        <v>5038.1681106349251</v>
      </c>
      <c r="G2525" s="1" t="str">
        <f t="shared" si="236"/>
        <v>0</v>
      </c>
      <c r="H2525" s="1">
        <v>21.30832346</v>
      </c>
      <c r="I2525" s="1">
        <f t="shared" si="237"/>
        <v>0.93357092159124999</v>
      </c>
      <c r="J2525" s="1">
        <f t="shared" si="238"/>
        <v>3360.8553177284998</v>
      </c>
      <c r="K2525" s="1" t="str">
        <f t="shared" si="239"/>
        <v>0</v>
      </c>
    </row>
    <row r="2526" spans="1:11">
      <c r="A2526" s="1" t="s">
        <v>43</v>
      </c>
      <c r="B2526" s="2">
        <v>41080</v>
      </c>
      <c r="C2526" s="3">
        <v>0.16666666666666666</v>
      </c>
      <c r="D2526" s="1">
        <v>29.227855730056799</v>
      </c>
      <c r="E2526" s="1">
        <f t="shared" si="234"/>
        <v>1.2805454291731135</v>
      </c>
      <c r="F2526" s="1">
        <f t="shared" si="235"/>
        <v>4609.963545023209</v>
      </c>
      <c r="G2526" s="1" t="str">
        <f t="shared" si="236"/>
        <v>0</v>
      </c>
      <c r="H2526" s="1">
        <v>21.21309222</v>
      </c>
      <c r="I2526" s="1">
        <f t="shared" si="237"/>
        <v>0.92939860288875009</v>
      </c>
      <c r="J2526" s="1">
        <f t="shared" si="238"/>
        <v>3345.8349703995004</v>
      </c>
      <c r="K2526" s="1" t="str">
        <f t="shared" si="239"/>
        <v>0</v>
      </c>
    </row>
    <row r="2527" spans="1:11">
      <c r="A2527" s="1" t="s">
        <v>43</v>
      </c>
      <c r="B2527" s="2">
        <v>41080</v>
      </c>
      <c r="C2527" s="3">
        <v>0.20833333333333334</v>
      </c>
      <c r="D2527" s="1">
        <v>28.080407045152501</v>
      </c>
      <c r="E2527" s="1">
        <f t="shared" si="234"/>
        <v>1.230272833665744</v>
      </c>
      <c r="F2527" s="1">
        <f t="shared" si="235"/>
        <v>4428.9822011966789</v>
      </c>
      <c r="G2527" s="1" t="str">
        <f t="shared" si="236"/>
        <v>0</v>
      </c>
      <c r="H2527" s="1">
        <v>21.45037348</v>
      </c>
      <c r="I2527" s="1">
        <f t="shared" si="237"/>
        <v>0.9397944880925001</v>
      </c>
      <c r="J2527" s="1">
        <f t="shared" si="238"/>
        <v>3383.2601571330006</v>
      </c>
      <c r="K2527" s="1" t="str">
        <f t="shared" si="239"/>
        <v>0</v>
      </c>
    </row>
    <row r="2528" spans="1:11">
      <c r="A2528" s="1" t="s">
        <v>43</v>
      </c>
      <c r="B2528" s="2">
        <v>41080</v>
      </c>
      <c r="C2528" s="3">
        <v>0.25</v>
      </c>
      <c r="D2528" s="1">
        <v>25.534562684694901</v>
      </c>
      <c r="E2528" s="1">
        <f t="shared" si="234"/>
        <v>1.1187330276231955</v>
      </c>
      <c r="F2528" s="1">
        <f t="shared" si="235"/>
        <v>4027.4388994435039</v>
      </c>
      <c r="G2528" s="1" t="str">
        <f t="shared" si="236"/>
        <v>0</v>
      </c>
      <c r="H2528" s="1">
        <v>21.54656786</v>
      </c>
      <c r="I2528" s="1">
        <f t="shared" si="237"/>
        <v>0.94400900436625002</v>
      </c>
      <c r="J2528" s="1">
        <f t="shared" si="238"/>
        <v>3398.4324157185001</v>
      </c>
      <c r="K2528" s="1" t="str">
        <f t="shared" si="239"/>
        <v>0</v>
      </c>
    </row>
    <row r="2529" spans="1:11">
      <c r="A2529" s="1" t="s">
        <v>43</v>
      </c>
      <c r="B2529" s="2">
        <v>41080</v>
      </c>
      <c r="C2529" s="3">
        <v>0.29166666666666669</v>
      </c>
      <c r="D2529" s="1">
        <v>23.742108365694701</v>
      </c>
      <c r="E2529" s="1">
        <f t="shared" si="234"/>
        <v>1.0402011227719992</v>
      </c>
      <c r="F2529" s="1">
        <f t="shared" si="235"/>
        <v>3744.724041979197</v>
      </c>
      <c r="G2529" s="1" t="str">
        <f t="shared" si="236"/>
        <v>0</v>
      </c>
      <c r="H2529" s="1">
        <v>21.431834519999999</v>
      </c>
      <c r="I2529" s="1">
        <f t="shared" si="237"/>
        <v>0.93898224990750001</v>
      </c>
      <c r="J2529" s="1">
        <f t="shared" si="238"/>
        <v>3380.3360996669999</v>
      </c>
      <c r="K2529" s="1" t="str">
        <f t="shared" si="239"/>
        <v>0</v>
      </c>
    </row>
    <row r="2530" spans="1:11">
      <c r="A2530" s="1" t="s">
        <v>43</v>
      </c>
      <c r="B2530" s="2">
        <v>41080</v>
      </c>
      <c r="C2530" s="3">
        <v>0.33333333333333331</v>
      </c>
      <c r="D2530" s="1">
        <v>22.586935682826599</v>
      </c>
      <c r="E2530" s="1">
        <f t="shared" si="234"/>
        <v>0.98959011960384036</v>
      </c>
      <c r="F2530" s="1">
        <f t="shared" si="235"/>
        <v>3562.5244305738252</v>
      </c>
      <c r="G2530" s="1" t="str">
        <f t="shared" si="236"/>
        <v>0</v>
      </c>
      <c r="H2530" s="1">
        <v>21.340971669999998</v>
      </c>
      <c r="I2530" s="1">
        <f t="shared" si="237"/>
        <v>0.93500132129187496</v>
      </c>
      <c r="J2530" s="1">
        <f t="shared" si="238"/>
        <v>3366.0047566507501</v>
      </c>
      <c r="K2530" s="1" t="str">
        <f t="shared" si="239"/>
        <v>0</v>
      </c>
    </row>
    <row r="2531" spans="1:11">
      <c r="A2531" s="1" t="s">
        <v>43</v>
      </c>
      <c r="B2531" s="2">
        <v>41080</v>
      </c>
      <c r="C2531" s="3">
        <v>0.375</v>
      </c>
      <c r="D2531" s="1">
        <v>20.602922643555502</v>
      </c>
      <c r="E2531" s="1">
        <f t="shared" si="234"/>
        <v>0.9026655483207755</v>
      </c>
      <c r="F2531" s="1">
        <f t="shared" si="235"/>
        <v>3249.5959739547916</v>
      </c>
      <c r="G2531" s="1" t="str">
        <f t="shared" si="236"/>
        <v>0</v>
      </c>
      <c r="H2531" s="1">
        <v>21.141276779999998</v>
      </c>
      <c r="I2531" s="1">
        <f t="shared" si="237"/>
        <v>0.92625218892374994</v>
      </c>
      <c r="J2531" s="1">
        <f t="shared" si="238"/>
        <v>3334.5078801254999</v>
      </c>
      <c r="K2531" s="1" t="str">
        <f t="shared" si="239"/>
        <v>0</v>
      </c>
    </row>
    <row r="2532" spans="1:11">
      <c r="A2532" s="1" t="s">
        <v>43</v>
      </c>
      <c r="B2532" s="2">
        <v>41080</v>
      </c>
      <c r="C2532" s="3">
        <v>0.41666666666666669</v>
      </c>
      <c r="D2532" s="1">
        <v>20.6827924511168</v>
      </c>
      <c r="E2532" s="1">
        <f t="shared" si="234"/>
        <v>0.9061648442645549</v>
      </c>
      <c r="F2532" s="1">
        <f t="shared" si="235"/>
        <v>3262.1934393523975</v>
      </c>
      <c r="G2532" s="1" t="str">
        <f t="shared" si="236"/>
        <v>0</v>
      </c>
      <c r="H2532" s="1">
        <v>21.275681980000002</v>
      </c>
      <c r="I2532" s="1">
        <f t="shared" si="237"/>
        <v>0.93214081674875005</v>
      </c>
      <c r="J2532" s="1">
        <f t="shared" si="238"/>
        <v>3355.7069402955003</v>
      </c>
      <c r="K2532" s="1" t="str">
        <f t="shared" si="239"/>
        <v>0</v>
      </c>
    </row>
    <row r="2533" spans="1:11">
      <c r="A2533" s="1" t="s">
        <v>43</v>
      </c>
      <c r="B2533" s="2">
        <v>41080</v>
      </c>
      <c r="C2533" s="3">
        <v>0.45833333333333331</v>
      </c>
      <c r="D2533" s="1">
        <v>20.8088078927994</v>
      </c>
      <c r="E2533" s="1">
        <f t="shared" si="234"/>
        <v>0.91168589580327386</v>
      </c>
      <c r="F2533" s="1">
        <f t="shared" si="235"/>
        <v>3282.0692248917858</v>
      </c>
      <c r="G2533" s="1" t="str">
        <f t="shared" si="236"/>
        <v>0</v>
      </c>
      <c r="H2533" s="1">
        <v>21.17086587</v>
      </c>
      <c r="I2533" s="1">
        <f t="shared" si="237"/>
        <v>0.9275485609293751</v>
      </c>
      <c r="J2533" s="1">
        <f t="shared" si="238"/>
        <v>3339.1748193457502</v>
      </c>
      <c r="K2533" s="1" t="str">
        <f t="shared" si="239"/>
        <v>0</v>
      </c>
    </row>
    <row r="2534" spans="1:11">
      <c r="A2534" s="1" t="s">
        <v>43</v>
      </c>
      <c r="B2534" s="2">
        <v>41080</v>
      </c>
      <c r="C2534" s="3">
        <v>0.5</v>
      </c>
      <c r="D2534" s="1">
        <v>19.538128201696601</v>
      </c>
      <c r="E2534" s="1">
        <f t="shared" si="234"/>
        <v>0.85601424183683239</v>
      </c>
      <c r="F2534" s="1">
        <f t="shared" si="235"/>
        <v>3081.6512706125968</v>
      </c>
      <c r="G2534" s="1" t="str">
        <f t="shared" si="236"/>
        <v>0</v>
      </c>
      <c r="H2534" s="1">
        <v>21.132282289999999</v>
      </c>
      <c r="I2534" s="1">
        <f t="shared" si="237"/>
        <v>0.92585811783062499</v>
      </c>
      <c r="J2534" s="1">
        <f t="shared" si="238"/>
        <v>3333.0892241902498</v>
      </c>
      <c r="K2534" s="1" t="str">
        <f t="shared" si="239"/>
        <v>0</v>
      </c>
    </row>
    <row r="2535" spans="1:11">
      <c r="A2535" s="1" t="s">
        <v>43</v>
      </c>
      <c r="B2535" s="2">
        <v>41080</v>
      </c>
      <c r="C2535" s="3">
        <v>0.54166666666666663</v>
      </c>
      <c r="D2535" s="1">
        <v>17.374050249523599</v>
      </c>
      <c r="E2535" s="1">
        <f t="shared" si="234"/>
        <v>0.76120057655725271</v>
      </c>
      <c r="F2535" s="1">
        <f t="shared" si="235"/>
        <v>2740.3220756061096</v>
      </c>
      <c r="G2535" s="1" t="str">
        <f t="shared" si="236"/>
        <v>0</v>
      </c>
      <c r="H2535" s="1">
        <v>20.991229560000001</v>
      </c>
      <c r="I2535" s="1">
        <f t="shared" si="237"/>
        <v>0.91967824509750007</v>
      </c>
      <c r="J2535" s="1">
        <f t="shared" si="238"/>
        <v>3310.8416823510001</v>
      </c>
      <c r="K2535" s="1" t="str">
        <f t="shared" si="239"/>
        <v>0</v>
      </c>
    </row>
    <row r="2536" spans="1:11">
      <c r="A2536" s="1" t="s">
        <v>43</v>
      </c>
      <c r="B2536" s="2">
        <v>41080</v>
      </c>
      <c r="C2536" s="3">
        <v>0.58333333333333337</v>
      </c>
      <c r="D2536" s="1">
        <v>18.3902406846152</v>
      </c>
      <c r="E2536" s="1">
        <f t="shared" si="234"/>
        <v>0.80572241999470351</v>
      </c>
      <c r="F2536" s="1">
        <f t="shared" si="235"/>
        <v>2900.6007119809328</v>
      </c>
      <c r="G2536" s="1" t="str">
        <f t="shared" si="236"/>
        <v>0</v>
      </c>
      <c r="H2536" s="1">
        <v>21.046269410000001</v>
      </c>
      <c r="I2536" s="1">
        <f t="shared" si="237"/>
        <v>0.92208967852562507</v>
      </c>
      <c r="J2536" s="1">
        <f t="shared" si="238"/>
        <v>3319.5228426922504</v>
      </c>
      <c r="K2536" s="1" t="str">
        <f t="shared" si="239"/>
        <v>0</v>
      </c>
    </row>
    <row r="2537" spans="1:11">
      <c r="A2537" s="1" t="s">
        <v>43</v>
      </c>
      <c r="B2537" s="2">
        <v>41080</v>
      </c>
      <c r="C2537" s="3">
        <v>0.625</v>
      </c>
      <c r="D2537" s="1">
        <v>19.5233704158995</v>
      </c>
      <c r="E2537" s="1">
        <f t="shared" si="234"/>
        <v>0.85536766634659689</v>
      </c>
      <c r="F2537" s="1">
        <f t="shared" si="235"/>
        <v>3079.3235988477486</v>
      </c>
      <c r="G2537" s="1" t="str">
        <f t="shared" si="236"/>
        <v>0</v>
      </c>
      <c r="H2537" s="1">
        <v>20.828212109999999</v>
      </c>
      <c r="I2537" s="1">
        <f t="shared" si="237"/>
        <v>0.91253604306937497</v>
      </c>
      <c r="J2537" s="1">
        <f t="shared" si="238"/>
        <v>3285.1297550497497</v>
      </c>
      <c r="K2537" s="1" t="str">
        <f t="shared" si="239"/>
        <v>0</v>
      </c>
    </row>
    <row r="2538" spans="1:11">
      <c r="A2538" s="1" t="s">
        <v>43</v>
      </c>
      <c r="B2538" s="2">
        <v>41080</v>
      </c>
      <c r="C2538" s="3">
        <v>0.66666666666666663</v>
      </c>
      <c r="D2538" s="1">
        <v>21.736239646275799</v>
      </c>
      <c r="E2538" s="1">
        <f t="shared" si="234"/>
        <v>0.95231899950245846</v>
      </c>
      <c r="F2538" s="1">
        <f t="shared" si="235"/>
        <v>3428.3483982088505</v>
      </c>
      <c r="G2538" s="1" t="str">
        <f t="shared" si="236"/>
        <v>0</v>
      </c>
      <c r="H2538" s="1">
        <v>20.755745789999999</v>
      </c>
      <c r="I2538" s="1">
        <f t="shared" si="237"/>
        <v>0.90936111242437501</v>
      </c>
      <c r="J2538" s="1">
        <f t="shared" si="238"/>
        <v>3273.7000047277502</v>
      </c>
      <c r="K2538" s="1" t="str">
        <f t="shared" si="239"/>
        <v>0</v>
      </c>
    </row>
    <row r="2539" spans="1:11">
      <c r="A2539" s="1" t="s">
        <v>43</v>
      </c>
      <c r="B2539" s="2">
        <v>41080</v>
      </c>
      <c r="C2539" s="3">
        <v>0.70833333333333337</v>
      </c>
      <c r="D2539" s="1">
        <v>21.068767079777199</v>
      </c>
      <c r="E2539" s="1">
        <f t="shared" si="234"/>
        <v>0.92307535768273852</v>
      </c>
      <c r="F2539" s="1">
        <f t="shared" si="235"/>
        <v>3323.0712876578586</v>
      </c>
      <c r="G2539" s="1" t="str">
        <f t="shared" si="236"/>
        <v>0</v>
      </c>
      <c r="H2539" s="1">
        <v>20.62088632</v>
      </c>
      <c r="I2539" s="1">
        <f t="shared" si="237"/>
        <v>0.90345258189500011</v>
      </c>
      <c r="J2539" s="1">
        <f t="shared" si="238"/>
        <v>3252.4292948220004</v>
      </c>
      <c r="K2539" s="1" t="str">
        <f t="shared" si="239"/>
        <v>0</v>
      </c>
    </row>
    <row r="2540" spans="1:11">
      <c r="A2540" s="1" t="s">
        <v>43</v>
      </c>
      <c r="B2540" s="2">
        <v>41080</v>
      </c>
      <c r="C2540" s="3">
        <v>0.75</v>
      </c>
      <c r="D2540" s="1">
        <v>21.677086175812601</v>
      </c>
      <c r="E2540" s="1">
        <f t="shared" si="234"/>
        <v>0.94972733807778964</v>
      </c>
      <c r="F2540" s="1">
        <f t="shared" si="235"/>
        <v>3419.0184170800426</v>
      </c>
      <c r="G2540" s="1" t="str">
        <f t="shared" si="236"/>
        <v>0</v>
      </c>
      <c r="H2540" s="1">
        <v>20.64252505</v>
      </c>
      <c r="I2540" s="1">
        <f t="shared" si="237"/>
        <v>0.90440062875312499</v>
      </c>
      <c r="J2540" s="1">
        <f t="shared" si="238"/>
        <v>3255.8422635112502</v>
      </c>
      <c r="K2540" s="1" t="str">
        <f t="shared" si="239"/>
        <v>0</v>
      </c>
    </row>
    <row r="2541" spans="1:11">
      <c r="A2541" s="1" t="s">
        <v>43</v>
      </c>
      <c r="B2541" s="2">
        <v>41080</v>
      </c>
      <c r="C2541" s="3">
        <v>0.79166666666666663</v>
      </c>
      <c r="D2541" s="1">
        <v>24.229686811764999</v>
      </c>
      <c r="E2541" s="1">
        <f t="shared" si="234"/>
        <v>1.0615631534404539</v>
      </c>
      <c r="F2541" s="1">
        <f t="shared" si="235"/>
        <v>3821.6273523856344</v>
      </c>
      <c r="G2541" s="1" t="str">
        <f t="shared" si="236"/>
        <v>0</v>
      </c>
      <c r="H2541" s="1">
        <v>20.646038879999999</v>
      </c>
      <c r="I2541" s="1">
        <f t="shared" si="237"/>
        <v>0.90455457842999998</v>
      </c>
      <c r="J2541" s="1">
        <f t="shared" si="238"/>
        <v>3256.3964823480001</v>
      </c>
      <c r="K2541" s="1" t="str">
        <f t="shared" si="239"/>
        <v>0</v>
      </c>
    </row>
    <row r="2542" spans="1:11">
      <c r="A2542" s="1" t="s">
        <v>43</v>
      </c>
      <c r="B2542" s="2">
        <v>41080</v>
      </c>
      <c r="C2542" s="3">
        <v>0.83333333333333337</v>
      </c>
      <c r="D2542" s="1">
        <v>26.799104577700302</v>
      </c>
      <c r="E2542" s="1">
        <f t="shared" si="234"/>
        <v>1.1741357693104943</v>
      </c>
      <c r="F2542" s="1">
        <f t="shared" si="235"/>
        <v>4226.88876951778</v>
      </c>
      <c r="G2542" s="1" t="str">
        <f t="shared" si="236"/>
        <v>0</v>
      </c>
      <c r="H2542" s="1">
        <v>20.532492520000002</v>
      </c>
      <c r="I2542" s="1">
        <f t="shared" si="237"/>
        <v>0.89957982853250007</v>
      </c>
      <c r="J2542" s="1">
        <f t="shared" si="238"/>
        <v>3238.4873827170004</v>
      </c>
      <c r="K2542" s="1" t="str">
        <f t="shared" si="239"/>
        <v>0</v>
      </c>
    </row>
    <row r="2543" spans="1:11">
      <c r="A2543" s="1" t="s">
        <v>43</v>
      </c>
      <c r="B2543" s="2">
        <v>41080</v>
      </c>
      <c r="C2543" s="3">
        <v>0.875</v>
      </c>
      <c r="D2543" s="1">
        <v>25.231029912100901</v>
      </c>
      <c r="E2543" s="1">
        <f t="shared" si="234"/>
        <v>1.1054344980239206</v>
      </c>
      <c r="F2543" s="1">
        <f t="shared" si="235"/>
        <v>3979.5641928861141</v>
      </c>
      <c r="G2543" s="1" t="str">
        <f t="shared" si="236"/>
        <v>0</v>
      </c>
      <c r="H2543" s="1">
        <v>20.63458194</v>
      </c>
      <c r="I2543" s="1">
        <f t="shared" si="237"/>
        <v>0.90405262124624997</v>
      </c>
      <c r="J2543" s="1">
        <f t="shared" si="238"/>
        <v>3254.5894364864998</v>
      </c>
      <c r="K2543" s="1" t="str">
        <f t="shared" si="239"/>
        <v>0</v>
      </c>
    </row>
    <row r="2544" spans="1:11">
      <c r="A2544" s="1" t="s">
        <v>43</v>
      </c>
      <c r="B2544" s="2">
        <v>41080</v>
      </c>
      <c r="C2544" s="3">
        <v>0.91666666666666663</v>
      </c>
      <c r="D2544" s="1">
        <v>27.999935423003301</v>
      </c>
      <c r="E2544" s="1">
        <f t="shared" si="234"/>
        <v>1.2267471707203321</v>
      </c>
      <c r="F2544" s="1">
        <f t="shared" si="235"/>
        <v>4416.2898145931958</v>
      </c>
      <c r="G2544" s="1" t="str">
        <f t="shared" si="236"/>
        <v>0</v>
      </c>
      <c r="H2544" s="1">
        <v>20.62756104</v>
      </c>
      <c r="I2544" s="1">
        <f t="shared" si="237"/>
        <v>0.90374501806500007</v>
      </c>
      <c r="J2544" s="1">
        <f t="shared" si="238"/>
        <v>3253.4820650340002</v>
      </c>
      <c r="K2544" s="1" t="str">
        <f t="shared" si="239"/>
        <v>0</v>
      </c>
    </row>
    <row r="2545" spans="1:11">
      <c r="A2545" s="1" t="s">
        <v>43</v>
      </c>
      <c r="B2545" s="2">
        <v>41080</v>
      </c>
      <c r="C2545" s="3">
        <v>0.95833333333333337</v>
      </c>
      <c r="D2545" s="1">
        <v>29.527676663928599</v>
      </c>
      <c r="E2545" s="1">
        <f t="shared" si="234"/>
        <v>1.2936813338383717</v>
      </c>
      <c r="F2545" s="1">
        <f t="shared" si="235"/>
        <v>4657.2528018181383</v>
      </c>
      <c r="G2545" s="1">
        <f t="shared" si="236"/>
        <v>37389.951709539993</v>
      </c>
      <c r="H2545" s="1">
        <v>20.79118209</v>
      </c>
      <c r="I2545" s="1">
        <f t="shared" si="237"/>
        <v>0.91091366531812501</v>
      </c>
      <c r="J2545" s="1">
        <f t="shared" si="238"/>
        <v>3279.2891951452502</v>
      </c>
      <c r="K2545" s="1">
        <f t="shared" si="239"/>
        <v>79400.3712871725</v>
      </c>
    </row>
    <row r="2546" spans="1:11">
      <c r="A2546" s="1" t="s">
        <v>43</v>
      </c>
      <c r="B2546" s="2">
        <v>41081</v>
      </c>
      <c r="C2546" s="3">
        <v>0</v>
      </c>
      <c r="D2546" s="1">
        <v>29.547440684636399</v>
      </c>
      <c r="E2546" s="1">
        <f t="shared" si="234"/>
        <v>1.2945472449956323</v>
      </c>
      <c r="F2546" s="1">
        <f t="shared" si="235"/>
        <v>4660.3700819842761</v>
      </c>
      <c r="G2546" s="1" t="str">
        <f t="shared" si="236"/>
        <v>0</v>
      </c>
      <c r="H2546" s="1">
        <v>21.025905869999999</v>
      </c>
      <c r="I2546" s="1">
        <f t="shared" si="237"/>
        <v>0.92119750092937502</v>
      </c>
      <c r="J2546" s="1">
        <f t="shared" si="238"/>
        <v>3316.3110033457501</v>
      </c>
      <c r="K2546" s="1" t="str">
        <f t="shared" si="239"/>
        <v>0</v>
      </c>
    </row>
    <row r="2547" spans="1:11">
      <c r="A2547" s="1" t="s">
        <v>43</v>
      </c>
      <c r="B2547" s="2">
        <v>41081</v>
      </c>
      <c r="C2547" s="3">
        <v>4.1666666666666664E-2</v>
      </c>
      <c r="D2547" s="1">
        <v>29.062303700976901</v>
      </c>
      <c r="E2547" s="1">
        <f t="shared" si="234"/>
        <v>1.2732921808990505</v>
      </c>
      <c r="F2547" s="1">
        <f t="shared" si="235"/>
        <v>4583.8518512365818</v>
      </c>
      <c r="G2547" s="1" t="str">
        <f t="shared" si="236"/>
        <v>0</v>
      </c>
      <c r="H2547" s="1">
        <v>21.323931850000001</v>
      </c>
      <c r="I2547" s="1">
        <f t="shared" si="237"/>
        <v>0.93425476417812514</v>
      </c>
      <c r="J2547" s="1">
        <f t="shared" si="238"/>
        <v>3363.3171510412503</v>
      </c>
      <c r="K2547" s="1" t="str">
        <f t="shared" si="239"/>
        <v>0</v>
      </c>
    </row>
    <row r="2548" spans="1:11">
      <c r="A2548" s="1" t="s">
        <v>43</v>
      </c>
      <c r="B2548" s="2">
        <v>41081</v>
      </c>
      <c r="C2548" s="3">
        <v>8.3333333333333329E-2</v>
      </c>
      <c r="D2548" s="1">
        <v>30.719154754214799</v>
      </c>
      <c r="E2548" s="1">
        <f t="shared" si="234"/>
        <v>1.3458829676690358</v>
      </c>
      <c r="F2548" s="1">
        <f t="shared" si="235"/>
        <v>4845.1786836085294</v>
      </c>
      <c r="G2548" s="1" t="str">
        <f t="shared" si="236"/>
        <v>0</v>
      </c>
      <c r="H2548" s="1">
        <v>21.294648179999999</v>
      </c>
      <c r="I2548" s="1">
        <f t="shared" si="237"/>
        <v>0.93297177338624993</v>
      </c>
      <c r="J2548" s="1">
        <f t="shared" si="238"/>
        <v>3358.6983841904998</v>
      </c>
      <c r="K2548" s="1" t="str">
        <f t="shared" si="239"/>
        <v>0</v>
      </c>
    </row>
    <row r="2549" spans="1:11">
      <c r="A2549" s="1" t="s">
        <v>43</v>
      </c>
      <c r="B2549" s="2">
        <v>41081</v>
      </c>
      <c r="C2549" s="3">
        <v>0.125</v>
      </c>
      <c r="D2549" s="1">
        <v>30.830029917822898</v>
      </c>
      <c r="E2549" s="1">
        <f t="shared" si="234"/>
        <v>1.3507406857746158</v>
      </c>
      <c r="F2549" s="1">
        <f t="shared" si="235"/>
        <v>4862.6664687886168</v>
      </c>
      <c r="G2549" s="1" t="str">
        <f>IF(C2549=$C$25,SUM(G2549:G2570),"0")</f>
        <v>0</v>
      </c>
      <c r="H2549" s="1">
        <v>21.325539559999999</v>
      </c>
      <c r="I2549" s="1">
        <f t="shared" si="237"/>
        <v>0.93432520197250002</v>
      </c>
      <c r="J2549" s="1">
        <f t="shared" si="238"/>
        <v>3363.5707271010001</v>
      </c>
      <c r="K2549" s="1" t="str">
        <f t="shared" ref="K2549:K2569" si="240">IF(C2549=$C$25,SUM(K2549:K2570),"0")</f>
        <v>0</v>
      </c>
    </row>
    <row r="2550" spans="1:11">
      <c r="A2550" s="1" t="s">
        <v>43</v>
      </c>
      <c r="B2550" s="2">
        <v>41081</v>
      </c>
      <c r="C2550" s="3">
        <v>0.16666666666666666</v>
      </c>
      <c r="D2550" s="1">
        <v>30.6415883774227</v>
      </c>
      <c r="E2550" s="1">
        <f t="shared" si="234"/>
        <v>1.342484590785832</v>
      </c>
      <c r="F2550" s="1">
        <f t="shared" si="235"/>
        <v>4832.9445268289955</v>
      </c>
      <c r="G2550" s="1" t="str">
        <f>IF(C2550=$C$25,SUM(G2550:G2571),"0")</f>
        <v>0</v>
      </c>
      <c r="H2550" s="1">
        <v>21.455637280000001</v>
      </c>
      <c r="I2550" s="1">
        <f t="shared" si="237"/>
        <v>0.94002510833000008</v>
      </c>
      <c r="J2550" s="1">
        <f t="shared" si="238"/>
        <v>3384.0903899880004</v>
      </c>
      <c r="K2550" s="1" t="str">
        <f t="shared" si="240"/>
        <v>0</v>
      </c>
    </row>
    <row r="2551" spans="1:11">
      <c r="A2551" s="1" t="s">
        <v>43</v>
      </c>
      <c r="B2551" s="2">
        <v>41081</v>
      </c>
      <c r="C2551" s="3">
        <v>0.20833333333333334</v>
      </c>
      <c r="D2551" s="1">
        <v>28.512194002999198</v>
      </c>
      <c r="E2551" s="1">
        <f t="shared" si="234"/>
        <v>1.2491904997564023</v>
      </c>
      <c r="F2551" s="1">
        <f t="shared" si="235"/>
        <v>4497.0857991230487</v>
      </c>
      <c r="G2551" s="1" t="str">
        <f>IF(C2551=$C$25,SUM(G2551:G2572),"0")</f>
        <v>0</v>
      </c>
      <c r="H2551" s="1">
        <v>21.446520370000002</v>
      </c>
      <c r="I2551" s="1">
        <f t="shared" si="237"/>
        <v>0.939625673710625</v>
      </c>
      <c r="J2551" s="1">
        <f t="shared" si="238"/>
        <v>3382.6524253582502</v>
      </c>
      <c r="K2551" s="1" t="str">
        <f t="shared" si="240"/>
        <v>0</v>
      </c>
    </row>
    <row r="2552" spans="1:11">
      <c r="A2552" s="1" t="s">
        <v>43</v>
      </c>
      <c r="B2552" s="2">
        <v>41081</v>
      </c>
      <c r="C2552" s="3">
        <v>0.25</v>
      </c>
      <c r="D2552" s="1">
        <v>28.2174765963025</v>
      </c>
      <c r="E2552" s="1">
        <f t="shared" si="234"/>
        <v>1.2362781933755034</v>
      </c>
      <c r="F2552" s="1">
        <f t="shared" si="235"/>
        <v>4450.6014961518122</v>
      </c>
      <c r="G2552" s="1" t="str">
        <f>IF(C2552=$C$25,SUM(G2552:G2573),"0")</f>
        <v>0</v>
      </c>
      <c r="H2552" s="1">
        <v>21.53551105</v>
      </c>
      <c r="I2552" s="1">
        <f t="shared" si="237"/>
        <v>0.94352457787812505</v>
      </c>
      <c r="J2552" s="1">
        <f t="shared" si="238"/>
        <v>3396.6884803612502</v>
      </c>
      <c r="K2552" s="1" t="str">
        <f t="shared" si="240"/>
        <v>0</v>
      </c>
    </row>
    <row r="2553" spans="1:11">
      <c r="A2553" s="1"/>
      <c r="B2553" s="2"/>
      <c r="C2553" s="3"/>
      <c r="D2553" s="1"/>
      <c r="E2553" s="1"/>
      <c r="F2553" s="1"/>
      <c r="G2553" s="1"/>
      <c r="H2553" s="1">
        <v>21.863872270000002</v>
      </c>
      <c r="I2553" s="1">
        <f t="shared" si="237"/>
        <v>0.95791090382937505</v>
      </c>
      <c r="J2553" s="1">
        <f t="shared" si="238"/>
        <v>3448.4792537857502</v>
      </c>
      <c r="K2553" s="1" t="str">
        <f t="shared" si="240"/>
        <v>0</v>
      </c>
    </row>
    <row r="2554" spans="1:11">
      <c r="A2554" s="1"/>
      <c r="B2554" s="2"/>
      <c r="C2554" s="3"/>
      <c r="D2554" s="1"/>
      <c r="E2554" s="1"/>
      <c r="F2554" s="1"/>
      <c r="G2554" s="1"/>
      <c r="H2554" s="1">
        <v>22.124990019999998</v>
      </c>
      <c r="I2554" s="1">
        <f t="shared" ref="I2554:I2569" si="241">(H2554*3785.4)/86400</f>
        <v>0.96935112525124989</v>
      </c>
      <c r="J2554" s="1">
        <f t="shared" ref="J2554:J2569" si="242">I2554*3600</f>
        <v>3489.6640509044996</v>
      </c>
      <c r="K2554" s="1" t="str">
        <f t="shared" si="240"/>
        <v>0</v>
      </c>
    </row>
    <row r="2555" spans="1:11">
      <c r="A2555" s="1"/>
      <c r="B2555" s="2"/>
      <c r="C2555" s="3"/>
      <c r="D2555" s="1"/>
      <c r="E2555" s="1"/>
      <c r="F2555" s="1"/>
      <c r="G2555" s="1"/>
      <c r="H2555" s="1">
        <v>22.672412340000001</v>
      </c>
      <c r="I2555" s="1">
        <f t="shared" si="241"/>
        <v>0.99333506564624996</v>
      </c>
      <c r="J2555" s="1">
        <f t="shared" si="242"/>
        <v>3576.0062363264997</v>
      </c>
      <c r="K2555" s="1" t="str">
        <f t="shared" si="240"/>
        <v>0</v>
      </c>
    </row>
    <row r="2556" spans="1:11">
      <c r="A2556" s="1"/>
      <c r="B2556" s="2"/>
      <c r="C2556" s="3"/>
      <c r="D2556" s="1"/>
      <c r="E2556" s="1"/>
      <c r="F2556" s="1"/>
      <c r="G2556" s="1"/>
      <c r="H2556" s="1">
        <v>22.962515589999999</v>
      </c>
      <c r="I2556" s="1">
        <f t="shared" si="241"/>
        <v>1.006045214286875</v>
      </c>
      <c r="J2556" s="1">
        <f t="shared" si="242"/>
        <v>3621.76277143275</v>
      </c>
      <c r="K2556" s="1" t="str">
        <f t="shared" si="240"/>
        <v>0</v>
      </c>
    </row>
    <row r="2557" spans="1:11">
      <c r="A2557" s="1"/>
      <c r="B2557" s="2"/>
      <c r="C2557" s="3"/>
      <c r="D2557" s="1"/>
      <c r="E2557" s="1"/>
      <c r="F2557" s="1"/>
      <c r="G2557" s="1"/>
      <c r="H2557" s="1">
        <v>23.23959447</v>
      </c>
      <c r="I2557" s="1">
        <f t="shared" si="241"/>
        <v>1.0181847327168752</v>
      </c>
      <c r="J2557" s="1">
        <f t="shared" si="242"/>
        <v>3665.4650377807507</v>
      </c>
      <c r="K2557" s="1" t="str">
        <f t="shared" si="240"/>
        <v>0</v>
      </c>
    </row>
    <row r="2558" spans="1:11">
      <c r="A2558" s="1"/>
      <c r="B2558" s="2"/>
      <c r="C2558" s="3"/>
      <c r="D2558" s="1"/>
      <c r="E2558" s="1"/>
      <c r="F2558" s="1"/>
      <c r="G2558" s="1"/>
      <c r="H2558" s="1">
        <v>23.510568769999999</v>
      </c>
      <c r="I2558" s="1">
        <f t="shared" si="241"/>
        <v>1.0300567942356251</v>
      </c>
      <c r="J2558" s="1">
        <f t="shared" si="242"/>
        <v>3708.2044592482503</v>
      </c>
      <c r="K2558" s="1" t="str">
        <f t="shared" si="240"/>
        <v>0</v>
      </c>
    </row>
    <row r="2559" spans="1:11">
      <c r="A2559" s="1"/>
      <c r="B2559" s="2"/>
      <c r="C2559" s="3"/>
      <c r="D2559" s="1"/>
      <c r="E2559" s="1"/>
      <c r="F2559" s="1"/>
      <c r="G2559" s="1"/>
      <c r="H2559" s="1">
        <v>23.451119569999999</v>
      </c>
      <c r="I2559" s="1">
        <f t="shared" si="241"/>
        <v>1.027452176160625</v>
      </c>
      <c r="J2559" s="1">
        <f t="shared" si="242"/>
        <v>3698.8278341782502</v>
      </c>
      <c r="K2559" s="1" t="str">
        <f t="shared" si="240"/>
        <v>0</v>
      </c>
    </row>
    <row r="2560" spans="1:11">
      <c r="A2560" s="1"/>
      <c r="B2560" s="2"/>
      <c r="C2560" s="3"/>
      <c r="D2560" s="1"/>
      <c r="E2560" s="1"/>
      <c r="F2560" s="1"/>
      <c r="G2560" s="1"/>
      <c r="H2560" s="1">
        <v>23.42754729</v>
      </c>
      <c r="I2560" s="1">
        <f t="shared" si="241"/>
        <v>1.026419415643125</v>
      </c>
      <c r="J2560" s="1">
        <f t="shared" si="242"/>
        <v>3695.1098963152499</v>
      </c>
      <c r="K2560" s="1" t="str">
        <f t="shared" si="240"/>
        <v>0</v>
      </c>
    </row>
    <row r="2561" spans="1:11">
      <c r="A2561" s="1"/>
      <c r="B2561" s="2"/>
      <c r="C2561" s="3"/>
      <c r="D2561" s="1"/>
      <c r="E2561" s="1"/>
      <c r="F2561" s="1"/>
      <c r="G2561" s="1"/>
      <c r="H2561" s="1">
        <v>23.245211220000002</v>
      </c>
      <c r="I2561" s="1">
        <f t="shared" si="241"/>
        <v>1.0184308165762501</v>
      </c>
      <c r="J2561" s="1">
        <f t="shared" si="242"/>
        <v>3666.3509396745003</v>
      </c>
      <c r="K2561" s="1" t="str">
        <f t="shared" si="240"/>
        <v>0</v>
      </c>
    </row>
    <row r="2562" spans="1:11">
      <c r="A2562" s="1"/>
      <c r="B2562" s="2"/>
      <c r="C2562" s="3"/>
      <c r="D2562" s="1"/>
      <c r="E2562" s="1"/>
      <c r="F2562" s="1"/>
      <c r="G2562" s="1"/>
      <c r="H2562" s="1">
        <v>23.834039239999999</v>
      </c>
      <c r="I2562" s="1">
        <f t="shared" si="241"/>
        <v>1.0442288442025001</v>
      </c>
      <c r="J2562" s="1">
        <f t="shared" si="242"/>
        <v>3759.2238391290002</v>
      </c>
      <c r="K2562" s="1" t="str">
        <f t="shared" si="240"/>
        <v>0</v>
      </c>
    </row>
    <row r="2563" spans="1:11">
      <c r="A2563" s="1"/>
      <c r="B2563" s="2"/>
      <c r="C2563" s="3"/>
      <c r="D2563" s="1"/>
      <c r="E2563" s="1"/>
      <c r="F2563" s="1"/>
      <c r="G2563" s="1"/>
      <c r="H2563" s="1">
        <v>24.5936038</v>
      </c>
      <c r="I2563" s="1">
        <f t="shared" si="241"/>
        <v>1.0775072664875001</v>
      </c>
      <c r="J2563" s="1">
        <f t="shared" si="242"/>
        <v>3879.0261593550003</v>
      </c>
      <c r="K2563" s="1" t="str">
        <f t="shared" si="240"/>
        <v>0</v>
      </c>
    </row>
    <row r="2564" spans="1:11">
      <c r="A2564" s="1"/>
      <c r="B2564" s="2"/>
      <c r="C2564" s="3"/>
      <c r="D2564" s="1"/>
      <c r="E2564" s="1"/>
      <c r="F2564" s="1"/>
      <c r="G2564" s="1"/>
      <c r="H2564" s="1">
        <v>25.335416940000002</v>
      </c>
      <c r="I2564" s="1">
        <f t="shared" si="241"/>
        <v>1.11000795468375</v>
      </c>
      <c r="J2564" s="1">
        <f t="shared" si="242"/>
        <v>3996.0286368615002</v>
      </c>
      <c r="K2564" s="1" t="str">
        <f t="shared" si="240"/>
        <v>0</v>
      </c>
    </row>
    <row r="2565" spans="1:11">
      <c r="A2565" s="1"/>
      <c r="B2565" s="2"/>
      <c r="C2565" s="3"/>
      <c r="D2565" s="1"/>
      <c r="E2565" s="1"/>
      <c r="F2565" s="1"/>
      <c r="G2565" s="1"/>
      <c r="H2565" s="1">
        <v>25.92553367</v>
      </c>
      <c r="I2565" s="1">
        <f t="shared" si="241"/>
        <v>1.135862443916875</v>
      </c>
      <c r="J2565" s="1">
        <f t="shared" si="242"/>
        <v>4089.10479810075</v>
      </c>
      <c r="K2565" s="1" t="str">
        <f t="shared" si="240"/>
        <v>0</v>
      </c>
    </row>
    <row r="2566" spans="1:11">
      <c r="A2566" s="1"/>
      <c r="B2566" s="2"/>
      <c r="C2566" s="3"/>
      <c r="D2566" s="1"/>
      <c r="E2566" s="1"/>
      <c r="F2566" s="1"/>
      <c r="G2566" s="1"/>
      <c r="H2566" s="1">
        <v>27.024882659999999</v>
      </c>
      <c r="I2566" s="1">
        <f t="shared" si="241"/>
        <v>1.1840276715412501</v>
      </c>
      <c r="J2566" s="1">
        <f t="shared" si="242"/>
        <v>4262.4996175485003</v>
      </c>
      <c r="K2566" s="1" t="str">
        <f t="shared" si="240"/>
        <v>0</v>
      </c>
    </row>
    <row r="2567" spans="1:11">
      <c r="A2567" s="1"/>
      <c r="B2567" s="2"/>
      <c r="C2567" s="3"/>
      <c r="D2567" s="1"/>
      <c r="E2567" s="1"/>
      <c r="F2567" s="1"/>
      <c r="G2567" s="1"/>
      <c r="H2567" s="1">
        <v>27.786231059999999</v>
      </c>
      <c r="I2567" s="1">
        <f t="shared" si="241"/>
        <v>1.21738424831625</v>
      </c>
      <c r="J2567" s="1">
        <f t="shared" si="242"/>
        <v>4382.5832939385</v>
      </c>
      <c r="K2567" s="1" t="str">
        <f t="shared" si="240"/>
        <v>0</v>
      </c>
    </row>
    <row r="2568" spans="1:11">
      <c r="A2568" s="1"/>
      <c r="B2568" s="2"/>
      <c r="C2568" s="3"/>
      <c r="D2568" s="1"/>
      <c r="E2568" s="1"/>
      <c r="F2568" s="1"/>
      <c r="G2568" s="1"/>
      <c r="H2568" s="1">
        <v>28.701324029999999</v>
      </c>
      <c r="I2568" s="1">
        <f t="shared" si="241"/>
        <v>1.2574767590643749</v>
      </c>
      <c r="J2568" s="1">
        <f t="shared" si="242"/>
        <v>4526.9163326317503</v>
      </c>
      <c r="K2568" s="1" t="str">
        <f t="shared" si="240"/>
        <v>0</v>
      </c>
    </row>
    <row r="2569" spans="1:11">
      <c r="A2569" s="1"/>
      <c r="B2569" s="2"/>
      <c r="C2569" s="3"/>
      <c r="D2569" s="1"/>
      <c r="E2569" s="1"/>
      <c r="F2569" s="1"/>
      <c r="G2569" s="1"/>
      <c r="H2569" s="1">
        <v>29.306126540000001</v>
      </c>
      <c r="I2569" s="1">
        <f t="shared" si="241"/>
        <v>1.2839746690337501</v>
      </c>
      <c r="J2569" s="1">
        <f t="shared" si="242"/>
        <v>4622.3088085215004</v>
      </c>
      <c r="K2569" s="1" t="str">
        <f t="shared" si="240"/>
        <v>0</v>
      </c>
    </row>
  </sheetData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Q44" sqref="Q44"/>
    </sheetView>
  </sheetViews>
  <sheetFormatPr baseColWidth="10" defaultRowHeight="15" x14ac:dyDescent="0"/>
  <cols>
    <col min="2" max="2" width="19.5" bestFit="1" customWidth="1"/>
    <col min="4" max="4" width="14.5" bestFit="1" customWidth="1"/>
    <col min="5" max="6" width="21.1640625" bestFit="1" customWidth="1"/>
  </cols>
  <sheetData>
    <row r="1" spans="1:9">
      <c r="A1" t="s">
        <v>169</v>
      </c>
      <c r="B1" t="s">
        <v>171</v>
      </c>
      <c r="C1" t="s">
        <v>170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>
      <c r="A2" s="68">
        <v>40909</v>
      </c>
      <c r="B2" s="99">
        <v>188600.25399999972</v>
      </c>
      <c r="C2" s="97">
        <v>-0.42982517635782452</v>
      </c>
      <c r="D2" s="99">
        <v>-5719.7209823626654</v>
      </c>
      <c r="E2">
        <f>('NO3 NH4 flux caclulations'!D2-'NO3 NH4 flux caclulations'!X2)/'NO3 NH4 flux caclulations'!D2</f>
        <v>-1.0190703218116808</v>
      </c>
      <c r="F2">
        <f>('NO3 NH4 flux caclulations'!G2-'NO3 NH4 flux caclulations'!AA2)/'NO3 NH4 flux caclulations'!G2</f>
        <v>0.39867256637168147</v>
      </c>
      <c r="G2">
        <f>'NO3 NH4 flux caclulations'!D2-'NO3 NH4 flux caclulations'!X2</f>
        <v>-2.8500000000000005</v>
      </c>
      <c r="H2">
        <f>'NO3 NH4 flux caclulations'!G2-'NO3 NH4 flux caclulations'!AA2</f>
        <v>0.60066666666666679</v>
      </c>
      <c r="I2">
        <f>H2+G2</f>
        <v>-2.2493333333333339</v>
      </c>
    </row>
    <row r="3" spans="1:9">
      <c r="A3" s="68">
        <v>40940</v>
      </c>
      <c r="B3" s="99">
        <v>288085.10100000072</v>
      </c>
      <c r="C3" s="97">
        <v>-0.35420625848331178</v>
      </c>
      <c r="D3" s="99">
        <v>-3968.4664304673297</v>
      </c>
      <c r="E3">
        <f>('NO3 NH4 flux caclulations'!D3-'NO3 NH4 flux caclulations'!X3)/'NO3 NH4 flux caclulations'!D3</f>
        <v>-1.0190703218116808</v>
      </c>
      <c r="F3">
        <f>('NO3 NH4 flux caclulations'!G3-'NO3 NH4 flux caclulations'!AA3)/'NO3 NH4 flux caclulations'!G3</f>
        <v>0.39867256637168147</v>
      </c>
      <c r="G3">
        <f>'NO3 NH4 flux caclulations'!D3-'NO3 NH4 flux caclulations'!X3</f>
        <v>-2.8500000000000005</v>
      </c>
      <c r="H3">
        <f>'NO3 NH4 flux caclulations'!G3-'NO3 NH4 flux caclulations'!AA3</f>
        <v>0.60066666666666679</v>
      </c>
      <c r="I3">
        <f t="shared" ref="I3:I21" si="0">H3+G3</f>
        <v>-2.2493333333333339</v>
      </c>
    </row>
    <row r="4" spans="1:9">
      <c r="A4" s="68">
        <v>40969</v>
      </c>
      <c r="B4" s="99">
        <v>676037.46000000043</v>
      </c>
      <c r="C4" s="97">
        <v>0.46377533916137192</v>
      </c>
      <c r="D4" s="99">
        <v>9107.8536343199994</v>
      </c>
      <c r="E4">
        <f>('NO3 NH4 flux caclulations'!D4-'NO3 NH4 flux caclulations'!X4)/'NO3 NH4 flux caclulations'!D4</f>
        <v>0.27392344497607651</v>
      </c>
      <c r="F4">
        <f>('NO3 NH4 flux caclulations'!G4-'NO3 NH4 flux caclulations'!AA4)/'NO3 NH4 flux caclulations'!G4</f>
        <v>0.48344827586206895</v>
      </c>
      <c r="G4">
        <f>'NO3 NH4 flux caclulations'!D4-'NO3 NH4 flux caclulations'!X4</f>
        <v>0.7633333333333332</v>
      </c>
      <c r="H4">
        <f>'NO3 NH4 flux caclulations'!G4-'NO3 NH4 flux caclulations'!AA4</f>
        <v>0.93466666666666665</v>
      </c>
      <c r="I4">
        <f t="shared" si="0"/>
        <v>1.698</v>
      </c>
    </row>
    <row r="5" spans="1:9">
      <c r="A5" s="68">
        <v>41000</v>
      </c>
      <c r="B5" s="99">
        <v>675302.95799999963</v>
      </c>
      <c r="C5" s="97">
        <v>0.47626787865813397</v>
      </c>
      <c r="D5" s="99">
        <v>8341.3441838159979</v>
      </c>
      <c r="E5">
        <f>('NO3 NH4 flux caclulations'!D5-'NO3 NH4 flux caclulations'!X5)/'NO3 NH4 flux caclulations'!D5</f>
        <v>0.27392344497607651</v>
      </c>
      <c r="F5">
        <f>('NO3 NH4 flux caclulations'!G5-'NO3 NH4 flux caclulations'!AA5)/'NO3 NH4 flux caclulations'!G5</f>
        <v>0.48344827586206895</v>
      </c>
      <c r="G5">
        <f>'NO3 NH4 flux caclulations'!D5-'NO3 NH4 flux caclulations'!X5</f>
        <v>0.7633333333333332</v>
      </c>
      <c r="H5">
        <f>'NO3 NH4 flux caclulations'!G5-'NO3 NH4 flux caclulations'!AA5</f>
        <v>0.93466666666666665</v>
      </c>
      <c r="I5">
        <f t="shared" si="0"/>
        <v>1.698</v>
      </c>
    </row>
    <row r="6" spans="1:9">
      <c r="A6" s="68">
        <v>41030</v>
      </c>
      <c r="B6" s="99">
        <v>685242.6120000002</v>
      </c>
      <c r="C6" s="97">
        <v>0.54551919867073906</v>
      </c>
      <c r="D6" s="99">
        <v>6638.7260854771694</v>
      </c>
      <c r="E6">
        <f>('NO3 NH4 flux caclulations'!D6-'NO3 NH4 flux caclulations'!X6)/'NO3 NH4 flux caclulations'!D6</f>
        <v>0.32064590542099203</v>
      </c>
      <c r="F6">
        <f>('NO3 NH4 flux caclulations'!G6-'NO3 NH4 flux caclulations'!AA6)/'NO3 NH4 flux caclulations'!G6</f>
        <v>0.91535373808329146</v>
      </c>
      <c r="G6">
        <f>'NO3 NH4 flux caclulations'!D6-'NO3 NH4 flux caclulations'!X6</f>
        <v>0.92666666666666697</v>
      </c>
      <c r="H6">
        <f>'NO3 NH4 flux caclulations'!G6-'NO3 NH4 flux caclulations'!AA6</f>
        <v>0.60809999999999997</v>
      </c>
      <c r="I6">
        <f t="shared" si="0"/>
        <v>1.5347666666666671</v>
      </c>
    </row>
    <row r="7" spans="1:9">
      <c r="A7" s="68">
        <v>41061</v>
      </c>
      <c r="B7" s="99">
        <v>514891.96600000095</v>
      </c>
      <c r="C7" s="97">
        <v>0.50350279971196032</v>
      </c>
      <c r="D7" s="99">
        <v>7302.1292371916024</v>
      </c>
      <c r="E7">
        <f>('NO3 NH4 flux caclulations'!D7-'NO3 NH4 flux caclulations'!X7)/'NO3 NH4 flux caclulations'!D7</f>
        <v>0.32064590542099203</v>
      </c>
      <c r="F7">
        <f>('NO3 NH4 flux caclulations'!G7-'NO3 NH4 flux caclulations'!AA7)/'NO3 NH4 flux caclulations'!G7</f>
        <v>0.91535373808329146</v>
      </c>
      <c r="G7">
        <f>'NO3 NH4 flux caclulations'!D7-'NO3 NH4 flux caclulations'!X7</f>
        <v>0.92666666666666697</v>
      </c>
      <c r="H7">
        <f>'NO3 NH4 flux caclulations'!G7-'NO3 NH4 flux caclulations'!AA7</f>
        <v>0.60809999999999997</v>
      </c>
      <c r="I7">
        <f t="shared" si="0"/>
        <v>1.5347666666666671</v>
      </c>
    </row>
    <row r="8" spans="1:9">
      <c r="A8" s="68">
        <v>41091</v>
      </c>
      <c r="B8" s="99">
        <v>624498.00799999945</v>
      </c>
      <c r="C8" s="97">
        <v>0.34947080080395554</v>
      </c>
      <c r="D8" s="99">
        <v>7915.5502443813311</v>
      </c>
      <c r="E8">
        <f>('NO3 NH4 flux caclulations'!D8-'NO3 NH4 flux caclulations'!X8)/'NO3 NH4 flux caclulations'!D8</f>
        <v>0.16799292661361626</v>
      </c>
      <c r="F8">
        <f>('NO3 NH4 flux caclulations'!G8-'NO3 NH4 flux caclulations'!AA8)/'NO3 NH4 flux caclulations'!G8</f>
        <v>0.65110663983903416</v>
      </c>
      <c r="G8">
        <f>'NO3 NH4 flux caclulations'!D8-'NO3 NH4 flux caclulations'!X8</f>
        <v>0.6333333333333333</v>
      </c>
      <c r="H8">
        <f>'NO3 NH4 flux caclulations'!G8-'NO3 NH4 flux caclulations'!AA8</f>
        <v>0.53933333333333322</v>
      </c>
      <c r="I8">
        <f t="shared" si="0"/>
        <v>1.1726666666666665</v>
      </c>
    </row>
    <row r="9" spans="1:9">
      <c r="A9" s="68">
        <v>41122</v>
      </c>
      <c r="B9" s="99">
        <v>519368.71399999969</v>
      </c>
      <c r="C9" s="97">
        <v>0.34156873311504365</v>
      </c>
      <c r="D9" s="99">
        <v>7021.6301967553336</v>
      </c>
      <c r="E9">
        <f>('NO3 NH4 flux caclulations'!D9-'NO3 NH4 flux caclulations'!X9)/'NO3 NH4 flux caclulations'!D9</f>
        <v>0.16799292661361626</v>
      </c>
      <c r="F9">
        <f>('NO3 NH4 flux caclulations'!G9-'NO3 NH4 flux caclulations'!AA9)/'NO3 NH4 flux caclulations'!G9</f>
        <v>0.65110663983903416</v>
      </c>
      <c r="G9">
        <f>'NO3 NH4 flux caclulations'!D9-'NO3 NH4 flux caclulations'!X9</f>
        <v>0.6333333333333333</v>
      </c>
      <c r="H9">
        <f>'NO3 NH4 flux caclulations'!G9-'NO3 NH4 flux caclulations'!AA9</f>
        <v>0.53933333333333322</v>
      </c>
      <c r="I9">
        <f t="shared" si="0"/>
        <v>1.1726666666666665</v>
      </c>
    </row>
    <row r="10" spans="1:9">
      <c r="A10" s="68">
        <v>41153</v>
      </c>
      <c r="B10" s="99">
        <v>361572.82200000063</v>
      </c>
      <c r="C10" s="97">
        <v>0.50358241324109398</v>
      </c>
      <c r="D10" s="99">
        <v>8866.3960374313338</v>
      </c>
      <c r="E10">
        <f>('NO3 NH4 flux caclulations'!D10-'NO3 NH4 flux caclulations'!X10)/'NO3 NH4 flux caclulations'!D10</f>
        <v>0.43262411347517726</v>
      </c>
      <c r="F10">
        <f>('NO3 NH4 flux caclulations'!G10-'NO3 NH4 flux caclulations'!AA10)/'NO3 NH4 flux caclulations'!G10</f>
        <v>0.53056603773584909</v>
      </c>
      <c r="G10">
        <f>'NO3 NH4 flux caclulations'!D10-'NO3 NH4 flux caclulations'!X10</f>
        <v>1.6266666666666665</v>
      </c>
      <c r="H10">
        <f>'NO3 NH4 flux caclulations'!G10-'NO3 NH4 flux caclulations'!AA10</f>
        <v>0.46866666666666673</v>
      </c>
      <c r="I10">
        <f t="shared" si="0"/>
        <v>2.095333333333333</v>
      </c>
    </row>
    <row r="11" spans="1:9">
      <c r="A11" s="68">
        <v>41183</v>
      </c>
      <c r="B11" s="99">
        <v>525670.79458444286</v>
      </c>
      <c r="C11" s="97">
        <v>0.50501580942206381</v>
      </c>
      <c r="D11" s="99">
        <v>12582.380063299765</v>
      </c>
      <c r="E11">
        <f>('NO3 NH4 flux caclulations'!D11-'NO3 NH4 flux caclulations'!X11)/'NO3 NH4 flux caclulations'!D11</f>
        <v>0.43262411347517726</v>
      </c>
      <c r="F11">
        <f>('NO3 NH4 flux caclulations'!G11-'NO3 NH4 flux caclulations'!AA11)/'NO3 NH4 flux caclulations'!G11</f>
        <v>0.53056603773584909</v>
      </c>
      <c r="G11">
        <f>'NO3 NH4 flux caclulations'!D11-'NO3 NH4 flux caclulations'!X11</f>
        <v>1.6266666666666665</v>
      </c>
      <c r="H11">
        <f>'NO3 NH4 flux caclulations'!G11-'NO3 NH4 flux caclulations'!AA11</f>
        <v>0.46866666666666673</v>
      </c>
      <c r="I11">
        <f t="shared" si="0"/>
        <v>2.095333333333333</v>
      </c>
    </row>
    <row r="12" spans="1:9">
      <c r="A12" s="68">
        <v>41214</v>
      </c>
      <c r="B12" s="99">
        <v>341502.86991143273</v>
      </c>
      <c r="C12" s="97">
        <v>0.4105742735086339</v>
      </c>
      <c r="D12" s="99">
        <v>9362.1660660312155</v>
      </c>
      <c r="E12">
        <f>('NO3 NH4 flux caclulations'!D12-'NO3 NH4 flux caclulations'!X12)/'NO3 NH4 flux caclulations'!D12</f>
        <v>0.28401360544217685</v>
      </c>
      <c r="F12">
        <f>('NO3 NH4 flux caclulations'!G12-'NO3 NH4 flux caclulations'!AA12)/'NO3 NH4 flux caclulations'!G12</f>
        <v>0.55945330296127571</v>
      </c>
      <c r="G12">
        <f>'NO3 NH4 flux caclulations'!D12-'NO3 NH4 flux caclulations'!X12</f>
        <v>1.1133333333333333</v>
      </c>
      <c r="H12">
        <f>'NO3 NH4 flux caclulations'!G12-'NO3 NH4 flux caclulations'!AA12</f>
        <v>0.81866666666666688</v>
      </c>
      <c r="I12">
        <f t="shared" si="0"/>
        <v>1.9320000000000002</v>
      </c>
    </row>
    <row r="13" spans="1:9">
      <c r="A13" s="68">
        <v>41244</v>
      </c>
      <c r="B13" s="99"/>
      <c r="C13" s="97"/>
      <c r="D13" s="99"/>
      <c r="E13">
        <f>('NO3 NH4 flux caclulations'!D13-'NO3 NH4 flux caclulations'!X13)/'NO3 NH4 flux caclulations'!D13</f>
        <v>0.28401360544217685</v>
      </c>
      <c r="F13">
        <f>('NO3 NH4 flux caclulations'!G13-'NO3 NH4 flux caclulations'!AA13)/'NO3 NH4 flux caclulations'!G13</f>
        <v>0.55945330296127571</v>
      </c>
      <c r="G13">
        <f>'NO3 NH4 flux caclulations'!D13-'NO3 NH4 flux caclulations'!X13</f>
        <v>1.1133333333333333</v>
      </c>
      <c r="H13">
        <f>'NO3 NH4 flux caclulations'!G13-'NO3 NH4 flux caclulations'!AA13</f>
        <v>0.81866666666666688</v>
      </c>
      <c r="I13">
        <f t="shared" si="0"/>
        <v>1.9320000000000002</v>
      </c>
    </row>
    <row r="14" spans="1:9">
      <c r="A14" s="68">
        <v>41275</v>
      </c>
      <c r="B14" s="99">
        <v>157289.88101438992</v>
      </c>
      <c r="C14" s="97">
        <v>0.25247311231799147</v>
      </c>
      <c r="D14" s="99">
        <v>6618.7174060301877</v>
      </c>
      <c r="E14">
        <f>('NO3 NH4 flux caclulations'!D14-'NO3 NH4 flux caclulations'!X14)/'NO3 NH4 flux caclulations'!D14</f>
        <v>3.9800995024875552E-2</v>
      </c>
      <c r="F14">
        <f>('NO3 NH4 flux caclulations'!G14-'NO3 NH4 flux caclulations'!AA14)/'NO3 NH4 flux caclulations'!G14</f>
        <v>0.6166666666666667</v>
      </c>
      <c r="G14">
        <f>'NO3 NH4 flux caclulations'!D14-'NO3 NH4 flux caclulations'!X14</f>
        <v>0.1599999999999997</v>
      </c>
      <c r="H14">
        <f>'NO3 NH4 flux caclulations'!G14-'NO3 NH4 flux caclulations'!AA14</f>
        <v>1.1716666666666669</v>
      </c>
      <c r="I14">
        <f t="shared" si="0"/>
        <v>1.3316666666666666</v>
      </c>
    </row>
    <row r="15" spans="1:9">
      <c r="A15" s="68">
        <v>41306</v>
      </c>
      <c r="B15" s="99">
        <v>116088.72353261989</v>
      </c>
      <c r="C15" s="97">
        <v>0.24606716781024815</v>
      </c>
      <c r="D15" s="99">
        <v>6204.8790542897768</v>
      </c>
      <c r="E15">
        <f>('NO3 NH4 flux caclulations'!D15-'NO3 NH4 flux caclulations'!X15)/'NO3 NH4 flux caclulations'!D15</f>
        <v>3.9800995024875552E-2</v>
      </c>
      <c r="F15">
        <f>('NO3 NH4 flux caclulations'!G15-'NO3 NH4 flux caclulations'!AA15)/'NO3 NH4 flux caclulations'!G15</f>
        <v>0.6166666666666667</v>
      </c>
      <c r="G15">
        <f>'NO3 NH4 flux caclulations'!D15-'NO3 NH4 flux caclulations'!X15</f>
        <v>0.1599999999999997</v>
      </c>
      <c r="H15">
        <f>'NO3 NH4 flux caclulations'!G15-'NO3 NH4 flux caclulations'!AA15</f>
        <v>1.1716666666666669</v>
      </c>
      <c r="I15">
        <f t="shared" si="0"/>
        <v>1.3316666666666666</v>
      </c>
    </row>
    <row r="16" spans="1:9">
      <c r="A16" s="68">
        <v>41334</v>
      </c>
      <c r="B16" s="99">
        <v>96022.533284953795</v>
      </c>
      <c r="C16" s="97">
        <v>0.15972054766683569</v>
      </c>
      <c r="D16" s="99">
        <v>3728.1636609606212</v>
      </c>
      <c r="E16">
        <f>('NO3 NH4 flux caclulations'!D16-'NO3 NH4 flux caclulations'!X16)/'NO3 NH4 flux caclulations'!D16</f>
        <v>0.18907987866531845</v>
      </c>
      <c r="F16">
        <f>('NO3 NH4 flux caclulations'!G16-'NO3 NH4 flux caclulations'!AA16)/'NO3 NH4 flux caclulations'!G16</f>
        <v>4.1850220264317117E-2</v>
      </c>
      <c r="G16">
        <f>'NO3 NH4 flux caclulations'!D16-'NO3 NH4 flux caclulations'!X16</f>
        <v>0.62333333333333307</v>
      </c>
      <c r="H16">
        <f>'NO3 NH4 flux caclulations'!G16-'NO3 NH4 flux caclulations'!AA16</f>
        <v>6.3333333333333242E-2</v>
      </c>
      <c r="I16">
        <f t="shared" si="0"/>
        <v>0.68666666666666631</v>
      </c>
    </row>
    <row r="17" spans="1:9">
      <c r="A17" s="68">
        <v>41365</v>
      </c>
      <c r="B17" s="99">
        <v>233600.02352334745</v>
      </c>
      <c r="C17" s="97">
        <v>0.1766791445370664</v>
      </c>
      <c r="D17" s="99">
        <v>5016.9288879406377</v>
      </c>
      <c r="E17">
        <f>('NO3 NH4 flux caclulations'!D17-'NO3 NH4 flux caclulations'!X17)/'NO3 NH4 flux caclulations'!D17</f>
        <v>0.18907987866531845</v>
      </c>
      <c r="F17">
        <f>('NO3 NH4 flux caclulations'!G17-'NO3 NH4 flux caclulations'!AA17)/'NO3 NH4 flux caclulations'!G17</f>
        <v>4.1850220264317117E-2</v>
      </c>
      <c r="G17">
        <f>'NO3 NH4 flux caclulations'!D17-'NO3 NH4 flux caclulations'!X17</f>
        <v>0.62333333333333307</v>
      </c>
      <c r="H17">
        <f>'NO3 NH4 flux caclulations'!G17-'NO3 NH4 flux caclulations'!AA17</f>
        <v>6.3333333333333242E-2</v>
      </c>
      <c r="I17">
        <f t="shared" si="0"/>
        <v>0.68666666666666631</v>
      </c>
    </row>
    <row r="18" spans="1:9">
      <c r="A18" s="68">
        <v>41395</v>
      </c>
      <c r="B18" s="99">
        <v>165660.51704062708</v>
      </c>
      <c r="C18" s="97">
        <v>5.3864411177378231E-2</v>
      </c>
      <c r="D18" s="99">
        <v>1032.1047846475194</v>
      </c>
      <c r="E18">
        <f>('NO3 NH4 flux caclulations'!D18-'NO3 NH4 flux caclulations'!X18)/'NO3 NH4 flux caclulations'!D18</f>
        <v>-0.12642585551330801</v>
      </c>
      <c r="F18">
        <f>('NO3 NH4 flux caclulations'!G18-'NO3 NH4 flux caclulations'!AA18)/'NO3 NH4 flux caclulations'!G18</f>
        <v>0.43303064699205451</v>
      </c>
      <c r="G18">
        <f>'NO3 NH4 flux caclulations'!D18-'NO3 NH4 flux caclulations'!X18</f>
        <v>-0.44333333333333336</v>
      </c>
      <c r="H18">
        <f>'NO3 NH4 flux caclulations'!G18-'NO3 NH4 flux caclulations'!AA18</f>
        <v>0.50866666666666671</v>
      </c>
      <c r="I18">
        <f t="shared" si="0"/>
        <v>6.5333333333333354E-2</v>
      </c>
    </row>
    <row r="19" spans="1:9">
      <c r="A19" s="68">
        <v>41426</v>
      </c>
      <c r="B19" s="99">
        <v>330640.14292922569</v>
      </c>
      <c r="C19" s="97">
        <v>9.6157324021266116E-2</v>
      </c>
      <c r="D19" s="99">
        <v>1785.3594410126825</v>
      </c>
      <c r="E19">
        <f>('NO3 NH4 flux caclulations'!D19-'NO3 NH4 flux caclulations'!X19)/'NO3 NH4 flux caclulations'!D19</f>
        <v>-0.12642585551330801</v>
      </c>
      <c r="F19">
        <f>('NO3 NH4 flux caclulations'!G19-'NO3 NH4 flux caclulations'!AA19)/'NO3 NH4 flux caclulations'!G19</f>
        <v>0.43303064699205451</v>
      </c>
      <c r="G19">
        <f>'NO3 NH4 flux caclulations'!D19-'NO3 NH4 flux caclulations'!X19</f>
        <v>-0.44333333333333336</v>
      </c>
      <c r="H19">
        <f>'NO3 NH4 flux caclulations'!G19-'NO3 NH4 flux caclulations'!AA19</f>
        <v>0.50866666666666671</v>
      </c>
      <c r="I19">
        <f t="shared" si="0"/>
        <v>6.5333333333333354E-2</v>
      </c>
    </row>
    <row r="20" spans="1:9">
      <c r="A20" s="68">
        <v>41456</v>
      </c>
      <c r="B20" s="99">
        <v>307571.92058411427</v>
      </c>
      <c r="C20" s="97">
        <v>0.25498867392609093</v>
      </c>
      <c r="D20" s="99">
        <v>6643.5745896128465</v>
      </c>
      <c r="E20">
        <f>('NO3 NH4 flux caclulations'!D20-'NO3 NH4 flux caclulations'!X20)/'NO3 NH4 flux caclulations'!D20</f>
        <v>0.18888546798029557</v>
      </c>
      <c r="F20">
        <f>('NO3 NH4 flux caclulations'!G20-'NO3 NH4 flux caclulations'!AA20)/'NO3 NH4 flux caclulations'!G20</f>
        <v>0.23076923076923081</v>
      </c>
      <c r="G20">
        <f>'NO3 NH4 flux caclulations'!D20-'NO3 NH4 flux caclulations'!X20</f>
        <v>0.81800000000000006</v>
      </c>
      <c r="H20">
        <f>'NO3 NH4 flux caclulations'!G20-'NO3 NH4 flux caclulations'!AA20</f>
        <v>0.35000000000000009</v>
      </c>
      <c r="I20">
        <f t="shared" si="0"/>
        <v>1.1680000000000001</v>
      </c>
    </row>
    <row r="21" spans="1:9">
      <c r="A21" s="68">
        <v>41487</v>
      </c>
      <c r="B21" s="99">
        <v>400517.97894974984</v>
      </c>
      <c r="C21" s="97">
        <v>0.26990864366460549</v>
      </c>
      <c r="D21" s="99">
        <v>7210.0203581761743</v>
      </c>
      <c r="E21">
        <f>('NO3 NH4 flux caclulations'!D21-'NO3 NH4 flux caclulations'!X21)/'NO3 NH4 flux caclulations'!D21</f>
        <v>0.18888546798029557</v>
      </c>
      <c r="F21">
        <f>('NO3 NH4 flux caclulations'!G21-'NO3 NH4 flux caclulations'!AA21)/'NO3 NH4 flux caclulations'!G21</f>
        <v>0.23076923076923081</v>
      </c>
      <c r="G21">
        <f>'NO3 NH4 flux caclulations'!D21-'NO3 NH4 flux caclulations'!X21</f>
        <v>0.81800000000000006</v>
      </c>
      <c r="H21">
        <f>'NO3 NH4 flux caclulations'!G21-'NO3 NH4 flux caclulations'!AA21</f>
        <v>0.35000000000000009</v>
      </c>
      <c r="I21">
        <f t="shared" si="0"/>
        <v>1.1680000000000001</v>
      </c>
    </row>
  </sheetData>
  <phoneticPr fontId="9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7" sqref="A1:D7"/>
    </sheetView>
  </sheetViews>
  <sheetFormatPr baseColWidth="10" defaultRowHeight="15" x14ac:dyDescent="0"/>
  <cols>
    <col min="1" max="1" width="17.33203125" customWidth="1"/>
    <col min="2" max="2" width="15.33203125" customWidth="1"/>
    <col min="3" max="3" width="16.5" customWidth="1"/>
    <col min="4" max="4" width="16.33203125" customWidth="1"/>
  </cols>
  <sheetData>
    <row r="1" spans="1:5" ht="48">
      <c r="A1" s="107"/>
      <c r="B1" s="108" t="s">
        <v>206</v>
      </c>
      <c r="C1" s="109" t="s">
        <v>226</v>
      </c>
      <c r="D1" s="109" t="s">
        <v>20</v>
      </c>
      <c r="E1" s="106"/>
    </row>
    <row r="2" spans="1:5" ht="34">
      <c r="A2" s="110" t="s">
        <v>227</v>
      </c>
      <c r="B2" s="111" t="s">
        <v>192</v>
      </c>
      <c r="C2" s="112" t="s">
        <v>191</v>
      </c>
      <c r="D2" s="113" t="s">
        <v>193</v>
      </c>
      <c r="E2" s="106"/>
    </row>
    <row r="3" spans="1:5" ht="36">
      <c r="A3" s="110" t="s">
        <v>228</v>
      </c>
      <c r="B3" s="111" t="s">
        <v>188</v>
      </c>
      <c r="C3" s="112" t="s">
        <v>189</v>
      </c>
      <c r="D3" s="113" t="s">
        <v>190</v>
      </c>
      <c r="E3" s="106"/>
    </row>
    <row r="4" spans="1:5" ht="50">
      <c r="A4" s="110" t="s">
        <v>229</v>
      </c>
      <c r="B4" s="111" t="s">
        <v>194</v>
      </c>
      <c r="C4" s="112" t="s">
        <v>183</v>
      </c>
      <c r="D4" s="113" t="s">
        <v>184</v>
      </c>
      <c r="E4" s="106"/>
    </row>
    <row r="5" spans="1:5" ht="64">
      <c r="A5" s="110" t="s">
        <v>225</v>
      </c>
      <c r="B5" s="114">
        <v>0.19</v>
      </c>
      <c r="C5" s="115">
        <v>0.33</v>
      </c>
      <c r="D5" s="116">
        <v>0.51</v>
      </c>
    </row>
    <row r="6" spans="1:5" ht="17">
      <c r="A6" s="125" t="s">
        <v>223</v>
      </c>
      <c r="B6" s="125"/>
      <c r="C6" s="125"/>
      <c r="D6" s="125"/>
      <c r="E6" s="105"/>
    </row>
    <row r="7" spans="1:5" ht="17">
      <c r="A7" s="124" t="s">
        <v>224</v>
      </c>
      <c r="B7" s="124"/>
      <c r="C7" s="124"/>
      <c r="D7" s="124"/>
    </row>
  </sheetData>
  <mergeCells count="2">
    <mergeCell ref="A7:D7"/>
    <mergeCell ref="A6:D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0"/>
  <sheetViews>
    <sheetView workbookViewId="0">
      <selection activeCell="D197" sqref="D197"/>
    </sheetView>
  </sheetViews>
  <sheetFormatPr baseColWidth="10" defaultColWidth="11" defaultRowHeight="15" x14ac:dyDescent="0"/>
  <cols>
    <col min="1" max="1" width="14.5" style="28" customWidth="1"/>
    <col min="2" max="2" width="15.83203125" style="29" customWidth="1"/>
    <col min="3" max="3" width="17.33203125" bestFit="1" customWidth="1"/>
  </cols>
  <sheetData>
    <row r="1" spans="1:3">
      <c r="A1" s="26" t="s">
        <v>66</v>
      </c>
      <c r="B1" s="29" t="s">
        <v>155</v>
      </c>
      <c r="C1" t="s">
        <v>161</v>
      </c>
    </row>
    <row r="2" spans="1:3">
      <c r="A2" s="26">
        <v>40909</v>
      </c>
      <c r="B2" s="29">
        <v>104652.512</v>
      </c>
      <c r="C2">
        <v>109155.03199999999</v>
      </c>
    </row>
    <row r="3" spans="1:3">
      <c r="A3" s="27">
        <v>40910</v>
      </c>
      <c r="B3" s="29">
        <v>92128.835999999996</v>
      </c>
      <c r="C3">
        <v>104284.882</v>
      </c>
    </row>
    <row r="4" spans="1:3">
      <c r="A4" s="27">
        <v>40911</v>
      </c>
      <c r="B4" s="29">
        <v>109671.23</v>
      </c>
      <c r="C4">
        <v>110038.481</v>
      </c>
    </row>
    <row r="5" spans="1:3">
      <c r="A5" s="27">
        <v>40912</v>
      </c>
      <c r="B5" s="29">
        <v>112086.976</v>
      </c>
      <c r="C5">
        <v>111009.47899999999</v>
      </c>
    </row>
    <row r="6" spans="1:3">
      <c r="A6" s="27">
        <v>40913</v>
      </c>
      <c r="B6" s="29">
        <v>137519.01300000001</v>
      </c>
      <c r="C6">
        <v>116450.40300000001</v>
      </c>
    </row>
    <row r="7" spans="1:3">
      <c r="A7" s="27">
        <v>40914</v>
      </c>
      <c r="B7" s="29">
        <v>112793.053</v>
      </c>
      <c r="C7">
        <v>111388.47899999999</v>
      </c>
    </row>
    <row r="8" spans="1:3">
      <c r="A8" s="27">
        <v>40915</v>
      </c>
      <c r="B8" s="29">
        <v>130024.667</v>
      </c>
      <c r="C8">
        <v>113485.107</v>
      </c>
    </row>
    <row r="9" spans="1:3">
      <c r="A9" s="27">
        <v>40916</v>
      </c>
      <c r="B9" s="29">
        <v>146219.71599999999</v>
      </c>
      <c r="C9">
        <v>118462.13499999999</v>
      </c>
    </row>
    <row r="10" spans="1:3">
      <c r="A10" s="27">
        <v>40917</v>
      </c>
      <c r="B10" s="29">
        <v>127249.25</v>
      </c>
      <c r="C10">
        <v>124647.03599999998</v>
      </c>
    </row>
    <row r="11" spans="1:3">
      <c r="A11" s="27">
        <v>40918</v>
      </c>
      <c r="B11" s="29">
        <v>146699.53</v>
      </c>
      <c r="C11">
        <v>119875.04700000001</v>
      </c>
    </row>
    <row r="12" spans="1:3">
      <c r="A12" s="27">
        <v>40919</v>
      </c>
      <c r="B12" s="29">
        <v>136059.10500000001</v>
      </c>
      <c r="C12">
        <v>114769.917</v>
      </c>
    </row>
    <row r="13" spans="1:3">
      <c r="A13" s="27">
        <v>40920</v>
      </c>
      <c r="B13" s="29">
        <v>117914.48</v>
      </c>
      <c r="C13">
        <v>110311.361</v>
      </c>
    </row>
    <row r="14" spans="1:3">
      <c r="A14" s="27">
        <v>40921</v>
      </c>
      <c r="B14" s="29">
        <v>112328.399</v>
      </c>
      <c r="C14">
        <v>62292.818999999996</v>
      </c>
    </row>
    <row r="15" spans="1:3">
      <c r="A15" s="27">
        <v>40922</v>
      </c>
      <c r="B15" s="29">
        <v>78891.881999999998</v>
      </c>
      <c r="C15">
        <v>71348.645000000004</v>
      </c>
    </row>
    <row r="16" spans="1:3">
      <c r="A16" s="27">
        <v>40923</v>
      </c>
      <c r="B16" s="29">
        <v>81870.442999999999</v>
      </c>
      <c r="C16">
        <v>107641.306</v>
      </c>
    </row>
    <row r="17" spans="1:3">
      <c r="A17" s="27">
        <v>40924</v>
      </c>
      <c r="B17" s="29">
        <v>64719.934999999998</v>
      </c>
      <c r="C17">
        <v>100966.73699999999</v>
      </c>
    </row>
    <row r="18" spans="1:3">
      <c r="A18" s="27">
        <v>40925</v>
      </c>
      <c r="B18" s="29">
        <v>79575.976999999999</v>
      </c>
      <c r="C18">
        <v>90577.588999999993</v>
      </c>
    </row>
    <row r="19" spans="1:3">
      <c r="A19" s="27">
        <v>40926</v>
      </c>
      <c r="B19" s="29">
        <v>131469.41500000001</v>
      </c>
      <c r="C19">
        <v>107553.757</v>
      </c>
    </row>
    <row r="20" spans="1:3">
      <c r="A20" s="27">
        <v>40927</v>
      </c>
      <c r="B20" s="29">
        <v>143838.459</v>
      </c>
      <c r="C20">
        <v>122213.098</v>
      </c>
    </row>
    <row r="21" spans="1:3">
      <c r="A21" s="27">
        <v>40928</v>
      </c>
      <c r="B21" s="29">
        <v>114247.276</v>
      </c>
      <c r="C21">
        <v>112926.84</v>
      </c>
    </row>
    <row r="22" spans="1:3">
      <c r="A22" s="27">
        <v>40929</v>
      </c>
      <c r="B22" s="29">
        <v>90014.395000000004</v>
      </c>
      <c r="C22">
        <v>90214.506999999998</v>
      </c>
    </row>
    <row r="23" spans="1:3">
      <c r="A23" s="27">
        <v>40930</v>
      </c>
      <c r="B23" s="29">
        <v>82819.08</v>
      </c>
      <c r="C23">
        <v>78777.803</v>
      </c>
    </row>
    <row r="24" spans="1:3">
      <c r="A24" s="27">
        <v>40931</v>
      </c>
      <c r="B24" s="29">
        <v>65292.224999999999</v>
      </c>
      <c r="C24">
        <v>72665.67</v>
      </c>
    </row>
    <row r="25" spans="1:3">
      <c r="A25" s="27">
        <v>40932</v>
      </c>
      <c r="B25" s="29">
        <v>58265.565000000002</v>
      </c>
      <c r="C25">
        <v>56626.769</v>
      </c>
    </row>
    <row r="26" spans="1:3">
      <c r="A26" s="27">
        <v>40933</v>
      </c>
      <c r="B26" s="29">
        <v>60135.550999999999</v>
      </c>
      <c r="C26">
        <v>59066.771000000001</v>
      </c>
    </row>
    <row r="27" spans="1:3">
      <c r="A27" s="27">
        <v>40934</v>
      </c>
      <c r="B27" s="29">
        <v>40190.675999999999</v>
      </c>
      <c r="C27">
        <v>40560.58</v>
      </c>
    </row>
    <row r="28" spans="1:3">
      <c r="A28" s="27">
        <v>40935</v>
      </c>
      <c r="B28" s="29">
        <v>60715.042000000001</v>
      </c>
      <c r="C28">
        <v>47606.569000000003</v>
      </c>
    </row>
    <row r="29" spans="1:3">
      <c r="A29" s="27">
        <v>40936</v>
      </c>
      <c r="B29" s="29">
        <v>93195.721000000005</v>
      </c>
      <c r="C29">
        <v>67460.862999999998</v>
      </c>
    </row>
    <row r="30" spans="1:3">
      <c r="A30" s="27">
        <v>40937</v>
      </c>
      <c r="B30" s="29">
        <v>109357.039</v>
      </c>
      <c r="C30">
        <v>92139.069000000003</v>
      </c>
    </row>
    <row r="31" spans="1:3">
      <c r="A31" s="27">
        <v>40938</v>
      </c>
      <c r="B31" s="29">
        <v>86617.039000000004</v>
      </c>
      <c r="C31">
        <v>91207.865999999995</v>
      </c>
    </row>
    <row r="32" spans="1:3">
      <c r="A32" s="27">
        <v>40939</v>
      </c>
      <c r="B32" s="29">
        <v>65711.778000000006</v>
      </c>
      <c r="C32">
        <v>67949.394</v>
      </c>
    </row>
    <row r="33" spans="1:3">
      <c r="A33" s="27">
        <v>40940</v>
      </c>
      <c r="B33" s="29">
        <v>67410.077000000005</v>
      </c>
      <c r="C33">
        <v>61578.024999999994</v>
      </c>
    </row>
    <row r="34" spans="1:3">
      <c r="A34" s="27">
        <v>40941</v>
      </c>
      <c r="B34" s="29">
        <v>97204.024999999994</v>
      </c>
      <c r="C34">
        <v>74150.592000000004</v>
      </c>
    </row>
    <row r="35" spans="1:3">
      <c r="A35" s="27">
        <v>40942</v>
      </c>
      <c r="B35" s="29">
        <v>100641.55499999999</v>
      </c>
      <c r="C35">
        <v>90187.976999999999</v>
      </c>
    </row>
    <row r="36" spans="1:3">
      <c r="A36" s="27">
        <v>40943</v>
      </c>
      <c r="B36" s="29">
        <v>94685.569999999992</v>
      </c>
      <c r="C36">
        <v>91096.44</v>
      </c>
    </row>
    <row r="37" spans="1:3">
      <c r="A37" s="27">
        <v>40944</v>
      </c>
      <c r="B37" s="29">
        <v>94680.642999999996</v>
      </c>
      <c r="C37">
        <v>94538.517999999996</v>
      </c>
    </row>
    <row r="38" spans="1:3">
      <c r="A38" s="27">
        <v>40945</v>
      </c>
      <c r="B38" s="29">
        <v>101643.63099999999</v>
      </c>
      <c r="C38">
        <v>98222.777000000002</v>
      </c>
    </row>
    <row r="39" spans="1:3">
      <c r="A39" s="27">
        <v>40946</v>
      </c>
      <c r="B39" s="29">
        <v>100002.561</v>
      </c>
      <c r="C39">
        <v>93154.031000000003</v>
      </c>
    </row>
    <row r="40" spans="1:3">
      <c r="A40" s="27">
        <v>40947</v>
      </c>
      <c r="B40" s="29">
        <v>91937.441000000006</v>
      </c>
      <c r="C40">
        <v>86478.324999999997</v>
      </c>
    </row>
    <row r="41" spans="1:3">
      <c r="A41" s="27">
        <v>40948</v>
      </c>
      <c r="B41" s="29">
        <v>90284.622000000003</v>
      </c>
      <c r="C41">
        <v>82073.207999999999</v>
      </c>
    </row>
    <row r="42" spans="1:3">
      <c r="A42" s="27">
        <v>40949</v>
      </c>
      <c r="B42" s="29">
        <v>94259.194999999992</v>
      </c>
      <c r="C42">
        <v>82683.777000000002</v>
      </c>
    </row>
    <row r="43" spans="1:3">
      <c r="A43" s="27">
        <v>40950</v>
      </c>
      <c r="B43" s="29">
        <v>93886.638000000006</v>
      </c>
      <c r="C43">
        <v>81310.66</v>
      </c>
    </row>
    <row r="44" spans="1:3">
      <c r="A44" s="27">
        <v>40951</v>
      </c>
      <c r="B44" s="29">
        <v>89613.792000000001</v>
      </c>
      <c r="C44">
        <v>79512.683999999994</v>
      </c>
    </row>
    <row r="45" spans="1:3">
      <c r="A45" s="27">
        <v>40952</v>
      </c>
      <c r="B45" s="29">
        <v>47660.765999999996</v>
      </c>
      <c r="C45">
        <v>73629.467000000004</v>
      </c>
    </row>
    <row r="46" spans="1:3">
      <c r="A46" s="27">
        <v>40953</v>
      </c>
      <c r="B46" s="29">
        <v>53296.116999999998</v>
      </c>
      <c r="C46">
        <v>72092.622000000003</v>
      </c>
    </row>
    <row r="47" spans="1:3">
      <c r="A47" s="27">
        <v>40954</v>
      </c>
      <c r="B47" s="29">
        <v>89376.917000000001</v>
      </c>
      <c r="C47">
        <v>75865.566999999995</v>
      </c>
    </row>
    <row r="48" spans="1:3">
      <c r="A48" s="27">
        <v>40955</v>
      </c>
      <c r="B48" s="29">
        <v>93000.156999999992</v>
      </c>
      <c r="C48">
        <v>78628.856</v>
      </c>
    </row>
    <row r="49" spans="1:3">
      <c r="A49" s="27">
        <v>40956</v>
      </c>
      <c r="B49" s="29">
        <v>98986.462</v>
      </c>
      <c r="C49">
        <v>82146.354999999996</v>
      </c>
    </row>
    <row r="50" spans="1:3">
      <c r="A50" s="27">
        <v>40957</v>
      </c>
      <c r="B50" s="29">
        <v>98195.11</v>
      </c>
      <c r="C50">
        <v>84441.957999999999</v>
      </c>
    </row>
    <row r="51" spans="1:3">
      <c r="A51" s="27">
        <v>40958</v>
      </c>
      <c r="B51" s="29">
        <v>98934.918000000005</v>
      </c>
      <c r="C51">
        <v>84923.288</v>
      </c>
    </row>
    <row r="52" spans="1:3">
      <c r="A52" s="27">
        <v>40959</v>
      </c>
      <c r="B52" s="29">
        <v>79231.845000000001</v>
      </c>
      <c r="C52">
        <v>76766.45</v>
      </c>
    </row>
    <row r="53" spans="1:3">
      <c r="A53" s="27">
        <v>40960</v>
      </c>
      <c r="B53" s="29">
        <v>74810.430999999997</v>
      </c>
      <c r="C53">
        <v>66754.407000000007</v>
      </c>
    </row>
    <row r="54" spans="1:3">
      <c r="A54" s="27">
        <v>40961</v>
      </c>
      <c r="B54" s="29">
        <v>73780.687999999995</v>
      </c>
      <c r="C54">
        <v>61835.366000000002</v>
      </c>
    </row>
    <row r="55" spans="1:3">
      <c r="A55" s="27">
        <v>40962</v>
      </c>
      <c r="B55" s="29">
        <v>62617.621999999996</v>
      </c>
      <c r="C55">
        <v>55150.942999999999</v>
      </c>
    </row>
    <row r="56" spans="1:3">
      <c r="A56" s="27">
        <v>40963</v>
      </c>
      <c r="B56" s="29">
        <v>61427.182999999997</v>
      </c>
      <c r="C56">
        <v>52228.474000000002</v>
      </c>
    </row>
    <row r="57" spans="1:3">
      <c r="A57" s="27">
        <v>40964</v>
      </c>
      <c r="B57" s="29">
        <v>101450.341</v>
      </c>
      <c r="C57">
        <v>66856.357999999993</v>
      </c>
    </row>
    <row r="58" spans="1:3">
      <c r="A58" s="27">
        <v>40965</v>
      </c>
      <c r="B58" s="29">
        <v>116013.416</v>
      </c>
      <c r="C58">
        <v>90699.626999999993</v>
      </c>
    </row>
    <row r="59" spans="1:3">
      <c r="A59" s="27">
        <v>40966</v>
      </c>
      <c r="B59" s="29">
        <v>117194.38</v>
      </c>
      <c r="C59">
        <v>96303.141999999993</v>
      </c>
    </row>
    <row r="60" spans="1:3">
      <c r="A60" s="27">
        <v>40967</v>
      </c>
      <c r="B60" s="29">
        <v>111122.042</v>
      </c>
      <c r="C60">
        <v>91378.794999999998</v>
      </c>
    </row>
    <row r="61" spans="1:3">
      <c r="A61" s="27">
        <v>40968</v>
      </c>
      <c r="B61" s="29">
        <v>110175.3</v>
      </c>
      <c r="C61">
        <v>90749.654999999999</v>
      </c>
    </row>
    <row r="62" spans="1:3">
      <c r="A62" s="27">
        <v>40969</v>
      </c>
      <c r="B62" s="29">
        <v>137910.899</v>
      </c>
      <c r="C62">
        <v>103541.663</v>
      </c>
    </row>
    <row r="63" spans="1:3">
      <c r="A63" s="27">
        <v>40970</v>
      </c>
      <c r="B63" s="29">
        <v>129036.235</v>
      </c>
      <c r="C63">
        <v>114105.909</v>
      </c>
    </row>
    <row r="64" spans="1:3">
      <c r="A64" s="27">
        <v>40971</v>
      </c>
      <c r="B64" s="29">
        <v>122044.822</v>
      </c>
      <c r="C64">
        <v>106205.65399999999</v>
      </c>
    </row>
    <row r="65" spans="1:3">
      <c r="A65" s="27">
        <v>40972</v>
      </c>
      <c r="B65" s="29">
        <v>123502.077</v>
      </c>
      <c r="C65">
        <v>105586.747</v>
      </c>
    </row>
    <row r="66" spans="1:3">
      <c r="A66" s="27">
        <v>40973</v>
      </c>
      <c r="B66" s="29">
        <v>135911.29500000001</v>
      </c>
      <c r="C66">
        <v>110986.739</v>
      </c>
    </row>
    <row r="67" spans="1:3">
      <c r="A67" s="27">
        <v>40974</v>
      </c>
      <c r="B67" s="29">
        <v>133887.435</v>
      </c>
      <c r="C67">
        <v>111560.166</v>
      </c>
    </row>
    <row r="68" spans="1:3">
      <c r="A68" s="27">
        <v>40975</v>
      </c>
      <c r="B68" s="29">
        <v>131592.59</v>
      </c>
      <c r="C68">
        <v>113685.219</v>
      </c>
    </row>
    <row r="69" spans="1:3">
      <c r="A69" s="27">
        <v>40976</v>
      </c>
      <c r="B69" s="29">
        <v>134179.26499999998</v>
      </c>
      <c r="C69">
        <v>116066.855</v>
      </c>
    </row>
    <row r="70" spans="1:3">
      <c r="A70" s="27">
        <v>40977</v>
      </c>
      <c r="B70" s="29">
        <v>121430.084</v>
      </c>
      <c r="C70">
        <v>108296.976</v>
      </c>
    </row>
    <row r="71" spans="1:3">
      <c r="A71" s="27">
        <v>40978</v>
      </c>
      <c r="B71" s="29">
        <v>119820.092</v>
      </c>
      <c r="C71">
        <v>100245.121</v>
      </c>
    </row>
    <row r="72" spans="1:3">
      <c r="A72" s="27">
        <v>40979</v>
      </c>
      <c r="B72" s="29">
        <v>152177.59599999999</v>
      </c>
      <c r="C72">
        <v>119023.43399999999</v>
      </c>
    </row>
    <row r="73" spans="1:3">
      <c r="A73" s="27">
        <v>40980</v>
      </c>
      <c r="B73" s="29">
        <v>124612.54700000001</v>
      </c>
      <c r="C73">
        <v>118711.51699999999</v>
      </c>
    </row>
    <row r="74" spans="1:3">
      <c r="A74" s="27">
        <v>40981</v>
      </c>
      <c r="B74" s="29">
        <v>81303.838000000003</v>
      </c>
      <c r="C74">
        <v>81506.603000000003</v>
      </c>
    </row>
    <row r="75" spans="1:3">
      <c r="A75" s="27">
        <v>40982</v>
      </c>
      <c r="B75" s="29">
        <v>115896.68399999999</v>
      </c>
      <c r="C75">
        <v>82366.554000000004</v>
      </c>
    </row>
    <row r="76" spans="1:3">
      <c r="A76" s="27">
        <v>40983</v>
      </c>
      <c r="B76" s="29">
        <v>132061.413</v>
      </c>
      <c r="C76">
        <v>104947.753</v>
      </c>
    </row>
    <row r="77" spans="1:3">
      <c r="A77" s="27">
        <v>40984</v>
      </c>
      <c r="B77" s="29">
        <v>136622.299</v>
      </c>
      <c r="C77">
        <v>110640.712</v>
      </c>
    </row>
    <row r="78" spans="1:3">
      <c r="A78" s="27">
        <v>40985</v>
      </c>
      <c r="B78" s="29">
        <v>132632.56599999999</v>
      </c>
      <c r="C78">
        <v>109385.84299999999</v>
      </c>
    </row>
    <row r="79" spans="1:3">
      <c r="A79" s="27">
        <v>40986</v>
      </c>
      <c r="B79" s="29">
        <v>135095.30799999999</v>
      </c>
      <c r="C79">
        <v>114522.43</v>
      </c>
    </row>
    <row r="80" spans="1:3">
      <c r="A80" s="27">
        <v>40987</v>
      </c>
      <c r="B80" s="29">
        <v>141610.69699999999</v>
      </c>
      <c r="C80">
        <v>119788.63499999999</v>
      </c>
    </row>
    <row r="81" spans="1:3">
      <c r="A81" s="27">
        <v>40988</v>
      </c>
      <c r="B81" s="29">
        <v>138557.09400000001</v>
      </c>
      <c r="C81">
        <v>120200.22899999999</v>
      </c>
    </row>
    <row r="82" spans="1:3">
      <c r="A82" s="27">
        <v>40989</v>
      </c>
      <c r="B82" s="29">
        <v>129980.70299999999</v>
      </c>
      <c r="C82">
        <v>111756.867</v>
      </c>
    </row>
    <row r="83" spans="1:3">
      <c r="A83" s="27">
        <v>40990</v>
      </c>
      <c r="B83" s="29">
        <v>146820.052</v>
      </c>
      <c r="C83">
        <v>118078.587</v>
      </c>
    </row>
    <row r="84" spans="1:3">
      <c r="A84" s="27">
        <v>40991</v>
      </c>
      <c r="B84" s="29">
        <v>141318.48800000001</v>
      </c>
      <c r="C84">
        <v>117769.323</v>
      </c>
    </row>
    <row r="85" spans="1:3">
      <c r="A85" s="27">
        <v>40992</v>
      </c>
      <c r="B85" s="29">
        <v>146871.59599999999</v>
      </c>
      <c r="C85">
        <v>123147.71200000001</v>
      </c>
    </row>
    <row r="86" spans="1:3">
      <c r="A86" s="27">
        <v>40993</v>
      </c>
      <c r="B86" s="29">
        <v>147394.61600000001</v>
      </c>
      <c r="C86">
        <v>125735.145</v>
      </c>
    </row>
    <row r="87" spans="1:3">
      <c r="A87" s="27">
        <v>40994</v>
      </c>
      <c r="B87" s="29">
        <v>164246.851</v>
      </c>
      <c r="C87">
        <v>132400.239</v>
      </c>
    </row>
    <row r="88" spans="1:3">
      <c r="A88" s="27">
        <v>40995</v>
      </c>
      <c r="B88" s="29">
        <v>165916.72500000001</v>
      </c>
      <c r="C88">
        <v>139874.49799999999</v>
      </c>
    </row>
    <row r="89" spans="1:3">
      <c r="A89" s="27">
        <v>40996</v>
      </c>
      <c r="B89" s="29">
        <v>135215.07199999999</v>
      </c>
      <c r="C89">
        <v>123959.90899999999</v>
      </c>
    </row>
    <row r="90" spans="1:3">
      <c r="A90" s="27">
        <v>40997</v>
      </c>
      <c r="B90" s="29">
        <v>129768.084</v>
      </c>
      <c r="C90">
        <v>108351.552</v>
      </c>
    </row>
    <row r="91" spans="1:3">
      <c r="A91" s="27">
        <v>40998</v>
      </c>
      <c r="B91" s="29">
        <v>130277.08100000001</v>
      </c>
      <c r="C91">
        <v>103121.731</v>
      </c>
    </row>
    <row r="92" spans="1:3">
      <c r="A92" s="27">
        <v>40999</v>
      </c>
      <c r="B92" s="29">
        <v>143005.796</v>
      </c>
      <c r="C92">
        <v>109092.118</v>
      </c>
    </row>
    <row r="93" spans="1:3">
      <c r="A93" s="27">
        <v>41000</v>
      </c>
      <c r="B93" s="29">
        <v>137369.30799999999</v>
      </c>
      <c r="C93">
        <v>117456.648</v>
      </c>
    </row>
    <row r="94" spans="1:3">
      <c r="A94" s="27">
        <v>41001</v>
      </c>
      <c r="B94" s="29">
        <v>136322.889</v>
      </c>
      <c r="C94">
        <v>121677.19199999998</v>
      </c>
    </row>
    <row r="95" spans="1:3">
      <c r="A95" s="27">
        <v>41002</v>
      </c>
      <c r="B95" s="29">
        <v>178968.72699999998</v>
      </c>
      <c r="C95">
        <v>150481.19200000001</v>
      </c>
    </row>
    <row r="96" spans="1:3">
      <c r="A96" s="27">
        <v>41003</v>
      </c>
      <c r="B96" s="29">
        <v>167805.28200000001</v>
      </c>
      <c r="C96">
        <v>141672.47399999999</v>
      </c>
    </row>
    <row r="97" spans="1:3">
      <c r="A97" s="27">
        <v>41004</v>
      </c>
      <c r="B97" s="29">
        <v>164399.209</v>
      </c>
      <c r="C97">
        <v>137047.916</v>
      </c>
    </row>
    <row r="98" spans="1:3">
      <c r="A98" s="27">
        <v>41005</v>
      </c>
      <c r="B98" s="29">
        <v>154223.43799999999</v>
      </c>
      <c r="C98">
        <v>133770.70300000001</v>
      </c>
    </row>
    <row r="99" spans="1:3">
      <c r="A99" s="27">
        <v>41006</v>
      </c>
      <c r="B99" s="29">
        <v>117837.92200000001</v>
      </c>
      <c r="C99">
        <v>104583.155</v>
      </c>
    </row>
    <row r="100" spans="1:3">
      <c r="A100" s="27">
        <v>41007</v>
      </c>
      <c r="B100" s="29">
        <v>125569.522</v>
      </c>
      <c r="C100">
        <v>100912.91899999999</v>
      </c>
    </row>
    <row r="101" spans="1:3">
      <c r="A101" s="27">
        <v>41008</v>
      </c>
      <c r="B101" s="29">
        <v>118406.04300000001</v>
      </c>
      <c r="C101">
        <v>106625.20699999999</v>
      </c>
    </row>
    <row r="102" spans="1:3">
      <c r="A102" s="27">
        <v>41009</v>
      </c>
      <c r="B102" s="29">
        <v>136239.50899999999</v>
      </c>
      <c r="C102">
        <v>88466.18</v>
      </c>
    </row>
    <row r="103" spans="1:3">
      <c r="A103" s="27">
        <v>41010</v>
      </c>
      <c r="B103" s="29">
        <v>130326.351</v>
      </c>
      <c r="C103">
        <v>122143.74099999999</v>
      </c>
    </row>
    <row r="104" spans="1:3">
      <c r="A104" s="27">
        <v>41011</v>
      </c>
      <c r="B104" s="29">
        <v>85293.191999999995</v>
      </c>
      <c r="C104">
        <v>77510.805999999997</v>
      </c>
    </row>
    <row r="105" spans="1:3">
      <c r="A105" s="27">
        <v>41012</v>
      </c>
      <c r="B105" s="29">
        <v>110364.042</v>
      </c>
      <c r="C105">
        <v>66562.254000000001</v>
      </c>
    </row>
    <row r="106" spans="1:3">
      <c r="A106" s="27">
        <v>41013</v>
      </c>
      <c r="B106" s="29">
        <v>117467.639</v>
      </c>
      <c r="C106">
        <v>97822.932000000001</v>
      </c>
    </row>
    <row r="107" spans="1:3">
      <c r="A107" s="27">
        <v>41014</v>
      </c>
      <c r="B107" s="29">
        <v>116519.38099999999</v>
      </c>
      <c r="C107">
        <v>98914.073000000004</v>
      </c>
    </row>
    <row r="108" spans="1:3">
      <c r="A108" s="27">
        <v>41015</v>
      </c>
      <c r="B108" s="29">
        <v>102347.05499999999</v>
      </c>
      <c r="C108">
        <v>94047.334000000003</v>
      </c>
    </row>
    <row r="109" spans="1:3">
      <c r="A109" s="27">
        <v>41016</v>
      </c>
      <c r="B109" s="29">
        <v>129821.523</v>
      </c>
      <c r="C109">
        <v>97532.239000000001</v>
      </c>
    </row>
    <row r="110" spans="1:3">
      <c r="A110" s="27">
        <v>41017</v>
      </c>
      <c r="B110" s="29">
        <v>119180.719</v>
      </c>
      <c r="C110">
        <v>102543.75599999999</v>
      </c>
    </row>
    <row r="111" spans="1:3">
      <c r="A111" s="27">
        <v>41018</v>
      </c>
      <c r="B111" s="29">
        <v>113287.269</v>
      </c>
      <c r="C111">
        <v>91776.365999999995</v>
      </c>
    </row>
    <row r="112" spans="1:3">
      <c r="A112" s="27">
        <v>41019</v>
      </c>
      <c r="B112" s="29">
        <v>116572.06200000001</v>
      </c>
      <c r="C112">
        <v>90172.437999999995</v>
      </c>
    </row>
    <row r="113" spans="1:3">
      <c r="A113" s="27">
        <v>41020</v>
      </c>
      <c r="B113" s="29">
        <v>116197.61</v>
      </c>
      <c r="C113">
        <v>89015.73</v>
      </c>
    </row>
    <row r="114" spans="1:3">
      <c r="A114" s="27">
        <v>41021</v>
      </c>
      <c r="B114" s="29">
        <v>111048.895</v>
      </c>
      <c r="C114">
        <v>89213.567999999999</v>
      </c>
    </row>
    <row r="115" spans="1:3">
      <c r="A115" s="27">
        <v>41022</v>
      </c>
      <c r="B115" s="29">
        <v>108932.93799999999</v>
      </c>
      <c r="C115">
        <v>85106.724000000002</v>
      </c>
    </row>
    <row r="116" spans="1:3">
      <c r="A116" s="27">
        <v>41023</v>
      </c>
      <c r="B116" s="29">
        <v>100094.658</v>
      </c>
      <c r="C116">
        <v>83541.453999999998</v>
      </c>
    </row>
    <row r="117" spans="1:3">
      <c r="A117" s="27">
        <v>41024</v>
      </c>
      <c r="B117" s="29">
        <v>92812.930999999997</v>
      </c>
      <c r="C117">
        <v>76679.28</v>
      </c>
    </row>
    <row r="118" spans="1:3">
      <c r="A118" s="27">
        <v>41025</v>
      </c>
      <c r="B118" s="29">
        <v>136669.29500000001</v>
      </c>
      <c r="C118">
        <v>92532.092000000004</v>
      </c>
    </row>
    <row r="119" spans="1:3">
      <c r="A119" s="27">
        <v>41026</v>
      </c>
      <c r="B119" s="29">
        <v>128969.91</v>
      </c>
      <c r="C119">
        <v>113411.202</v>
      </c>
    </row>
    <row r="120" spans="1:3">
      <c r="A120" s="27">
        <v>41027</v>
      </c>
      <c r="B120" s="29">
        <v>105347.977</v>
      </c>
      <c r="C120">
        <v>86267.98</v>
      </c>
    </row>
    <row r="121" spans="1:3">
      <c r="A121" s="27">
        <v>41028</v>
      </c>
      <c r="B121" s="29">
        <v>106158.658</v>
      </c>
      <c r="C121">
        <v>83498.626999999993</v>
      </c>
    </row>
    <row r="122" spans="1:3">
      <c r="A122" s="27">
        <v>41029</v>
      </c>
      <c r="B122" s="29">
        <v>126034.17599999998</v>
      </c>
      <c r="C122">
        <v>94298.99</v>
      </c>
    </row>
    <row r="123" spans="1:3">
      <c r="A123" s="27">
        <v>41030</v>
      </c>
      <c r="B123" s="29">
        <v>108787.023</v>
      </c>
      <c r="C123">
        <v>85856.764999999999</v>
      </c>
    </row>
    <row r="124" spans="1:3">
      <c r="A124" s="27">
        <v>41031</v>
      </c>
      <c r="B124" s="29">
        <v>123418.69700000001</v>
      </c>
      <c r="C124">
        <v>91843.448999999993</v>
      </c>
    </row>
    <row r="125" spans="1:3">
      <c r="A125" s="27">
        <v>41032</v>
      </c>
      <c r="B125" s="29">
        <v>108196.92</v>
      </c>
      <c r="C125">
        <v>85600.182000000001</v>
      </c>
    </row>
    <row r="126" spans="1:3">
      <c r="A126" s="27">
        <v>41033</v>
      </c>
      <c r="B126" s="29">
        <v>106409.177</v>
      </c>
      <c r="C126">
        <v>84423.766000000003</v>
      </c>
    </row>
    <row r="127" spans="1:3">
      <c r="A127" s="27">
        <v>41034</v>
      </c>
      <c r="B127" s="29">
        <v>107276.329</v>
      </c>
      <c r="C127">
        <v>86137.982999999993</v>
      </c>
    </row>
    <row r="128" spans="1:3">
      <c r="A128" s="27">
        <v>41035</v>
      </c>
      <c r="B128" s="29">
        <v>114853.67599999999</v>
      </c>
      <c r="C128">
        <v>86671.236000000004</v>
      </c>
    </row>
    <row r="129" spans="1:3">
      <c r="A129" s="27">
        <v>41036</v>
      </c>
      <c r="B129" s="29">
        <v>131034.323</v>
      </c>
      <c r="C129">
        <v>98223.914000000004</v>
      </c>
    </row>
    <row r="130" spans="1:3">
      <c r="A130" s="27">
        <v>41037</v>
      </c>
      <c r="B130" s="29">
        <v>110559.985</v>
      </c>
      <c r="C130">
        <v>87512.236999999994</v>
      </c>
    </row>
    <row r="131" spans="1:3">
      <c r="A131" s="27">
        <v>41038</v>
      </c>
      <c r="B131" s="29">
        <v>113585.542</v>
      </c>
      <c r="C131">
        <v>66906.385999999999</v>
      </c>
    </row>
    <row r="132" spans="1:3">
      <c r="A132" s="27">
        <v>41039</v>
      </c>
      <c r="B132" s="29">
        <v>126751.62299999999</v>
      </c>
      <c r="C132">
        <v>64409.913</v>
      </c>
    </row>
    <row r="133" spans="1:3">
      <c r="A133" s="27">
        <v>41040</v>
      </c>
      <c r="B133" s="29">
        <v>104632.046</v>
      </c>
      <c r="C133">
        <v>89140.042000000001</v>
      </c>
    </row>
    <row r="134" spans="1:3">
      <c r="A134" s="27">
        <v>41041</v>
      </c>
      <c r="B134" s="29">
        <v>98562.361000000004</v>
      </c>
      <c r="C134">
        <v>81985.279999999999</v>
      </c>
    </row>
    <row r="135" spans="1:3">
      <c r="A135" s="27">
        <v>41042</v>
      </c>
      <c r="B135" s="29">
        <v>97948.380999999994</v>
      </c>
      <c r="C135">
        <v>64398.921999999999</v>
      </c>
    </row>
    <row r="136" spans="1:3">
      <c r="A136" s="27">
        <v>41043</v>
      </c>
      <c r="B136" s="29">
        <v>123718.86500000002</v>
      </c>
      <c r="C136">
        <v>91073.320999999996</v>
      </c>
    </row>
    <row r="137" spans="1:3">
      <c r="A137" s="27">
        <v>41044</v>
      </c>
      <c r="B137" s="29">
        <v>133462.95499999999</v>
      </c>
      <c r="C137">
        <v>108352.689</v>
      </c>
    </row>
    <row r="138" spans="1:3">
      <c r="A138" s="27">
        <v>41045</v>
      </c>
      <c r="B138" s="29">
        <v>104642.27899999999</v>
      </c>
      <c r="C138">
        <v>85420.535999999993</v>
      </c>
    </row>
    <row r="139" spans="1:3">
      <c r="A139" s="27">
        <v>41046</v>
      </c>
      <c r="B139" s="29">
        <v>99656.534</v>
      </c>
      <c r="C139">
        <v>78249.856</v>
      </c>
    </row>
    <row r="140" spans="1:3">
      <c r="A140" s="27">
        <v>41047</v>
      </c>
      <c r="B140" s="29">
        <v>99905.915999999997</v>
      </c>
      <c r="C140">
        <v>75165.933000000005</v>
      </c>
    </row>
    <row r="141" spans="1:3">
      <c r="A141" s="27">
        <v>41048</v>
      </c>
      <c r="B141" s="29">
        <v>103524.60799999999</v>
      </c>
      <c r="C141">
        <v>76081.596999999994</v>
      </c>
    </row>
    <row r="142" spans="1:3">
      <c r="A142" s="27">
        <v>41049</v>
      </c>
      <c r="B142" s="29">
        <v>110550.889</v>
      </c>
      <c r="C142">
        <v>84877.429000000004</v>
      </c>
    </row>
    <row r="143" spans="1:3">
      <c r="A143" s="27">
        <v>41050</v>
      </c>
      <c r="B143" s="29">
        <v>109542.749</v>
      </c>
      <c r="C143">
        <v>84885.388000000006</v>
      </c>
    </row>
    <row r="144" spans="1:3">
      <c r="A144" s="27">
        <v>41051</v>
      </c>
      <c r="B144" s="29">
        <v>107918.734</v>
      </c>
      <c r="C144">
        <v>82660.278999999995</v>
      </c>
    </row>
    <row r="145" spans="1:3">
      <c r="A145" s="27">
        <v>41052</v>
      </c>
      <c r="B145" s="29">
        <v>107417.317</v>
      </c>
      <c r="C145">
        <v>95201.388999999996</v>
      </c>
    </row>
    <row r="146" spans="1:3">
      <c r="A146" s="27">
        <v>41053</v>
      </c>
      <c r="B146" s="29">
        <v>106811.296</v>
      </c>
      <c r="C146">
        <v>99419.659</v>
      </c>
    </row>
    <row r="147" spans="1:3">
      <c r="A147" s="27">
        <v>41054</v>
      </c>
      <c r="B147" s="29">
        <v>104498.63800000001</v>
      </c>
      <c r="C147">
        <v>99863.088999999993</v>
      </c>
    </row>
    <row r="148" spans="1:3">
      <c r="A148" s="27">
        <v>41055</v>
      </c>
      <c r="B148" s="29">
        <v>102417.549</v>
      </c>
      <c r="C148">
        <v>91708.145999999993</v>
      </c>
    </row>
    <row r="149" spans="1:3">
      <c r="A149" s="27">
        <v>41056</v>
      </c>
      <c r="B149" s="29">
        <v>113583.647</v>
      </c>
      <c r="C149">
        <v>109481.351</v>
      </c>
    </row>
    <row r="150" spans="1:3">
      <c r="A150" s="27">
        <v>41057</v>
      </c>
      <c r="B150" s="29">
        <v>107196.739</v>
      </c>
      <c r="C150">
        <v>96394.101999999999</v>
      </c>
    </row>
    <row r="151" spans="1:3">
      <c r="A151" s="27">
        <v>41058</v>
      </c>
      <c r="B151" s="29">
        <v>114805.164</v>
      </c>
      <c r="C151">
        <v>105985.834</v>
      </c>
    </row>
    <row r="152" spans="1:3">
      <c r="A152" s="27">
        <v>41059</v>
      </c>
      <c r="B152" s="29">
        <v>99030.047000000006</v>
      </c>
      <c r="C152">
        <v>94642.743000000002</v>
      </c>
    </row>
    <row r="153" spans="1:3">
      <c r="A153" s="27">
        <v>41060</v>
      </c>
      <c r="B153" s="29">
        <v>123164.38799999999</v>
      </c>
      <c r="C153">
        <v>106048.36900000001</v>
      </c>
    </row>
    <row r="154" spans="1:3">
      <c r="A154" s="27">
        <v>41061</v>
      </c>
      <c r="B154" s="29">
        <v>130965.724</v>
      </c>
      <c r="C154">
        <v>121427.431</v>
      </c>
    </row>
    <row r="155" spans="1:3">
      <c r="A155" s="27">
        <v>41062</v>
      </c>
      <c r="B155" s="29">
        <v>120793.743</v>
      </c>
      <c r="C155">
        <v>107225.164</v>
      </c>
    </row>
    <row r="156" spans="1:3">
      <c r="A156" s="27">
        <v>41063</v>
      </c>
      <c r="B156" s="29">
        <v>132779.997</v>
      </c>
      <c r="C156">
        <v>117109.863</v>
      </c>
    </row>
    <row r="157" spans="1:3">
      <c r="A157" s="27">
        <v>41064</v>
      </c>
      <c r="B157" s="29">
        <v>113441.901</v>
      </c>
      <c r="C157">
        <v>100734.031</v>
      </c>
    </row>
    <row r="158" spans="1:3">
      <c r="A158" s="27">
        <v>41065</v>
      </c>
      <c r="B158" s="29">
        <v>138468.408</v>
      </c>
      <c r="C158">
        <v>100301.97100000001</v>
      </c>
    </row>
    <row r="159" spans="1:3">
      <c r="A159" s="27">
        <v>41066</v>
      </c>
      <c r="B159" s="29">
        <v>127612.711</v>
      </c>
      <c r="C159">
        <v>133624.788</v>
      </c>
    </row>
    <row r="160" spans="1:3">
      <c r="A160" s="27">
        <v>41067</v>
      </c>
      <c r="B160" s="29">
        <v>117910.69</v>
      </c>
      <c r="C160">
        <v>101119.474</v>
      </c>
    </row>
    <row r="161" spans="1:3">
      <c r="A161" s="27">
        <v>41068</v>
      </c>
      <c r="B161" s="29">
        <v>149336.23300000001</v>
      </c>
      <c r="C161">
        <v>117547.98699999999</v>
      </c>
    </row>
    <row r="162" spans="1:3">
      <c r="A162" s="27">
        <v>41069</v>
      </c>
      <c r="B162" s="29">
        <v>160172.601</v>
      </c>
      <c r="C162">
        <v>138208.41399999999</v>
      </c>
    </row>
    <row r="163" spans="1:3">
      <c r="A163" s="27">
        <v>41070</v>
      </c>
      <c r="B163" s="29">
        <v>153805.40100000001</v>
      </c>
      <c r="C163">
        <v>133060.07800000001</v>
      </c>
    </row>
    <row r="164" spans="1:3">
      <c r="A164" s="27">
        <v>41071</v>
      </c>
      <c r="B164" s="29">
        <v>152736.242</v>
      </c>
      <c r="C164">
        <v>130982.39999999999</v>
      </c>
    </row>
    <row r="165" spans="1:3">
      <c r="A165" s="27">
        <v>41072</v>
      </c>
      <c r="B165" s="29">
        <v>146101.46799999999</v>
      </c>
      <c r="C165">
        <v>135282.53399999999</v>
      </c>
    </row>
    <row r="166" spans="1:3">
      <c r="A166" s="27">
        <v>41073</v>
      </c>
      <c r="B166" s="29">
        <v>146970.136</v>
      </c>
      <c r="C166">
        <v>142889.06400000001</v>
      </c>
    </row>
    <row r="167" spans="1:3">
      <c r="A167" s="27">
        <v>41074</v>
      </c>
      <c r="B167" s="29">
        <v>136821.65299999999</v>
      </c>
      <c r="C167">
        <v>121355.04199999999</v>
      </c>
    </row>
    <row r="168" spans="1:3">
      <c r="A168" s="27">
        <v>41075</v>
      </c>
      <c r="B168" s="29">
        <v>137587.61199999999</v>
      </c>
      <c r="C168">
        <v>119202.322</v>
      </c>
    </row>
    <row r="169" spans="1:3">
      <c r="A169" s="27">
        <v>41076</v>
      </c>
      <c r="B169" s="29">
        <v>140183.76199999999</v>
      </c>
      <c r="C169">
        <v>119328.15</v>
      </c>
    </row>
    <row r="170" spans="1:3">
      <c r="A170" s="27">
        <v>41077</v>
      </c>
      <c r="B170" s="29">
        <v>127515.308</v>
      </c>
      <c r="C170">
        <v>122961.62299999999</v>
      </c>
    </row>
    <row r="171" spans="1:3">
      <c r="A171" s="27">
        <v>41078</v>
      </c>
      <c r="B171" s="29">
        <v>88902.409</v>
      </c>
      <c r="C171">
        <v>88334.667000000001</v>
      </c>
    </row>
    <row r="172" spans="1:3">
      <c r="A172" s="27">
        <v>41079</v>
      </c>
      <c r="B172" s="29">
        <v>92192.887000000002</v>
      </c>
      <c r="C172">
        <v>76835.048999999999</v>
      </c>
    </row>
    <row r="173" spans="1:3">
      <c r="A173" s="27">
        <v>41080</v>
      </c>
      <c r="B173" s="29">
        <v>91636.135999999999</v>
      </c>
      <c r="C173">
        <v>76689.891999999993</v>
      </c>
    </row>
    <row r="174" spans="1:3">
      <c r="A174" s="27">
        <v>41081</v>
      </c>
      <c r="B174" s="29">
        <v>118823.322</v>
      </c>
      <c r="C174">
        <v>88983.135999999999</v>
      </c>
    </row>
    <row r="175" spans="1:3">
      <c r="A175" s="27">
        <v>41082</v>
      </c>
      <c r="B175" s="29">
        <v>159255.421</v>
      </c>
      <c r="C175">
        <v>121422.883</v>
      </c>
    </row>
    <row r="176" spans="1:3">
      <c r="A176" s="27">
        <v>41083</v>
      </c>
      <c r="B176" s="29">
        <v>169322.41899999999</v>
      </c>
      <c r="C176">
        <v>137222.63500000001</v>
      </c>
    </row>
    <row r="177" spans="1:3">
      <c r="A177" s="27">
        <v>41084</v>
      </c>
      <c r="B177" s="29">
        <v>175440.995</v>
      </c>
      <c r="C177">
        <v>145381.36799999999</v>
      </c>
    </row>
    <row r="178" spans="1:3">
      <c r="A178" s="27">
        <v>41085</v>
      </c>
      <c r="B178" s="29">
        <v>170351.02499999999</v>
      </c>
      <c r="C178">
        <v>147936.965</v>
      </c>
    </row>
    <row r="179" spans="1:3">
      <c r="A179" s="27">
        <v>41086</v>
      </c>
      <c r="B179" s="29">
        <v>150313.674</v>
      </c>
      <c r="C179">
        <v>134189.87700000001</v>
      </c>
    </row>
    <row r="180" spans="1:3">
      <c r="A180" s="27">
        <v>41087</v>
      </c>
      <c r="B180" s="29">
        <v>131510.726</v>
      </c>
      <c r="C180">
        <v>120001.254</v>
      </c>
    </row>
    <row r="181" spans="1:3">
      <c r="A181" s="27">
        <v>41088</v>
      </c>
      <c r="B181" s="29">
        <v>135040.353</v>
      </c>
      <c r="C181">
        <v>127022.60799999999</v>
      </c>
    </row>
    <row r="182" spans="1:3">
      <c r="A182" s="27">
        <v>41089</v>
      </c>
      <c r="B182" s="29">
        <v>129730.18399999999</v>
      </c>
      <c r="C182">
        <v>121242.1</v>
      </c>
    </row>
    <row r="183" spans="1:3">
      <c r="A183" s="27">
        <v>41090</v>
      </c>
      <c r="B183" s="29">
        <v>134552.201</v>
      </c>
      <c r="C183">
        <v>117760.606</v>
      </c>
    </row>
    <row r="184" spans="1:3">
      <c r="A184" s="27">
        <v>41091</v>
      </c>
      <c r="B184" s="29">
        <v>133094.56700000001</v>
      </c>
      <c r="C184">
        <v>124221.04000000001</v>
      </c>
    </row>
    <row r="185" spans="1:3">
      <c r="A185" s="27">
        <v>41092</v>
      </c>
      <c r="B185" s="29">
        <v>121172.743</v>
      </c>
      <c r="C185">
        <v>112169.219</v>
      </c>
    </row>
    <row r="186" spans="1:3">
      <c r="A186" s="27">
        <v>41093</v>
      </c>
      <c r="B186" s="29">
        <v>124803.56299999998</v>
      </c>
      <c r="C186">
        <v>116130.906</v>
      </c>
    </row>
    <row r="187" spans="1:3">
      <c r="A187" s="27">
        <v>41094</v>
      </c>
      <c r="B187" s="29">
        <v>123839.387</v>
      </c>
      <c r="C187">
        <v>126289.62200000002</v>
      </c>
    </row>
    <row r="188" spans="1:3">
      <c r="A188" s="27">
        <v>41095</v>
      </c>
      <c r="B188" s="29">
        <v>135234.78</v>
      </c>
      <c r="C188">
        <v>127573.295</v>
      </c>
    </row>
    <row r="189" spans="1:3">
      <c r="A189" s="27">
        <v>41096</v>
      </c>
      <c r="B189" s="29">
        <v>137610.35199999998</v>
      </c>
      <c r="C189">
        <v>133440.215</v>
      </c>
    </row>
    <row r="190" spans="1:3">
      <c r="A190" s="27">
        <v>41097</v>
      </c>
      <c r="B190" s="29">
        <v>133184.011</v>
      </c>
      <c r="C190">
        <v>127102.57699999999</v>
      </c>
    </row>
    <row r="191" spans="1:3">
      <c r="A191" s="27">
        <v>41098</v>
      </c>
      <c r="B191" s="29">
        <v>139203.28899999999</v>
      </c>
      <c r="C191">
        <v>126644.36599999999</v>
      </c>
    </row>
    <row r="192" spans="1:3">
      <c r="A192" s="27">
        <v>41099</v>
      </c>
      <c r="B192" s="29">
        <v>131138.927</v>
      </c>
      <c r="C192">
        <v>117881.128</v>
      </c>
    </row>
    <row r="193" spans="1:3">
      <c r="A193" s="27">
        <v>41100</v>
      </c>
      <c r="B193" s="29">
        <v>123480.095</v>
      </c>
      <c r="C193">
        <v>123542.63</v>
      </c>
    </row>
    <row r="194" spans="1:3">
      <c r="A194" s="27">
        <v>41101</v>
      </c>
      <c r="B194" s="29">
        <v>127021.47099999999</v>
      </c>
      <c r="C194">
        <v>113485.86500000001</v>
      </c>
    </row>
    <row r="195" spans="1:3">
      <c r="A195" s="27">
        <v>41102</v>
      </c>
      <c r="B195" s="29">
        <v>143344.622</v>
      </c>
      <c r="C195">
        <v>125355.76600000002</v>
      </c>
    </row>
    <row r="196" spans="1:3">
      <c r="A196" s="27">
        <v>41103</v>
      </c>
      <c r="B196" s="29">
        <v>196300.01800000001</v>
      </c>
      <c r="C196">
        <v>165190.56099999999</v>
      </c>
    </row>
    <row r="197" spans="1:3">
      <c r="A197" s="27">
        <v>41104</v>
      </c>
      <c r="B197" s="29">
        <v>115800.79700000001</v>
      </c>
      <c r="C197">
        <v>145644.394</v>
      </c>
    </row>
    <row r="198" spans="1:3">
      <c r="A198" s="27">
        <v>41105</v>
      </c>
      <c r="B198" s="29">
        <v>142987.22500000001</v>
      </c>
      <c r="C198">
        <v>113032.202</v>
      </c>
    </row>
    <row r="199" spans="1:3">
      <c r="A199" s="27">
        <v>41106</v>
      </c>
      <c r="B199" s="29">
        <v>151133.82999999999</v>
      </c>
      <c r="C199">
        <v>150927.65400000001</v>
      </c>
    </row>
    <row r="200" spans="1:3">
      <c r="A200" s="27">
        <v>41107</v>
      </c>
      <c r="B200" s="29">
        <v>152061.24299999999</v>
      </c>
      <c r="C200">
        <v>113668.164</v>
      </c>
    </row>
    <row r="201" spans="1:3">
      <c r="A201" s="27">
        <v>41108</v>
      </c>
      <c r="B201" s="29">
        <v>187480.30900000001</v>
      </c>
      <c r="C201">
        <v>153255.47200000001</v>
      </c>
    </row>
    <row r="202" spans="1:3">
      <c r="A202" s="27">
        <v>41109</v>
      </c>
      <c r="B202" s="29">
        <v>205843.99599999998</v>
      </c>
      <c r="C202">
        <v>163175.79699999999</v>
      </c>
    </row>
    <row r="203" spans="1:3">
      <c r="A203" s="27">
        <v>41110</v>
      </c>
      <c r="B203" s="29">
        <v>147320.71100000001</v>
      </c>
      <c r="C203">
        <v>148960.644</v>
      </c>
    </row>
    <row r="204" spans="1:3">
      <c r="A204" s="27">
        <v>41111</v>
      </c>
      <c r="B204" s="29">
        <v>153014.049</v>
      </c>
      <c r="C204">
        <v>135761.96900000001</v>
      </c>
    </row>
    <row r="205" spans="1:3">
      <c r="A205" s="27">
        <v>41112</v>
      </c>
      <c r="B205" s="29">
        <v>159504.04500000001</v>
      </c>
      <c r="C205">
        <v>138759.859</v>
      </c>
    </row>
    <row r="206" spans="1:3">
      <c r="A206" s="27">
        <v>41113</v>
      </c>
      <c r="B206" s="29">
        <v>145483.698</v>
      </c>
      <c r="C206">
        <v>138291.79399999999</v>
      </c>
    </row>
    <row r="207" spans="1:3">
      <c r="A207" s="27">
        <v>41114</v>
      </c>
      <c r="B207" s="29">
        <v>201283.489</v>
      </c>
      <c r="C207">
        <v>139014.16800000001</v>
      </c>
    </row>
    <row r="208" spans="1:3">
      <c r="A208" s="27">
        <v>41115</v>
      </c>
      <c r="B208" s="29">
        <v>164922.98699999999</v>
      </c>
      <c r="C208">
        <v>153701.93400000001</v>
      </c>
    </row>
    <row r="209" spans="1:3">
      <c r="A209" s="27">
        <v>41116</v>
      </c>
      <c r="B209" s="29">
        <v>177122.997</v>
      </c>
      <c r="C209">
        <v>138270.57</v>
      </c>
    </row>
    <row r="210" spans="1:3">
      <c r="A210" s="27">
        <v>41117</v>
      </c>
      <c r="B210" s="29">
        <v>183573.57699999999</v>
      </c>
      <c r="C210">
        <v>142175.78599999999</v>
      </c>
    </row>
    <row r="211" spans="1:3">
      <c r="A211" s="27">
        <v>41118</v>
      </c>
      <c r="B211" s="29">
        <v>174367.288</v>
      </c>
      <c r="C211">
        <v>144343.28700000001</v>
      </c>
    </row>
    <row r="212" spans="1:3">
      <c r="A212" s="27">
        <v>41119</v>
      </c>
      <c r="B212" s="29">
        <v>191789.91800000001</v>
      </c>
      <c r="C212">
        <v>151038.701</v>
      </c>
    </row>
    <row r="213" spans="1:3">
      <c r="A213" s="27">
        <v>41120</v>
      </c>
      <c r="B213" s="29">
        <v>229635.72099999999</v>
      </c>
      <c r="C213">
        <v>176151.62</v>
      </c>
    </row>
    <row r="214" spans="1:3">
      <c r="A214" s="27">
        <v>41121</v>
      </c>
      <c r="B214" s="29">
        <v>272966.79100000003</v>
      </c>
      <c r="C214">
        <v>216021.283</v>
      </c>
    </row>
    <row r="215" spans="1:3">
      <c r="A215" s="27">
        <v>41122</v>
      </c>
      <c r="B215" s="29">
        <v>209324.73199999999</v>
      </c>
      <c r="C215">
        <v>178631.41699999999</v>
      </c>
    </row>
    <row r="216" spans="1:3">
      <c r="A216" s="27">
        <v>41123</v>
      </c>
      <c r="B216" s="29">
        <v>194630.144</v>
      </c>
      <c r="C216">
        <v>159336.90599999999</v>
      </c>
    </row>
    <row r="217" spans="1:3">
      <c r="A217" s="27">
        <v>41124</v>
      </c>
      <c r="B217" s="29">
        <v>176203.54300000001</v>
      </c>
      <c r="C217">
        <v>144018.86300000001</v>
      </c>
    </row>
    <row r="218" spans="1:3">
      <c r="A218" s="27">
        <v>41125</v>
      </c>
      <c r="B218" s="29">
        <v>144503.22500000001</v>
      </c>
      <c r="C218">
        <v>124174.423</v>
      </c>
    </row>
    <row r="219" spans="1:3">
      <c r="A219" s="27">
        <v>41126</v>
      </c>
      <c r="B219" s="29">
        <v>158478.092</v>
      </c>
      <c r="C219">
        <v>123003.31300000001</v>
      </c>
    </row>
    <row r="220" spans="1:3">
      <c r="A220" s="27">
        <v>41127</v>
      </c>
      <c r="B220" s="29">
        <v>178878.90400000001</v>
      </c>
      <c r="C220">
        <v>134005.68299999999</v>
      </c>
    </row>
    <row r="221" spans="1:3">
      <c r="A221" s="27">
        <v>41128</v>
      </c>
      <c r="B221" s="29">
        <v>113644.666</v>
      </c>
      <c r="C221">
        <v>110536.86599999999</v>
      </c>
    </row>
    <row r="222" spans="1:3">
      <c r="A222" s="27">
        <v>41129</v>
      </c>
      <c r="B222" s="29">
        <v>142923.55299999999</v>
      </c>
      <c r="C222">
        <v>103415.45600000001</v>
      </c>
    </row>
    <row r="223" spans="1:3">
      <c r="A223" s="27">
        <v>41130</v>
      </c>
      <c r="B223" s="29">
        <v>126331.69100000001</v>
      </c>
      <c r="C223">
        <v>111707.21799999999</v>
      </c>
    </row>
    <row r="224" spans="1:3">
      <c r="A224" s="27">
        <v>41131</v>
      </c>
      <c r="B224" s="29">
        <v>156800.25899999999</v>
      </c>
      <c r="C224">
        <v>132346.421</v>
      </c>
    </row>
    <row r="225" spans="1:3">
      <c r="A225" s="27">
        <v>41132</v>
      </c>
      <c r="B225" s="29">
        <v>125510.77700000002</v>
      </c>
      <c r="C225">
        <v>118013.02</v>
      </c>
    </row>
    <row r="226" spans="1:3">
      <c r="A226" s="27">
        <v>41133</v>
      </c>
      <c r="B226" s="29">
        <v>134740.943</v>
      </c>
      <c r="C226">
        <v>121223.52899999999</v>
      </c>
    </row>
    <row r="227" spans="1:3">
      <c r="A227" s="27">
        <v>41134</v>
      </c>
      <c r="B227" s="29">
        <v>123276.193</v>
      </c>
      <c r="C227">
        <v>121459.64600000001</v>
      </c>
    </row>
    <row r="228" spans="1:3">
      <c r="A228" s="27">
        <v>41135</v>
      </c>
      <c r="B228" s="29">
        <v>127556.99799999999</v>
      </c>
      <c r="C228">
        <v>105412.78599999999</v>
      </c>
    </row>
    <row r="229" spans="1:3">
      <c r="A229" s="27">
        <v>41136</v>
      </c>
      <c r="B229" s="29">
        <v>132504.84299999999</v>
      </c>
      <c r="C229">
        <v>108950.372</v>
      </c>
    </row>
    <row r="230" spans="1:3">
      <c r="A230" s="27">
        <v>41137</v>
      </c>
      <c r="B230" s="29">
        <v>132190.652</v>
      </c>
      <c r="C230">
        <v>111931.965</v>
      </c>
    </row>
    <row r="231" spans="1:3">
      <c r="A231" s="27">
        <v>41138</v>
      </c>
      <c r="B231" s="29">
        <v>132621.57500000001</v>
      </c>
      <c r="C231">
        <v>122934.33500000001</v>
      </c>
    </row>
    <row r="232" spans="1:3">
      <c r="A232" s="27">
        <v>41139</v>
      </c>
      <c r="B232" s="29">
        <v>141395.42499999999</v>
      </c>
      <c r="C232">
        <v>120998.40300000001</v>
      </c>
    </row>
    <row r="233" spans="1:3">
      <c r="A233" s="27">
        <v>41140</v>
      </c>
      <c r="B233" s="29">
        <v>148385.32199999999</v>
      </c>
      <c r="C233">
        <v>135230.23199999999</v>
      </c>
    </row>
    <row r="234" spans="1:3">
      <c r="A234" s="27">
        <v>41141</v>
      </c>
      <c r="B234" s="29">
        <v>144456.60800000001</v>
      </c>
      <c r="C234">
        <v>139514.06899999999</v>
      </c>
    </row>
    <row r="235" spans="1:3">
      <c r="A235" s="27">
        <v>41142</v>
      </c>
      <c r="B235" s="29">
        <v>123448.25900000001</v>
      </c>
      <c r="C235">
        <v>121352.01</v>
      </c>
    </row>
    <row r="236" spans="1:3">
      <c r="A236" s="27">
        <v>41143</v>
      </c>
      <c r="B236" s="29">
        <v>182049.239</v>
      </c>
      <c r="C236">
        <v>163427.45300000001</v>
      </c>
    </row>
    <row r="237" spans="1:3">
      <c r="A237" s="27">
        <v>41144</v>
      </c>
      <c r="B237" s="29">
        <v>196718.81299999999</v>
      </c>
      <c r="C237">
        <v>184156.85800000001</v>
      </c>
    </row>
    <row r="238" spans="1:3">
      <c r="A238" s="27">
        <v>41145</v>
      </c>
      <c r="B238" s="29">
        <v>164754.71100000001</v>
      </c>
      <c r="C238">
        <v>161332.34099999999</v>
      </c>
    </row>
    <row r="239" spans="1:3">
      <c r="A239" s="27">
        <v>41146</v>
      </c>
      <c r="B239" s="29">
        <v>119564.64599999999</v>
      </c>
      <c r="C239">
        <v>113220.565</v>
      </c>
    </row>
    <row r="240" spans="1:3">
      <c r="A240" s="27">
        <v>41147</v>
      </c>
      <c r="B240" s="29">
        <v>116325.333</v>
      </c>
      <c r="C240">
        <v>115340.69100000001</v>
      </c>
    </row>
    <row r="241" spans="1:3">
      <c r="A241" s="27">
        <v>41148</v>
      </c>
      <c r="B241" s="29">
        <v>127941.304</v>
      </c>
      <c r="C241">
        <v>108041.909</v>
      </c>
    </row>
    <row r="242" spans="1:3">
      <c r="A242" s="27">
        <v>41149</v>
      </c>
      <c r="B242" s="29">
        <v>132003.04699999999</v>
      </c>
      <c r="C242">
        <v>119866.709</v>
      </c>
    </row>
    <row r="243" spans="1:3">
      <c r="A243" s="27">
        <v>41150</v>
      </c>
      <c r="B243" s="29">
        <v>122808.507</v>
      </c>
      <c r="C243">
        <v>114768.401</v>
      </c>
    </row>
    <row r="244" spans="1:3">
      <c r="A244" s="27">
        <v>41151</v>
      </c>
      <c r="B244" s="29">
        <v>118655.425</v>
      </c>
      <c r="C244">
        <v>112094.177</v>
      </c>
    </row>
    <row r="245" spans="1:3">
      <c r="A245" s="27">
        <v>41152</v>
      </c>
      <c r="B245" s="29">
        <v>121906.48700000001</v>
      </c>
      <c r="C245">
        <v>110719.16499999999</v>
      </c>
    </row>
    <row r="246" spans="1:3">
      <c r="A246" s="27">
        <v>41153</v>
      </c>
      <c r="B246" s="29">
        <v>134497.625</v>
      </c>
      <c r="C246">
        <v>116070.645</v>
      </c>
    </row>
    <row r="247" spans="1:3">
      <c r="A247" s="27">
        <v>41154</v>
      </c>
      <c r="B247" s="29">
        <v>107904.33199999999</v>
      </c>
      <c r="C247">
        <v>112694.13400000001</v>
      </c>
    </row>
    <row r="248" spans="1:3">
      <c r="A248" s="27">
        <v>41155</v>
      </c>
      <c r="B248" s="29">
        <v>119155.326</v>
      </c>
      <c r="C248">
        <v>97208.573000000004</v>
      </c>
    </row>
    <row r="249" spans="1:3">
      <c r="A249" s="27">
        <v>41156</v>
      </c>
      <c r="B249" s="29">
        <v>113633.296</v>
      </c>
      <c r="C249">
        <v>108318.958</v>
      </c>
    </row>
    <row r="250" spans="1:3">
      <c r="A250" s="27">
        <v>41157</v>
      </c>
      <c r="B250" s="29">
        <v>125465.29700000001</v>
      </c>
      <c r="C250">
        <v>110727.503</v>
      </c>
    </row>
    <row r="251" spans="1:3">
      <c r="A251" s="27">
        <v>41158</v>
      </c>
      <c r="B251" s="29">
        <v>93807.805999999997</v>
      </c>
      <c r="C251">
        <v>87900.712</v>
      </c>
    </row>
    <row r="252" spans="1:3">
      <c r="A252" s="27">
        <v>41159</v>
      </c>
      <c r="B252" s="29">
        <v>124327.539</v>
      </c>
      <c r="C252">
        <v>99568.985000000001</v>
      </c>
    </row>
    <row r="253" spans="1:3">
      <c r="A253" s="27">
        <v>41160</v>
      </c>
      <c r="B253" s="29">
        <v>125465.29700000001</v>
      </c>
      <c r="C253">
        <v>108593.35399999999</v>
      </c>
    </row>
    <row r="254" spans="1:3">
      <c r="A254" s="27">
        <v>41161</v>
      </c>
      <c r="B254" s="29">
        <v>133971.95199999999</v>
      </c>
      <c r="C254">
        <v>121788.99700000002</v>
      </c>
    </row>
    <row r="255" spans="1:3">
      <c r="A255" s="27">
        <v>41162</v>
      </c>
      <c r="B255" s="29">
        <v>134327.83300000001</v>
      </c>
      <c r="C255">
        <v>132916.05799999999</v>
      </c>
    </row>
    <row r="256" spans="1:3">
      <c r="A256" s="27">
        <v>41163</v>
      </c>
      <c r="B256" s="29">
        <v>143513.65599999999</v>
      </c>
      <c r="C256">
        <v>135612.64300000001</v>
      </c>
    </row>
    <row r="257" spans="1:3">
      <c r="A257" s="27">
        <v>41164</v>
      </c>
      <c r="B257" s="29">
        <v>144231.103</v>
      </c>
      <c r="C257">
        <v>133535.723</v>
      </c>
    </row>
    <row r="258" spans="1:3">
      <c r="A258" s="27">
        <v>41165</v>
      </c>
      <c r="B258" s="29">
        <v>118768.746</v>
      </c>
      <c r="C258">
        <v>115628.352</v>
      </c>
    </row>
    <row r="259" spans="1:3">
      <c r="A259" s="27">
        <v>41166</v>
      </c>
      <c r="B259" s="29">
        <v>115960.356</v>
      </c>
      <c r="C259">
        <v>98536.967999999993</v>
      </c>
    </row>
    <row r="260" spans="1:3">
      <c r="A260" s="27">
        <v>41167</v>
      </c>
      <c r="B260" s="29">
        <v>136457.43400000001</v>
      </c>
      <c r="C260">
        <v>101227.868</v>
      </c>
    </row>
    <row r="261" spans="1:3">
      <c r="A261" s="27">
        <v>41168</v>
      </c>
      <c r="B261" s="29">
        <v>124886.94300000001</v>
      </c>
      <c r="C261">
        <v>121489.58700000001</v>
      </c>
    </row>
    <row r="262" spans="1:3">
      <c r="A262" s="27">
        <v>41169</v>
      </c>
      <c r="B262" s="29">
        <v>132947.894</v>
      </c>
      <c r="C262">
        <v>129646.804</v>
      </c>
    </row>
    <row r="263" spans="1:3">
      <c r="A263" s="27">
        <v>41170</v>
      </c>
      <c r="B263" s="29">
        <v>122157.00599999999</v>
      </c>
      <c r="C263">
        <v>114105.151</v>
      </c>
    </row>
    <row r="264" spans="1:3">
      <c r="A264" s="27">
        <v>41171</v>
      </c>
      <c r="B264" s="29">
        <v>126966.89500000002</v>
      </c>
      <c r="C264">
        <v>119042.76299999999</v>
      </c>
    </row>
    <row r="265" spans="1:3">
      <c r="A265" s="27">
        <v>41172</v>
      </c>
      <c r="B265" s="29">
        <v>135939.72</v>
      </c>
      <c r="C265">
        <v>114401.15</v>
      </c>
    </row>
    <row r="266" spans="1:3">
      <c r="A266" s="27">
        <v>41173</v>
      </c>
      <c r="B266" s="29">
        <v>119886.796</v>
      </c>
      <c r="C266">
        <v>112905.61599999999</v>
      </c>
    </row>
    <row r="267" spans="1:3">
      <c r="A267" s="27">
        <v>41174</v>
      </c>
      <c r="B267" s="29">
        <v>137932.50200000001</v>
      </c>
      <c r="C267">
        <v>114143.43</v>
      </c>
    </row>
    <row r="268" spans="1:3">
      <c r="A268" s="27">
        <v>41175</v>
      </c>
      <c r="B268" s="29">
        <v>136924.74100000001</v>
      </c>
      <c r="C268">
        <v>129749.13400000001</v>
      </c>
    </row>
    <row r="269" spans="1:3">
      <c r="A269" s="27">
        <v>41176</v>
      </c>
      <c r="B269" s="29">
        <v>137669.09700000001</v>
      </c>
      <c r="C269">
        <v>132432.454</v>
      </c>
    </row>
    <row r="270" spans="1:3">
      <c r="A270" s="27">
        <v>41177</v>
      </c>
      <c r="B270" s="29">
        <v>122412.83100000002</v>
      </c>
      <c r="C270">
        <v>113079.198</v>
      </c>
    </row>
    <row r="271" spans="1:3">
      <c r="A271" s="27">
        <v>41178</v>
      </c>
      <c r="B271" s="29">
        <v>120780.099</v>
      </c>
      <c r="C271">
        <v>109267.595</v>
      </c>
    </row>
    <row r="272" spans="1:3">
      <c r="A272" s="27">
        <v>41179</v>
      </c>
      <c r="B272" s="29">
        <v>129330.33899999999</v>
      </c>
      <c r="C272">
        <v>116526.961</v>
      </c>
    </row>
    <row r="273" spans="1:3">
      <c r="A273" s="27">
        <v>41180</v>
      </c>
      <c r="B273" s="29">
        <v>128804.287</v>
      </c>
      <c r="C273">
        <v>113903.902</v>
      </c>
    </row>
    <row r="274" spans="1:3">
      <c r="A274" s="27">
        <v>41181</v>
      </c>
      <c r="B274" s="29">
        <v>122122.51699999998</v>
      </c>
      <c r="C274">
        <v>102041.95999999999</v>
      </c>
    </row>
    <row r="275" spans="1:3">
      <c r="A275" s="27">
        <v>41182</v>
      </c>
      <c r="B275" s="29">
        <v>121561.97599999998</v>
      </c>
      <c r="C275">
        <v>107173.24099999999</v>
      </c>
    </row>
    <row r="276" spans="1:3">
      <c r="A276" s="27">
        <v>41183</v>
      </c>
      <c r="B276" s="29">
        <v>114920.38</v>
      </c>
      <c r="C276">
        <v>102014.67200000001</v>
      </c>
    </row>
    <row r="277" spans="1:3">
      <c r="A277" s="27">
        <v>41184</v>
      </c>
      <c r="B277" s="29">
        <v>105600.012</v>
      </c>
      <c r="C277">
        <v>86697.008000000002</v>
      </c>
    </row>
    <row r="278" spans="1:3">
      <c r="A278" s="27">
        <v>41185</v>
      </c>
      <c r="B278" s="29">
        <v>107819.057</v>
      </c>
      <c r="C278">
        <v>98245.895999999993</v>
      </c>
    </row>
    <row r="279" spans="1:3">
      <c r="A279" s="27">
        <v>41186</v>
      </c>
      <c r="B279" s="29">
        <v>100286.432</v>
      </c>
      <c r="C279">
        <v>85939.387000000002</v>
      </c>
    </row>
    <row r="280" spans="1:3">
      <c r="A280" s="27">
        <v>41187</v>
      </c>
      <c r="B280" s="29">
        <v>96357.717999999993</v>
      </c>
      <c r="C280">
        <v>80445.782000000007</v>
      </c>
    </row>
    <row r="281" spans="1:3">
      <c r="A281" s="27">
        <v>41188</v>
      </c>
      <c r="B281" s="29">
        <v>108544.842</v>
      </c>
      <c r="C281">
        <v>78986.252999999997</v>
      </c>
    </row>
    <row r="282" spans="1:3">
      <c r="A282" s="27">
        <v>41189</v>
      </c>
      <c r="B282" s="29">
        <v>141804.36600000001</v>
      </c>
      <c r="C282">
        <v>113968.711</v>
      </c>
    </row>
    <row r="283" spans="1:3">
      <c r="A283" s="27">
        <v>41190</v>
      </c>
      <c r="B283" s="29">
        <v>212098.25399999999</v>
      </c>
      <c r="C283">
        <v>169544.13399999999</v>
      </c>
    </row>
    <row r="284" spans="1:3">
      <c r="A284" s="27">
        <v>41191</v>
      </c>
      <c r="B284" s="29">
        <v>216848.261</v>
      </c>
      <c r="C284">
        <v>204418.57699999999</v>
      </c>
    </row>
    <row r="285" spans="1:3">
      <c r="A285" s="27">
        <v>41192</v>
      </c>
      <c r="B285" s="29">
        <v>229481.46799999999</v>
      </c>
      <c r="C285">
        <v>193954.38699999999</v>
      </c>
    </row>
    <row r="286" spans="1:3">
      <c r="A286" s="27">
        <v>41193</v>
      </c>
      <c r="B286" s="29">
        <v>267875.68400000001</v>
      </c>
      <c r="C286">
        <v>213535.42199999999</v>
      </c>
    </row>
    <row r="287" spans="1:3">
      <c r="A287" s="27">
        <v>41194</v>
      </c>
      <c r="B287" s="29">
        <v>290880.22600000002</v>
      </c>
      <c r="C287">
        <v>250373.84299999999</v>
      </c>
    </row>
    <row r="288" spans="1:3">
      <c r="A288" s="27">
        <v>41195</v>
      </c>
      <c r="B288" s="29">
        <v>273096.40899999999</v>
      </c>
      <c r="C288">
        <v>235272.209</v>
      </c>
    </row>
    <row r="289" spans="1:3">
      <c r="A289" s="27">
        <v>41196</v>
      </c>
      <c r="B289" s="29">
        <v>283717.88400000002</v>
      </c>
      <c r="C289">
        <v>243232.34600000002</v>
      </c>
    </row>
    <row r="290" spans="1:3">
      <c r="A290" s="27">
        <v>41197</v>
      </c>
      <c r="B290" s="29">
        <v>294387.87099999998</v>
      </c>
      <c r="C290">
        <v>264107.28700000001</v>
      </c>
    </row>
    <row r="291" spans="1:3">
      <c r="A291" s="27">
        <v>41198</v>
      </c>
      <c r="B291" s="29">
        <v>286727.14399999997</v>
      </c>
      <c r="C291">
        <v>235311.24599999998</v>
      </c>
    </row>
    <row r="292" spans="1:3">
      <c r="A292" s="27">
        <v>41199</v>
      </c>
      <c r="B292" s="29">
        <v>300728.16200000001</v>
      </c>
      <c r="C292">
        <v>248567.908</v>
      </c>
    </row>
    <row r="293" spans="1:3">
      <c r="A293" s="27">
        <v>41200</v>
      </c>
      <c r="B293" s="29">
        <v>282391.005</v>
      </c>
      <c r="C293">
        <v>238605.89300000001</v>
      </c>
    </row>
    <row r="294" spans="1:3">
      <c r="A294" s="27">
        <v>41201</v>
      </c>
      <c r="B294" s="29">
        <v>261443.67499999999</v>
      </c>
      <c r="C294">
        <v>224898.22099999999</v>
      </c>
    </row>
    <row r="295" spans="1:3">
      <c r="A295" s="27">
        <v>41202</v>
      </c>
      <c r="B295" s="29">
        <v>182090.55</v>
      </c>
      <c r="C295">
        <v>166865.36199999999</v>
      </c>
    </row>
    <row r="296" spans="1:3">
      <c r="A296" s="27">
        <v>41203</v>
      </c>
      <c r="B296" s="29">
        <v>154555.44200000001</v>
      </c>
      <c r="C296">
        <v>140075.747</v>
      </c>
    </row>
    <row r="297" spans="1:3">
      <c r="A297" s="27">
        <v>41204</v>
      </c>
      <c r="B297" s="29">
        <v>146913.28599999999</v>
      </c>
      <c r="C297">
        <v>133615.69200000001</v>
      </c>
    </row>
    <row r="298" spans="1:3">
      <c r="A298" s="27">
        <v>41205</v>
      </c>
      <c r="B298" s="29">
        <v>140419.12099999998</v>
      </c>
      <c r="C298">
        <v>118680.818</v>
      </c>
    </row>
    <row r="299" spans="1:3">
      <c r="A299" s="27">
        <v>41206</v>
      </c>
      <c r="B299" s="29">
        <v>159984.99599999998</v>
      </c>
      <c r="C299">
        <v>126525.73899999999</v>
      </c>
    </row>
    <row r="300" spans="1:3">
      <c r="A300" s="27">
        <v>41207</v>
      </c>
      <c r="B300" s="29">
        <v>133966.26699999999</v>
      </c>
      <c r="C300">
        <v>112289.36199999999</v>
      </c>
    </row>
    <row r="301" spans="1:3">
      <c r="A301" s="27">
        <v>41208</v>
      </c>
      <c r="B301" s="29">
        <v>126468.51</v>
      </c>
      <c r="C301">
        <v>97135.425999999992</v>
      </c>
    </row>
    <row r="302" spans="1:3">
      <c r="A302" s="27">
        <v>41209</v>
      </c>
      <c r="B302" s="29">
        <v>135299.21</v>
      </c>
      <c r="C302">
        <v>98156.831000000006</v>
      </c>
    </row>
    <row r="303" spans="1:3">
      <c r="A303" s="27">
        <v>41210</v>
      </c>
      <c r="B303" s="29">
        <v>131447.054</v>
      </c>
      <c r="C303">
        <v>110207.894</v>
      </c>
    </row>
    <row r="304" spans="1:3">
      <c r="A304" s="27">
        <v>41211</v>
      </c>
      <c r="B304" s="29">
        <v>136140.21100000001</v>
      </c>
      <c r="C304">
        <v>120951.78599999999</v>
      </c>
    </row>
    <row r="305" spans="1:3">
      <c r="A305" s="27">
        <v>41212</v>
      </c>
      <c r="B305" s="29">
        <v>130676.54700000001</v>
      </c>
      <c r="C305">
        <v>130141.77800000001</v>
      </c>
    </row>
    <row r="306" spans="1:3">
      <c r="A306" s="27">
        <v>41213</v>
      </c>
      <c r="B306" s="29">
        <v>114118.416</v>
      </c>
      <c r="C306">
        <v>117283.06600000001</v>
      </c>
    </row>
    <row r="307" spans="1:3">
      <c r="A307" s="27">
        <v>41214</v>
      </c>
      <c r="B307" s="29">
        <v>111889.13799999999</v>
      </c>
      <c r="C307">
        <v>108769.96799999999</v>
      </c>
    </row>
    <row r="308" spans="1:3">
      <c r="A308" s="27">
        <v>41215</v>
      </c>
      <c r="B308" s="29">
        <v>123988.713</v>
      </c>
      <c r="C308">
        <v>118195.698</v>
      </c>
    </row>
    <row r="309" spans="1:3">
      <c r="A309" s="27">
        <v>41216</v>
      </c>
      <c r="B309" s="29">
        <v>124661.05899999999</v>
      </c>
      <c r="C309">
        <v>113364.96399999999</v>
      </c>
    </row>
    <row r="310" spans="1:3">
      <c r="A310" s="27">
        <v>41217</v>
      </c>
      <c r="B310" s="29">
        <v>124523.103</v>
      </c>
      <c r="C310">
        <v>120874.47</v>
      </c>
    </row>
  </sheetData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6" sqref="D6"/>
    </sheetView>
  </sheetViews>
  <sheetFormatPr baseColWidth="10" defaultRowHeight="15" x14ac:dyDescent="0"/>
  <cols>
    <col min="2" max="2" width="14.5" style="28" customWidth="1"/>
    <col min="3" max="3" width="21.33203125" bestFit="1" customWidth="1"/>
    <col min="4" max="5" width="21.33203125" customWidth="1"/>
    <col min="6" max="6" width="22.83203125" bestFit="1" customWidth="1"/>
  </cols>
  <sheetData>
    <row r="1" spans="1:7">
      <c r="A1" t="s">
        <v>111</v>
      </c>
      <c r="B1" s="26" t="s">
        <v>66</v>
      </c>
      <c r="C1" t="s">
        <v>112</v>
      </c>
      <c r="F1" t="s">
        <v>113</v>
      </c>
    </row>
    <row r="2" spans="1:7">
      <c r="A2">
        <v>31</v>
      </c>
      <c r="B2" s="60">
        <v>40939.958333333336</v>
      </c>
      <c r="C2">
        <v>3092274.2649999997</v>
      </c>
      <c r="D2">
        <f>C2/A2</f>
        <v>99750.782741935473</v>
      </c>
      <c r="F2">
        <v>2903674.0109999999</v>
      </c>
      <c r="G2">
        <f>C2-F2</f>
        <v>188600.25399999972</v>
      </c>
    </row>
    <row r="3" spans="1:7">
      <c r="A3">
        <v>60</v>
      </c>
      <c r="B3" s="60">
        <v>40968.958333333336</v>
      </c>
      <c r="C3">
        <v>2603523.4449999998</v>
      </c>
      <c r="F3">
        <v>2315438.3439999991</v>
      </c>
      <c r="G3">
        <f t="shared" ref="G3:G21" si="0">C3-F3</f>
        <v>288085.10100000072</v>
      </c>
    </row>
    <row r="4" spans="1:7">
      <c r="A4">
        <v>91</v>
      </c>
      <c r="B4" s="60">
        <v>40999.958333333336</v>
      </c>
      <c r="C4">
        <v>4160699.9000000004</v>
      </c>
      <c r="D4">
        <f>C4/31</f>
        <v>134216.12580645163</v>
      </c>
      <c r="F4">
        <v>3484662.44</v>
      </c>
      <c r="G4">
        <f t="shared" si="0"/>
        <v>676037.46000000043</v>
      </c>
    </row>
    <row r="5" spans="1:7">
      <c r="A5">
        <v>121</v>
      </c>
      <c r="B5" s="60">
        <v>41029.958333333336</v>
      </c>
      <c r="C5">
        <v>3710588.1299999994</v>
      </c>
      <c r="F5">
        <v>3035285.1719999998</v>
      </c>
      <c r="G5">
        <f t="shared" si="0"/>
        <v>675302.95799999963</v>
      </c>
    </row>
    <row r="6" spans="1:7">
      <c r="A6">
        <v>152</v>
      </c>
      <c r="B6" s="60">
        <v>41060.958333333336</v>
      </c>
      <c r="C6">
        <v>3423864.3969999994</v>
      </c>
      <c r="D6">
        <f>C6/31</f>
        <v>110447.23861290321</v>
      </c>
      <c r="F6">
        <v>2738621.7849999992</v>
      </c>
      <c r="G6">
        <f t="shared" si="0"/>
        <v>685242.6120000002</v>
      </c>
    </row>
    <row r="7" spans="1:7">
      <c r="A7">
        <v>182</v>
      </c>
      <c r="B7" s="9">
        <v>41090</v>
      </c>
      <c r="C7">
        <v>4080275.3420000002</v>
      </c>
      <c r="F7">
        <v>3565383.3759999992</v>
      </c>
      <c r="G7">
        <f t="shared" si="0"/>
        <v>514891.96600000095</v>
      </c>
    </row>
    <row r="8" spans="1:7">
      <c r="A8">
        <v>213</v>
      </c>
      <c r="B8" s="9">
        <v>41121</v>
      </c>
      <c r="C8">
        <v>4925720.4959999993</v>
      </c>
      <c r="F8">
        <v>4301222.4879999999</v>
      </c>
      <c r="G8">
        <f t="shared" si="0"/>
        <v>624498.00799999945</v>
      </c>
    </row>
    <row r="9" spans="1:7">
      <c r="A9">
        <v>244</v>
      </c>
      <c r="B9" s="9">
        <v>41152</v>
      </c>
      <c r="C9">
        <v>4470533.9160000002</v>
      </c>
      <c r="F9">
        <v>3951165.2020000005</v>
      </c>
      <c r="G9">
        <f t="shared" si="0"/>
        <v>519368.71399999969</v>
      </c>
    </row>
    <row r="10" spans="1:7">
      <c r="A10">
        <v>274</v>
      </c>
      <c r="B10" s="9">
        <v>41182</v>
      </c>
      <c r="C10">
        <v>3791811.2409999999</v>
      </c>
      <c r="F10">
        <v>3430238.4189999993</v>
      </c>
      <c r="G10">
        <f t="shared" si="0"/>
        <v>361572.82200000063</v>
      </c>
    </row>
    <row r="11" spans="1:7">
      <c r="A11">
        <v>305</v>
      </c>
      <c r="B11" s="9">
        <v>41213</v>
      </c>
      <c r="C11">
        <v>5365719.477584444</v>
      </c>
      <c r="F11">
        <v>4840048.6830000011</v>
      </c>
      <c r="G11">
        <f t="shared" si="0"/>
        <v>525670.79458444286</v>
      </c>
    </row>
    <row r="12" spans="1:7">
      <c r="A12">
        <v>335</v>
      </c>
      <c r="B12" s="9">
        <v>41243</v>
      </c>
      <c r="C12">
        <v>4235779.413911433</v>
      </c>
      <c r="F12">
        <v>3894276.5440000002</v>
      </c>
      <c r="G12">
        <f t="shared" si="0"/>
        <v>341502.86991143273</v>
      </c>
    </row>
    <row r="13" spans="1:7">
      <c r="A13">
        <v>344</v>
      </c>
      <c r="B13" s="9">
        <v>41252</v>
      </c>
    </row>
    <row r="14" spans="1:7">
      <c r="A14">
        <v>375</v>
      </c>
      <c r="B14" s="9">
        <v>41305</v>
      </c>
      <c r="C14">
        <v>4428299.62601439</v>
      </c>
      <c r="F14">
        <v>4271009.7450000001</v>
      </c>
      <c r="G14">
        <f t="shared" si="0"/>
        <v>157289.88101438992</v>
      </c>
    </row>
    <row r="15" spans="1:7">
      <c r="A15">
        <v>403</v>
      </c>
      <c r="B15" s="9">
        <v>41333</v>
      </c>
      <c r="C15">
        <v>4259493.3375326199</v>
      </c>
      <c r="F15">
        <v>4143404.6140000001</v>
      </c>
      <c r="G15">
        <f t="shared" si="0"/>
        <v>116088.72353261989</v>
      </c>
    </row>
    <row r="16" spans="1:7">
      <c r="A16">
        <v>434</v>
      </c>
      <c r="B16" s="9">
        <v>41364</v>
      </c>
      <c r="C16">
        <v>4852763.2262849547</v>
      </c>
      <c r="F16">
        <v>4756740.6930000009</v>
      </c>
      <c r="G16">
        <f t="shared" si="0"/>
        <v>96022.533284953795</v>
      </c>
    </row>
    <row r="17" spans="1:7">
      <c r="A17">
        <v>464</v>
      </c>
      <c r="B17" s="9">
        <v>41394</v>
      </c>
      <c r="C17">
        <v>5903472.9965233495</v>
      </c>
      <c r="F17">
        <v>5669872.9730000021</v>
      </c>
      <c r="G17">
        <f t="shared" si="0"/>
        <v>233600.02352334745</v>
      </c>
    </row>
    <row r="18" spans="1:7">
      <c r="A18" s="59">
        <v>495</v>
      </c>
      <c r="B18" s="60">
        <v>41425</v>
      </c>
      <c r="C18">
        <v>4093099.5610406273</v>
      </c>
      <c r="F18">
        <v>3927439.0440000002</v>
      </c>
      <c r="G18">
        <f t="shared" si="0"/>
        <v>165660.51704062708</v>
      </c>
    </row>
    <row r="19" spans="1:7">
      <c r="A19">
        <v>525</v>
      </c>
      <c r="B19" s="61">
        <v>41455</v>
      </c>
      <c r="C19">
        <v>3966191.9579292256</v>
      </c>
      <c r="F19">
        <v>3635551.8149999999</v>
      </c>
      <c r="G19">
        <f t="shared" si="0"/>
        <v>330640.14292922569</v>
      </c>
    </row>
    <row r="20" spans="1:7">
      <c r="B20" s="28">
        <v>41486</v>
      </c>
      <c r="C20">
        <v>4455773.1585841151</v>
      </c>
      <c r="F20">
        <v>4148201.2380000008</v>
      </c>
      <c r="G20">
        <f t="shared" si="0"/>
        <v>307571.92058411427</v>
      </c>
    </row>
    <row r="21" spans="1:7">
      <c r="B21" s="28">
        <v>41517</v>
      </c>
      <c r="C21">
        <v>4568376.0519497506</v>
      </c>
      <c r="F21">
        <v>4167858.0730000008</v>
      </c>
      <c r="G21">
        <f t="shared" si="0"/>
        <v>400517.97894974984</v>
      </c>
    </row>
  </sheetData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A34" workbookViewId="0">
      <selection activeCell="K2" sqref="K2"/>
    </sheetView>
  </sheetViews>
  <sheetFormatPr baseColWidth="10" defaultColWidth="11" defaultRowHeight="15" x14ac:dyDescent="0"/>
  <cols>
    <col min="7" max="7" width="12.5" bestFit="1" customWidth="1"/>
    <col min="15" max="16" width="11.83203125" bestFit="1" customWidth="1"/>
  </cols>
  <sheetData>
    <row r="1" spans="1:16" s="7" customFormat="1" ht="45">
      <c r="A1" s="7" t="s">
        <v>64</v>
      </c>
      <c r="B1" s="7" t="s">
        <v>65</v>
      </c>
      <c r="C1" s="7" t="s">
        <v>66</v>
      </c>
      <c r="D1" s="7" t="s">
        <v>196</v>
      </c>
      <c r="E1" s="7" t="s">
        <v>197</v>
      </c>
      <c r="F1" s="12" t="s">
        <v>198</v>
      </c>
      <c r="G1" s="7" t="s">
        <v>57</v>
      </c>
      <c r="H1" s="7" t="s">
        <v>142</v>
      </c>
      <c r="I1" s="7" t="s">
        <v>143</v>
      </c>
      <c r="J1" s="7" t="s">
        <v>144</v>
      </c>
      <c r="K1" s="7" t="s">
        <v>146</v>
      </c>
      <c r="L1" s="7" t="s">
        <v>148</v>
      </c>
      <c r="M1" s="7" t="s">
        <v>150</v>
      </c>
      <c r="N1" s="7" t="s">
        <v>148</v>
      </c>
      <c r="O1" s="7" t="s">
        <v>152</v>
      </c>
      <c r="P1" s="7" t="s">
        <v>154</v>
      </c>
    </row>
    <row r="2" spans="1:16" s="7" customFormat="1">
      <c r="A2" t="s">
        <v>28</v>
      </c>
      <c r="C2" s="53">
        <v>40933</v>
      </c>
      <c r="D2">
        <v>1088</v>
      </c>
      <c r="E2">
        <v>447</v>
      </c>
      <c r="F2">
        <v>6.1020000000000003</v>
      </c>
      <c r="G2" s="23">
        <f>AVERAGE(F2:F4)</f>
        <v>6.1223333333333336</v>
      </c>
      <c r="H2">
        <f>STDEV(F2:F4)/(SQRT(3))</f>
        <v>4.9269102330410278E-2</v>
      </c>
      <c r="I2">
        <v>2.89</v>
      </c>
      <c r="J2">
        <v>1.53</v>
      </c>
      <c r="K2" s="23">
        <f>AVERAGE(I2:I4)</f>
        <v>2.7966666666666669</v>
      </c>
      <c r="L2">
        <f>STDEV(I2:I4)/(SQRT(3))</f>
        <v>0.16825905952165277</v>
      </c>
      <c r="M2" s="23">
        <f>AVERAGE(J2:J4)</f>
        <v>1.5066666666666668</v>
      </c>
      <c r="N2">
        <f>STDEV(J2:J4)/(SQRT(3))</f>
        <v>7.8810602783579209E-2</v>
      </c>
      <c r="O2" s="22">
        <f>K2/G2</f>
        <v>0.45679751728643764</v>
      </c>
      <c r="P2" s="22">
        <f>M2/G2</f>
        <v>0.24609353732237166</v>
      </c>
    </row>
    <row r="3" spans="1:16" s="7" customFormat="1">
      <c r="A3" t="s">
        <v>28</v>
      </c>
      <c r="C3" s="53">
        <v>40933</v>
      </c>
      <c r="D3">
        <v>1090</v>
      </c>
      <c r="E3">
        <v>10206</v>
      </c>
      <c r="F3">
        <v>6.0490000000000004</v>
      </c>
      <c r="I3">
        <v>3.03</v>
      </c>
      <c r="J3">
        <v>1.63</v>
      </c>
    </row>
    <row r="4" spans="1:16" s="7" customFormat="1">
      <c r="A4" t="s">
        <v>28</v>
      </c>
      <c r="C4" s="53">
        <v>40933</v>
      </c>
      <c r="D4">
        <v>1086</v>
      </c>
      <c r="E4">
        <v>2157</v>
      </c>
      <c r="F4">
        <v>6.2160000000000002</v>
      </c>
      <c r="I4">
        <v>2.4700000000000002</v>
      </c>
      <c r="J4">
        <v>1.36</v>
      </c>
    </row>
    <row r="5" spans="1:16" s="7" customFormat="1">
      <c r="A5" t="s">
        <v>30</v>
      </c>
      <c r="C5" s="53">
        <v>40933</v>
      </c>
      <c r="D5">
        <v>1091</v>
      </c>
      <c r="E5">
        <v>322</v>
      </c>
      <c r="F5">
        <v>8.7579999999999991</v>
      </c>
      <c r="G5" s="23">
        <f>AVERAGE(F5:F7)</f>
        <v>8.8456666666666663</v>
      </c>
      <c r="H5">
        <f>STDEV(F5:F7)/(SQRT(3))</f>
        <v>9.7321346293834168E-2</v>
      </c>
      <c r="I5">
        <v>5.52</v>
      </c>
      <c r="J5">
        <v>0.91400000000000003</v>
      </c>
      <c r="K5" s="23">
        <f>AVERAGE(I5:I7)</f>
        <v>5.6466666666666674</v>
      </c>
      <c r="L5">
        <f>STDEV(I5:I7)/(SQRT(3))</f>
        <v>0.25621171800767506</v>
      </c>
      <c r="M5" s="23">
        <f>AVERAGE(J5:J7)</f>
        <v>0.90600000000000003</v>
      </c>
      <c r="N5">
        <f>STDEV(J5:J7)/(SQRT(3))</f>
        <v>3.946306289852998E-2</v>
      </c>
      <c r="O5" s="22">
        <f>K5/G5</f>
        <v>0.63835399630704315</v>
      </c>
      <c r="P5" s="22">
        <f>M5/G5</f>
        <v>0.10242303199306629</v>
      </c>
    </row>
    <row r="6" spans="1:16" s="7" customFormat="1">
      <c r="A6" t="s">
        <v>30</v>
      </c>
      <c r="C6" s="53">
        <v>40933</v>
      </c>
      <c r="D6">
        <v>1087</v>
      </c>
      <c r="E6">
        <v>10114</v>
      </c>
      <c r="F6">
        <v>9.0399999999999991</v>
      </c>
      <c r="I6">
        <v>5.28</v>
      </c>
      <c r="J6">
        <v>0.83399999999999996</v>
      </c>
    </row>
    <row r="7" spans="1:16" s="7" customFormat="1">
      <c r="A7" t="s">
        <v>30</v>
      </c>
      <c r="C7" s="53">
        <v>40933</v>
      </c>
      <c r="D7">
        <v>1089</v>
      </c>
      <c r="E7">
        <v>68</v>
      </c>
      <c r="F7">
        <v>8.7390000000000008</v>
      </c>
      <c r="I7">
        <v>6.14</v>
      </c>
      <c r="J7">
        <v>0.97</v>
      </c>
    </row>
    <row r="8" spans="1:16">
      <c r="A8" t="s">
        <v>28</v>
      </c>
      <c r="C8" s="9">
        <v>40975</v>
      </c>
      <c r="D8">
        <v>1136</v>
      </c>
      <c r="E8">
        <v>10218</v>
      </c>
      <c r="F8">
        <v>5.2460000000000004</v>
      </c>
      <c r="G8" s="23">
        <f>AVERAGE(F8:F10)</f>
        <v>4.9293333333333331</v>
      </c>
      <c r="H8">
        <f>STDEV(F8:F10)/(SQRT(3))</f>
        <v>0.6567658977477776</v>
      </c>
      <c r="I8">
        <v>2.95</v>
      </c>
      <c r="J8">
        <v>2</v>
      </c>
      <c r="K8" s="23">
        <f>AVERAGE(I8:I10)</f>
        <v>2.7866666666666666</v>
      </c>
      <c r="L8">
        <f>STDEV(I8:I10)/(SQRT(3))</f>
        <v>0.12991450179936725</v>
      </c>
      <c r="M8" s="23">
        <f>AVERAGE(J8:J10)</f>
        <v>1.9333333333333333</v>
      </c>
      <c r="N8">
        <f>STDEV(J8:J10)/(SQRT(3))</f>
        <v>3.5276684147527909E-2</v>
      </c>
      <c r="O8" s="22">
        <f>K8/G8</f>
        <v>0.56532323505545035</v>
      </c>
      <c r="P8" s="22">
        <f>M8/G8</f>
        <v>0.39220989991885313</v>
      </c>
    </row>
    <row r="9" spans="1:16">
      <c r="A9" t="s">
        <v>28</v>
      </c>
      <c r="C9" s="9">
        <v>40975</v>
      </c>
      <c r="D9">
        <v>1119</v>
      </c>
      <c r="E9">
        <v>2255</v>
      </c>
      <c r="F9">
        <v>5.875</v>
      </c>
      <c r="G9" s="23"/>
      <c r="I9">
        <v>2.5299999999999998</v>
      </c>
      <c r="J9">
        <v>1.88</v>
      </c>
    </row>
    <row r="10" spans="1:16">
      <c r="A10" t="s">
        <v>28</v>
      </c>
      <c r="C10" s="9">
        <v>40975</v>
      </c>
      <c r="D10">
        <v>1129</v>
      </c>
      <c r="E10">
        <v>18</v>
      </c>
      <c r="F10">
        <v>3.6669999999999998</v>
      </c>
      <c r="G10" s="23"/>
      <c r="I10">
        <v>2.88</v>
      </c>
      <c r="J10">
        <v>1.92</v>
      </c>
    </row>
    <row r="11" spans="1:16">
      <c r="A11" t="s">
        <v>30</v>
      </c>
      <c r="C11" s="9">
        <v>40975</v>
      </c>
      <c r="D11">
        <v>1120</v>
      </c>
      <c r="E11">
        <v>10257</v>
      </c>
      <c r="F11">
        <v>4.4210000000000003</v>
      </c>
      <c r="G11" s="23">
        <f>AVERAGE(F11:F13)</f>
        <v>3.9950000000000006</v>
      </c>
      <c r="H11">
        <f>STDEV(F11:F13)/(SQRT(3))</f>
        <v>0.33730105247390035</v>
      </c>
      <c r="I11">
        <v>2.0699999999999998</v>
      </c>
      <c r="J11">
        <v>1.01</v>
      </c>
      <c r="K11" s="23">
        <f>AVERAGE(I11:I13)</f>
        <v>2.0233333333333334</v>
      </c>
      <c r="L11">
        <f>STDEV(I11:I13)/(SQRT(3))</f>
        <v>4.1766546953805557E-2</v>
      </c>
      <c r="M11" s="23">
        <f>AVERAGE(J11:J13)</f>
        <v>0.9986666666666667</v>
      </c>
      <c r="N11">
        <f>STDEV(J11:J13)/(SQRT(3))</f>
        <v>1.1333333333333343E-2</v>
      </c>
      <c r="O11" s="22">
        <f>K11/G11</f>
        <v>0.50646641635377554</v>
      </c>
      <c r="P11" s="22">
        <f>M11/G11</f>
        <v>0.24997914059240714</v>
      </c>
    </row>
    <row r="12" spans="1:16">
      <c r="A12" t="s">
        <v>30</v>
      </c>
      <c r="C12" s="9">
        <v>40975</v>
      </c>
      <c r="D12">
        <v>1122</v>
      </c>
      <c r="E12">
        <v>5013</v>
      </c>
      <c r="F12">
        <v>4.2350000000000003</v>
      </c>
      <c r="G12" s="23"/>
      <c r="I12">
        <v>1.94</v>
      </c>
      <c r="J12">
        <v>0.97599999999999998</v>
      </c>
    </row>
    <row r="13" spans="1:16">
      <c r="A13" t="s">
        <v>30</v>
      </c>
      <c r="C13" s="9">
        <v>40975</v>
      </c>
      <c r="D13">
        <v>1117</v>
      </c>
      <c r="E13">
        <v>10161</v>
      </c>
      <c r="F13">
        <v>3.3290000000000002</v>
      </c>
      <c r="G13" s="23"/>
      <c r="I13">
        <v>2.06</v>
      </c>
      <c r="J13">
        <v>1.01</v>
      </c>
    </row>
    <row r="14" spans="1:16">
      <c r="A14" t="s">
        <v>28</v>
      </c>
      <c r="B14" s="8"/>
      <c r="C14" s="10">
        <v>41036</v>
      </c>
      <c r="D14" s="8">
        <v>1163</v>
      </c>
      <c r="E14" s="8">
        <v>2230</v>
      </c>
      <c r="F14" s="8">
        <v>5.2960000000000003</v>
      </c>
      <c r="G14" s="23">
        <f>AVERAGE(F14:F16)</f>
        <v>5.2353333333333341</v>
      </c>
      <c r="H14">
        <f>STDEV(F14:F16)/(SQRT(3))</f>
        <v>5.0531618264651516E-2</v>
      </c>
      <c r="I14">
        <v>2.88</v>
      </c>
      <c r="J14">
        <v>0.63</v>
      </c>
      <c r="K14" s="23">
        <f>AVERAGE(I14:I16)</f>
        <v>2.89</v>
      </c>
      <c r="L14">
        <f>STDEV(I14:I16)/(SQRT(3))</f>
        <v>1.0000000000000083E-2</v>
      </c>
      <c r="M14" s="23">
        <f>AVERAGE(J14:J16)</f>
        <v>0.66433333333333333</v>
      </c>
      <c r="N14">
        <f>STDEV(J14:J16)/(SQRT(3))</f>
        <v>3.138116915887261E-2</v>
      </c>
      <c r="O14" s="22">
        <f>K14/G14</f>
        <v>0.55201833694129632</v>
      </c>
      <c r="P14" s="22">
        <f>M14/G14</f>
        <v>0.1268941805679358</v>
      </c>
    </row>
    <row r="15" spans="1:16">
      <c r="A15" t="s">
        <v>28</v>
      </c>
      <c r="B15" s="8"/>
      <c r="C15" s="10">
        <v>41036</v>
      </c>
      <c r="D15" s="8">
        <v>1162</v>
      </c>
      <c r="E15" s="8">
        <v>10087</v>
      </c>
      <c r="F15" s="8">
        <v>5.1349999999999998</v>
      </c>
      <c r="G15" s="23"/>
      <c r="I15">
        <v>2.88</v>
      </c>
      <c r="J15">
        <v>0.72699999999999998</v>
      </c>
    </row>
    <row r="16" spans="1:16">
      <c r="A16" t="s">
        <v>28</v>
      </c>
      <c r="B16" s="8"/>
      <c r="C16" s="10">
        <v>41036</v>
      </c>
      <c r="D16" s="8">
        <v>1159</v>
      </c>
      <c r="E16" s="8">
        <v>10029</v>
      </c>
      <c r="F16" s="8">
        <v>5.2750000000000004</v>
      </c>
      <c r="G16" s="23"/>
      <c r="I16">
        <v>2.91</v>
      </c>
      <c r="J16">
        <v>0.63600000000000001</v>
      </c>
    </row>
    <row r="17" spans="1:16">
      <c r="A17" t="s">
        <v>30</v>
      </c>
      <c r="B17" s="8"/>
      <c r="C17" s="10">
        <v>41036</v>
      </c>
      <c r="D17" s="8">
        <v>1160</v>
      </c>
      <c r="E17" s="8">
        <v>10191</v>
      </c>
      <c r="F17" s="8">
        <v>3.7120000000000002</v>
      </c>
      <c r="G17" s="23">
        <f>AVERAGE(F17:F19)</f>
        <v>3.395</v>
      </c>
      <c r="H17">
        <f>STDEV(F17:F19)/(SQRT(3))</f>
        <v>0.20043535948862254</v>
      </c>
      <c r="I17">
        <v>1.89</v>
      </c>
      <c r="J17">
        <v>5.7299999999999997E-2</v>
      </c>
      <c r="K17" s="23">
        <f>AVERAGE(I17:I19)</f>
        <v>1.9633333333333332</v>
      </c>
      <c r="L17">
        <f>STDEV(I17:I19)/(SQRT(3))</f>
        <v>0.21674357609345182</v>
      </c>
      <c r="M17" s="23">
        <f>AVERAGE(J17:J19)</f>
        <v>5.623333333333333E-2</v>
      </c>
      <c r="N17">
        <f>STDEV(J17:J19)/(SQRT(3))</f>
        <v>3.5049171808253098E-3</v>
      </c>
      <c r="O17" s="22">
        <f>K17/G17</f>
        <v>0.57830142366224835</v>
      </c>
      <c r="P17" s="22">
        <f>M17/G17</f>
        <v>1.6563573883161511E-2</v>
      </c>
    </row>
    <row r="18" spans="1:16">
      <c r="A18" t="s">
        <v>30</v>
      </c>
      <c r="B18" s="8"/>
      <c r="C18" s="10">
        <v>41036</v>
      </c>
      <c r="D18" s="8">
        <v>1161</v>
      </c>
      <c r="E18" s="8">
        <v>5014</v>
      </c>
      <c r="F18" s="8">
        <v>3.024</v>
      </c>
      <c r="G18" s="23"/>
      <c r="I18">
        <v>1.63</v>
      </c>
      <c r="J18">
        <v>4.9700000000000001E-2</v>
      </c>
    </row>
    <row r="19" spans="1:16">
      <c r="A19" t="s">
        <v>30</v>
      </c>
      <c r="B19" s="8"/>
      <c r="C19" s="10">
        <v>41036</v>
      </c>
      <c r="D19" s="8">
        <v>1164</v>
      </c>
      <c r="E19" s="8">
        <v>2073</v>
      </c>
      <c r="F19" s="8">
        <v>3.4489999999999998</v>
      </c>
      <c r="G19" s="23"/>
      <c r="I19">
        <v>2.37</v>
      </c>
      <c r="J19">
        <v>6.1699999999999998E-2</v>
      </c>
    </row>
    <row r="20" spans="1:16">
      <c r="A20" t="s">
        <v>28</v>
      </c>
      <c r="C20" s="9">
        <v>41121</v>
      </c>
      <c r="D20">
        <v>1504</v>
      </c>
      <c r="E20">
        <v>1504</v>
      </c>
      <c r="F20">
        <v>13.17</v>
      </c>
      <c r="G20" s="23">
        <f>AVERAGE(F20:F22)</f>
        <v>12.526000000000002</v>
      </c>
      <c r="H20">
        <f>STDEV(F20:F22)/(SQRT(3))</f>
        <v>0.33285031670907778</v>
      </c>
      <c r="I20">
        <v>3.62</v>
      </c>
      <c r="J20">
        <v>0.80500000000000005</v>
      </c>
      <c r="K20" s="23">
        <f>AVERAGE(I20:I22)</f>
        <v>3.77</v>
      </c>
      <c r="L20">
        <f>STDEV(I20:I22)/(SQRT(3))</f>
        <v>8.6602540378443824E-2</v>
      </c>
      <c r="M20" s="23">
        <f>AVERAGE(J20:J22)</f>
        <v>0.82833333333333325</v>
      </c>
      <c r="N20">
        <f>STDEV(J20:J22)/(SQRT(3))</f>
        <v>1.7246577760368698E-2</v>
      </c>
      <c r="O20" s="22">
        <f>K20/G20</f>
        <v>0.30097397413380167</v>
      </c>
      <c r="P20" s="22">
        <f>M20/G20</f>
        <v>6.6129118101016543E-2</v>
      </c>
    </row>
    <row r="21" spans="1:16">
      <c r="A21" t="s">
        <v>28</v>
      </c>
      <c r="C21" s="9">
        <v>41121</v>
      </c>
      <c r="D21">
        <v>1501</v>
      </c>
      <c r="E21">
        <v>1501</v>
      </c>
      <c r="F21">
        <v>12.35</v>
      </c>
      <c r="G21" s="23"/>
      <c r="I21">
        <v>3.77</v>
      </c>
      <c r="J21">
        <v>0.81799999999999995</v>
      </c>
    </row>
    <row r="22" spans="1:16">
      <c r="A22" t="s">
        <v>28</v>
      </c>
      <c r="C22" s="9">
        <v>41121</v>
      </c>
      <c r="D22">
        <v>1505</v>
      </c>
      <c r="E22">
        <v>1505</v>
      </c>
      <c r="F22">
        <v>12.058</v>
      </c>
      <c r="G22" s="23"/>
      <c r="I22">
        <v>3.92</v>
      </c>
      <c r="J22">
        <v>0.86199999999999999</v>
      </c>
    </row>
    <row r="23" spans="1:16">
      <c r="A23" t="s">
        <v>30</v>
      </c>
      <c r="C23" s="9">
        <v>41121</v>
      </c>
      <c r="D23">
        <v>1503</v>
      </c>
      <c r="E23">
        <v>1503</v>
      </c>
      <c r="F23">
        <v>9.6240000000000006</v>
      </c>
      <c r="G23" s="23">
        <f>AVERAGE(F23:F25)</f>
        <v>9.8126666666666669</v>
      </c>
      <c r="H23">
        <f>STDEV(F23:F25)/(SQRT(3))</f>
        <v>0.34067840814729927</v>
      </c>
      <c r="I23">
        <v>3.55</v>
      </c>
      <c r="J23">
        <v>0.32</v>
      </c>
      <c r="K23" s="23">
        <f>AVERAGE(I23:I25)</f>
        <v>3.1366666666666667</v>
      </c>
      <c r="L23">
        <f>STDEV(I23:I25)/(SQRT(3))</f>
        <v>0.27720830515055639</v>
      </c>
      <c r="M23" s="23">
        <f>AVERAGE(J23:J25)</f>
        <v>0.28899999999999998</v>
      </c>
      <c r="N23">
        <f>STDEV(J23:J25)/(SQRT(3))</f>
        <v>1.6093476939431077E-2</v>
      </c>
      <c r="O23" s="22">
        <f>K23/G23</f>
        <v>0.31965486785787078</v>
      </c>
      <c r="P23" s="22">
        <f>M23/G23</f>
        <v>2.9451729057680547E-2</v>
      </c>
    </row>
    <row r="24" spans="1:16">
      <c r="A24" t="s">
        <v>30</v>
      </c>
      <c r="C24" s="9">
        <v>41121</v>
      </c>
      <c r="D24">
        <v>1500</v>
      </c>
      <c r="E24">
        <v>1500</v>
      </c>
      <c r="F24">
        <v>10.474</v>
      </c>
      <c r="G24" s="23"/>
      <c r="I24">
        <v>3.25</v>
      </c>
      <c r="J24">
        <v>0.28100000000000003</v>
      </c>
    </row>
    <row r="25" spans="1:16">
      <c r="A25" t="s">
        <v>30</v>
      </c>
      <c r="C25" s="9">
        <v>41121</v>
      </c>
      <c r="D25">
        <v>1502</v>
      </c>
      <c r="E25">
        <v>1502</v>
      </c>
      <c r="F25">
        <v>9.34</v>
      </c>
      <c r="G25" s="23"/>
      <c r="I25">
        <v>2.61</v>
      </c>
      <c r="J25">
        <v>0.26600000000000001</v>
      </c>
    </row>
    <row r="26" spans="1:16">
      <c r="A26" t="s">
        <v>28</v>
      </c>
      <c r="C26" s="56">
        <v>41179</v>
      </c>
      <c r="D26">
        <v>1530</v>
      </c>
      <c r="E26">
        <v>10086</v>
      </c>
      <c r="F26">
        <v>10.086</v>
      </c>
      <c r="G26" s="23">
        <f>AVERAGE(F26:F28)</f>
        <v>10.634666666666666</v>
      </c>
      <c r="H26">
        <f>STDEV(F26:F28)/(SQRT(3))</f>
        <v>0.36196562144920752</v>
      </c>
      <c r="I26">
        <v>4.07</v>
      </c>
      <c r="J26">
        <v>0.93300000000000005</v>
      </c>
      <c r="K26" s="23">
        <f>AVERAGE(I26:I28)</f>
        <v>3.76</v>
      </c>
      <c r="L26">
        <f>STDEV(I26:I28)/(SQRT(3))</f>
        <v>0.29512709126747533</v>
      </c>
      <c r="M26" s="23">
        <f>AVERAGE(J26:J28)</f>
        <v>0.88333333333333341</v>
      </c>
      <c r="N26">
        <f>STDEV(J26:J28)/(SQRT(3))</f>
        <v>3.8298534929913149E-2</v>
      </c>
      <c r="O26" s="22">
        <f>K26/G26</f>
        <v>0.35356068204613844</v>
      </c>
      <c r="P26" s="22">
        <f>M26/G26</f>
        <v>8.3061685055165507E-2</v>
      </c>
    </row>
    <row r="27" spans="1:16">
      <c r="A27" t="s">
        <v>28</v>
      </c>
      <c r="C27" s="56">
        <v>41179</v>
      </c>
      <c r="D27">
        <v>1531</v>
      </c>
      <c r="E27">
        <v>2181</v>
      </c>
      <c r="F27">
        <v>11.318</v>
      </c>
      <c r="I27">
        <v>4.04</v>
      </c>
      <c r="J27">
        <v>0.90900000000000003</v>
      </c>
    </row>
    <row r="28" spans="1:16">
      <c r="A28" t="s">
        <v>28</v>
      </c>
      <c r="C28" s="56">
        <v>41179</v>
      </c>
      <c r="D28">
        <v>1532</v>
      </c>
      <c r="E28">
        <v>10072</v>
      </c>
      <c r="F28">
        <v>10.5</v>
      </c>
      <c r="I28">
        <v>3.17</v>
      </c>
      <c r="J28">
        <v>0.80800000000000005</v>
      </c>
    </row>
    <row r="29" spans="1:16">
      <c r="A29" t="s">
        <v>30</v>
      </c>
      <c r="C29" s="56">
        <v>41179</v>
      </c>
      <c r="D29">
        <v>1533</v>
      </c>
      <c r="E29">
        <v>10174</v>
      </c>
      <c r="F29">
        <v>8.782</v>
      </c>
      <c r="G29" s="23">
        <f>AVERAGE(F29:F31)</f>
        <v>8.445333333333334</v>
      </c>
      <c r="H29">
        <f>STDEV(F29:F31)/(SQRT(3))</f>
        <v>0.16954186634706017</v>
      </c>
      <c r="I29">
        <v>1.75</v>
      </c>
      <c r="J29">
        <v>0.38300000000000001</v>
      </c>
      <c r="K29" s="23">
        <f>AVERAGE(I29:I31)</f>
        <v>2.1333333333333333</v>
      </c>
      <c r="L29">
        <f>STDEV(I29:I31)/(SQRT(3))</f>
        <v>0.19530602767053448</v>
      </c>
      <c r="M29" s="23">
        <f>AVERAGE(J29:J31)</f>
        <v>0.41466666666666668</v>
      </c>
      <c r="N29">
        <f>STDEV(J29:J31)/(SQRT(3))</f>
        <v>1.6954186634706023E-2</v>
      </c>
      <c r="O29" s="22">
        <f>K29/G29</f>
        <v>0.25260498894853173</v>
      </c>
      <c r="P29" s="22">
        <f>M29/G29</f>
        <v>4.9100094726870852E-2</v>
      </c>
    </row>
    <row r="30" spans="1:16">
      <c r="A30" t="s">
        <v>30</v>
      </c>
      <c r="C30" s="56">
        <v>41179</v>
      </c>
      <c r="D30">
        <v>1534</v>
      </c>
      <c r="E30">
        <v>1075</v>
      </c>
      <c r="F30">
        <v>8.3119999999999994</v>
      </c>
      <c r="I30">
        <v>2.39</v>
      </c>
      <c r="J30">
        <v>0.441</v>
      </c>
    </row>
    <row r="31" spans="1:16">
      <c r="A31" t="s">
        <v>30</v>
      </c>
      <c r="C31" s="56">
        <v>41179</v>
      </c>
      <c r="D31">
        <v>1535</v>
      </c>
      <c r="E31">
        <v>2111</v>
      </c>
      <c r="F31">
        <v>8.2420000000000009</v>
      </c>
      <c r="I31">
        <v>2.2599999999999998</v>
      </c>
      <c r="J31">
        <v>0.42</v>
      </c>
    </row>
    <row r="32" spans="1:16">
      <c r="A32" t="s">
        <v>28</v>
      </c>
      <c r="C32" s="9">
        <v>41220</v>
      </c>
      <c r="D32">
        <v>1542</v>
      </c>
      <c r="E32">
        <v>10210</v>
      </c>
      <c r="F32">
        <v>13.494</v>
      </c>
      <c r="G32" s="23">
        <f>AVERAGE(F32:F34)</f>
        <v>14.266666666666666</v>
      </c>
      <c r="H32">
        <f>STDEV(F32:F34)/(SQRT(3))</f>
        <v>0.38633376473947728</v>
      </c>
      <c r="I32">
        <v>3.59</v>
      </c>
      <c r="J32">
        <v>1.37</v>
      </c>
      <c r="K32" s="23">
        <f>AVERAGE(I32:I34)</f>
        <v>3.92</v>
      </c>
      <c r="L32">
        <f>STDEV(I32:I34)/(SQRT(3))</f>
        <v>0.42852460061626901</v>
      </c>
      <c r="M32" s="23">
        <f>AVERAGE(J32:J34)</f>
        <v>1.4633333333333336</v>
      </c>
      <c r="N32">
        <f>STDEV(J32:J34)/(SQRT(3))</f>
        <v>9.3333333333333268E-2</v>
      </c>
      <c r="O32" s="22">
        <f>K32/G32</f>
        <v>0.27476635514018694</v>
      </c>
      <c r="P32" s="22">
        <f>M32/G32</f>
        <v>0.10257009345794395</v>
      </c>
    </row>
    <row r="33" spans="1:16">
      <c r="A33" t="s">
        <v>28</v>
      </c>
      <c r="C33" s="9">
        <v>41220</v>
      </c>
      <c r="D33">
        <v>1543</v>
      </c>
      <c r="E33">
        <v>10066</v>
      </c>
      <c r="F33">
        <v>14.651999999999999</v>
      </c>
      <c r="I33">
        <v>3.4</v>
      </c>
      <c r="J33">
        <v>1.37</v>
      </c>
    </row>
    <row r="34" spans="1:16">
      <c r="A34" t="s">
        <v>28</v>
      </c>
      <c r="C34" s="9">
        <v>41220</v>
      </c>
      <c r="D34">
        <v>1544</v>
      </c>
      <c r="E34">
        <v>15</v>
      </c>
      <c r="F34">
        <v>14.654</v>
      </c>
      <c r="I34">
        <v>4.7699999999999996</v>
      </c>
      <c r="J34">
        <v>1.65</v>
      </c>
    </row>
    <row r="35" spans="1:16">
      <c r="A35" t="s">
        <v>30</v>
      </c>
      <c r="C35" s="9">
        <v>41220</v>
      </c>
      <c r="D35">
        <v>1545</v>
      </c>
      <c r="E35">
        <v>2153</v>
      </c>
      <c r="F35">
        <v>9.8140000000000001</v>
      </c>
      <c r="G35" s="23">
        <f>AVERAGE(F35:F37)</f>
        <v>9.8293333333333344</v>
      </c>
      <c r="H35">
        <f>STDEV(F35:F37)/(SQRT(3))</f>
        <v>5.5381505135840232E-2</v>
      </c>
      <c r="I35">
        <v>2.52</v>
      </c>
      <c r="J35">
        <v>0.622</v>
      </c>
      <c r="K35" s="23">
        <f>AVERAGE(I35:I37)</f>
        <v>2.8066666666666666</v>
      </c>
      <c r="L35">
        <f>STDEV(I35:I37)/(SQRT(3))</f>
        <v>0.16179548132682131</v>
      </c>
      <c r="M35" s="23">
        <f>AVERAGE(J35:J37)</f>
        <v>0.64466666666666672</v>
      </c>
      <c r="N35">
        <f>STDEV(J35:J37)/(SQRT(3))</f>
        <v>1.1348029687032812E-2</v>
      </c>
      <c r="O35" s="22">
        <f>K35/G35</f>
        <v>0.28553988062940855</v>
      </c>
      <c r="P35" s="22">
        <f>M35/G35</f>
        <v>6.5586001085187196E-2</v>
      </c>
    </row>
    <row r="36" spans="1:16">
      <c r="A36" t="s">
        <v>30</v>
      </c>
      <c r="C36" s="9">
        <v>41220</v>
      </c>
      <c r="D36">
        <v>1546</v>
      </c>
      <c r="E36">
        <v>10214</v>
      </c>
      <c r="F36">
        <v>9.9320000000000004</v>
      </c>
      <c r="I36">
        <v>2.82</v>
      </c>
      <c r="J36">
        <v>0.65500000000000003</v>
      </c>
    </row>
    <row r="37" spans="1:16">
      <c r="A37" t="s">
        <v>30</v>
      </c>
      <c r="C37" s="9">
        <v>41220</v>
      </c>
      <c r="D37">
        <v>1547</v>
      </c>
      <c r="E37">
        <v>10114</v>
      </c>
      <c r="F37">
        <v>9.7420000000000009</v>
      </c>
      <c r="I37">
        <v>3.08</v>
      </c>
      <c r="J37">
        <v>0.65700000000000003</v>
      </c>
    </row>
    <row r="38" spans="1:16">
      <c r="A38" t="s">
        <v>28</v>
      </c>
      <c r="C38" s="55">
        <v>41652</v>
      </c>
      <c r="D38" s="54">
        <v>1565</v>
      </c>
      <c r="E38" s="54">
        <v>2049</v>
      </c>
      <c r="F38">
        <v>12.756</v>
      </c>
      <c r="G38" s="23">
        <f>AVERAGE(F38:F40)</f>
        <v>13.328666666666669</v>
      </c>
      <c r="H38">
        <f>STDEV(F38:F40)/(SQRT(3))</f>
        <v>0.30104337081409227</v>
      </c>
      <c r="I38">
        <v>3.53</v>
      </c>
      <c r="J38">
        <v>1.59</v>
      </c>
      <c r="K38" s="23">
        <f>AVERAGE(I38:I40)</f>
        <v>3.2966666666666664</v>
      </c>
      <c r="L38">
        <f>STDEV(I38:I40)/(SQRT(3))</f>
        <v>0.12771496040445343</v>
      </c>
      <c r="M38" s="23">
        <f>AVERAGE(J38:J40)</f>
        <v>1.5133333333333334</v>
      </c>
      <c r="N38">
        <f>STDEV(J38:J40)/(SQRT(3))</f>
        <v>4.0960685758148402E-2</v>
      </c>
      <c r="O38" s="22">
        <f>K38/G38</f>
        <v>0.24733656779872951</v>
      </c>
      <c r="P38" s="22">
        <f>M38/G38</f>
        <v>0.113539738908618</v>
      </c>
    </row>
    <row r="39" spans="1:16">
      <c r="A39" t="s">
        <v>28</v>
      </c>
      <c r="C39" s="55">
        <v>41652</v>
      </c>
      <c r="D39" s="54">
        <v>1561</v>
      </c>
      <c r="E39" s="54">
        <v>2362</v>
      </c>
      <c r="F39">
        <v>13.776</v>
      </c>
      <c r="I39">
        <v>3.09</v>
      </c>
      <c r="J39">
        <v>1.45</v>
      </c>
    </row>
    <row r="40" spans="1:16">
      <c r="A40" t="s">
        <v>28</v>
      </c>
      <c r="C40" s="55">
        <v>41652</v>
      </c>
      <c r="D40" s="54">
        <v>1555</v>
      </c>
      <c r="E40" s="54">
        <v>10040</v>
      </c>
      <c r="F40">
        <v>13.454000000000001</v>
      </c>
      <c r="I40">
        <v>3.27</v>
      </c>
      <c r="J40">
        <v>1.5</v>
      </c>
    </row>
    <row r="41" spans="1:16">
      <c r="A41" t="s">
        <v>30</v>
      </c>
      <c r="C41" s="55">
        <v>41652</v>
      </c>
      <c r="D41">
        <v>1567</v>
      </c>
      <c r="E41">
        <v>10253</v>
      </c>
      <c r="F41">
        <v>11.356</v>
      </c>
      <c r="G41" s="23">
        <f>AVERAGE(F41:F43)</f>
        <v>11.597333333333333</v>
      </c>
      <c r="H41">
        <f>STDEV(F41:F43)/(SQRT(3))</f>
        <v>0.27395701203737149</v>
      </c>
      <c r="I41">
        <v>3</v>
      </c>
      <c r="J41">
        <v>1.58</v>
      </c>
      <c r="K41" s="23">
        <f>AVERAGE(I41:I43)</f>
        <v>2.6733333333333333</v>
      </c>
      <c r="L41">
        <f>STDEV(I41:I43)/(SQRT(3))</f>
        <v>0.29717185450696904</v>
      </c>
      <c r="M41" s="23">
        <f>AVERAGE(J41:J43)</f>
        <v>1.4500000000000002</v>
      </c>
      <c r="N41">
        <f>STDEV(J41:J43)/(SQRT(3))</f>
        <v>0.10598742063723038</v>
      </c>
      <c r="O41" s="22">
        <f>K41/G41</f>
        <v>0.23051276155438033</v>
      </c>
      <c r="P41" s="22">
        <f>M41/G41</f>
        <v>0.12502874223959531</v>
      </c>
    </row>
    <row r="42" spans="1:16">
      <c r="A42" t="s">
        <v>30</v>
      </c>
      <c r="C42" s="55">
        <v>41652</v>
      </c>
      <c r="D42">
        <v>1564</v>
      </c>
      <c r="E42">
        <v>10204</v>
      </c>
      <c r="F42">
        <v>11.292</v>
      </c>
      <c r="I42">
        <v>2.08</v>
      </c>
      <c r="J42">
        <v>1.24</v>
      </c>
    </row>
    <row r="43" spans="1:16">
      <c r="A43" t="s">
        <v>30</v>
      </c>
      <c r="C43" s="55">
        <v>41652</v>
      </c>
      <c r="D43">
        <v>1560</v>
      </c>
      <c r="E43">
        <v>2228</v>
      </c>
      <c r="F43">
        <v>12.144</v>
      </c>
      <c r="I43">
        <v>2.94</v>
      </c>
      <c r="J43">
        <v>1.53</v>
      </c>
    </row>
    <row r="44" spans="1:16">
      <c r="A44" t="s">
        <v>28</v>
      </c>
      <c r="C44" s="9">
        <v>41361</v>
      </c>
      <c r="D44">
        <v>1570</v>
      </c>
      <c r="E44">
        <v>345</v>
      </c>
      <c r="F44">
        <v>6.6660000000000004</v>
      </c>
      <c r="G44" s="23">
        <f>AVERAGE(F44:F46)</f>
        <v>6.7723333333333331</v>
      </c>
      <c r="H44">
        <f>STDEV(F44:F46)/(SQRT(3))</f>
        <v>0.21202227346305969</v>
      </c>
      <c r="I44">
        <v>4.09</v>
      </c>
      <c r="J44">
        <v>1.3</v>
      </c>
      <c r="K44" s="23">
        <f>AVERAGE(I44:I46)</f>
        <v>3.5066666666666664</v>
      </c>
      <c r="L44">
        <f>STDEV(I44:I46)/(SQRT(3))</f>
        <v>0.52447857704369372</v>
      </c>
      <c r="M44" s="23">
        <f>AVERAGE(J44:J46)</f>
        <v>1.1746666666666667</v>
      </c>
      <c r="N44">
        <f>STDEV(J44:J46)/(SQRT(3))</f>
        <v>0.11547775158493119</v>
      </c>
      <c r="O44" s="22">
        <f>K44/G44</f>
        <v>0.51779298124723139</v>
      </c>
      <c r="P44" s="22">
        <f>M44/G44</f>
        <v>0.17345080474479502</v>
      </c>
    </row>
    <row r="45" spans="1:16">
      <c r="A45" t="s">
        <v>28</v>
      </c>
      <c r="C45" s="9">
        <v>41361</v>
      </c>
      <c r="D45">
        <v>1571</v>
      </c>
      <c r="E45">
        <v>106</v>
      </c>
      <c r="F45">
        <v>6.47</v>
      </c>
      <c r="I45">
        <v>2.46</v>
      </c>
      <c r="J45">
        <v>0.94399999999999995</v>
      </c>
    </row>
    <row r="46" spans="1:16">
      <c r="A46" t="s">
        <v>28</v>
      </c>
      <c r="C46" s="9">
        <v>41361</v>
      </c>
      <c r="D46">
        <v>1572</v>
      </c>
      <c r="E46">
        <v>10119</v>
      </c>
      <c r="F46">
        <v>7.181</v>
      </c>
      <c r="I46">
        <v>3.97</v>
      </c>
      <c r="J46">
        <v>1.28</v>
      </c>
    </row>
    <row r="47" spans="1:16">
      <c r="A47" t="s">
        <v>30</v>
      </c>
      <c r="C47" s="9">
        <v>41361</v>
      </c>
      <c r="D47">
        <v>1573</v>
      </c>
      <c r="E47">
        <v>2221</v>
      </c>
      <c r="F47">
        <v>5.6539999999999999</v>
      </c>
      <c r="G47" s="23">
        <f>AVERAGE(F47:F49)</f>
        <v>5.0793333333333335</v>
      </c>
      <c r="H47">
        <f>STDEV(F47:F49)/(SQRT(3))</f>
        <v>0.56917552457723919</v>
      </c>
      <c r="I47">
        <v>3.95</v>
      </c>
      <c r="J47">
        <v>0.66</v>
      </c>
      <c r="K47" s="23">
        <f>AVERAGE(I47:I49)</f>
        <v>3.9499999999999997</v>
      </c>
      <c r="L47">
        <f>STDEV(I47:I49)/(SQRT(3))</f>
        <v>1.1547005383792526E-2</v>
      </c>
      <c r="M47" s="23">
        <f>AVERAGE(J47:J49)</f>
        <v>0.66600000000000004</v>
      </c>
      <c r="N47">
        <f>STDEV(J47:J49)/(SQRT(3))</f>
        <v>3.2145502536643214E-3</v>
      </c>
      <c r="O47" s="22">
        <f>K47/G47</f>
        <v>0.77766111038193986</v>
      </c>
      <c r="P47" s="22">
        <f>M47/G47</f>
        <v>0.13111956949730935</v>
      </c>
    </row>
    <row r="48" spans="1:16">
      <c r="A48" t="s">
        <v>30</v>
      </c>
      <c r="C48" s="9">
        <v>41361</v>
      </c>
      <c r="D48">
        <v>1574</v>
      </c>
      <c r="E48">
        <v>442</v>
      </c>
      <c r="F48">
        <v>3.9409999999999998</v>
      </c>
      <c r="I48">
        <v>3.97</v>
      </c>
      <c r="J48">
        <v>0.66700000000000004</v>
      </c>
    </row>
    <row r="49" spans="1:16">
      <c r="A49" t="s">
        <v>30</v>
      </c>
      <c r="C49" s="9">
        <v>41361</v>
      </c>
      <c r="D49">
        <v>1575</v>
      </c>
      <c r="E49">
        <v>2027</v>
      </c>
      <c r="F49">
        <v>5.6429999999999998</v>
      </c>
      <c r="I49">
        <v>3.93</v>
      </c>
      <c r="J49">
        <v>0.67100000000000004</v>
      </c>
    </row>
    <row r="50" spans="1:16">
      <c r="A50" t="s">
        <v>28</v>
      </c>
      <c r="C50" s="9">
        <v>41407</v>
      </c>
      <c r="D50">
        <v>1585</v>
      </c>
      <c r="E50">
        <v>10168</v>
      </c>
      <c r="F50">
        <v>4.5359999999999996</v>
      </c>
      <c r="G50" s="23">
        <f>AVERAGE(F50:F52)</f>
        <v>4.5189999999999992</v>
      </c>
      <c r="H50">
        <f>STDEV(F50:F52)/(SQRT(3))</f>
        <v>7.4674850741955651E-2</v>
      </c>
      <c r="I50">
        <v>4.3710000000000004</v>
      </c>
      <c r="J50">
        <v>1.46</v>
      </c>
      <c r="K50" s="23">
        <f>AVERAGE(I50:I52)</f>
        <v>4.3306666666666667</v>
      </c>
      <c r="L50">
        <f>STDEV(I50:I52)/(SQRT(3))</f>
        <v>2.0185253142936989E-2</v>
      </c>
      <c r="M50" s="23">
        <f>AVERAGE(J50:J52)</f>
        <v>1.5166666666666668</v>
      </c>
      <c r="N50">
        <f>STDEV(J50:J52)/(SQRT(3))</f>
        <v>0.11609383178178505</v>
      </c>
      <c r="O50" s="22">
        <f>K50/G50</f>
        <v>0.95832411300435216</v>
      </c>
      <c r="P50" s="22">
        <f>M50/G50</f>
        <v>0.33561997492070528</v>
      </c>
    </row>
    <row r="51" spans="1:16">
      <c r="A51" t="s">
        <v>28</v>
      </c>
      <c r="C51" s="9">
        <v>41407</v>
      </c>
      <c r="D51">
        <v>1586</v>
      </c>
      <c r="E51">
        <v>387</v>
      </c>
      <c r="F51">
        <v>4.3819999999999997</v>
      </c>
      <c r="I51">
        <v>4.3120000000000003</v>
      </c>
      <c r="J51">
        <v>1.74</v>
      </c>
    </row>
    <row r="52" spans="1:16">
      <c r="A52" t="s">
        <v>28</v>
      </c>
      <c r="C52" s="9">
        <v>41407</v>
      </c>
      <c r="D52">
        <v>1587</v>
      </c>
      <c r="E52">
        <v>1071</v>
      </c>
      <c r="F52">
        <v>4.6390000000000002</v>
      </c>
      <c r="I52">
        <v>4.3090000000000002</v>
      </c>
      <c r="J52">
        <v>1.35</v>
      </c>
    </row>
    <row r="53" spans="1:16">
      <c r="A53" t="s">
        <v>30</v>
      </c>
      <c r="C53" s="9">
        <v>41407</v>
      </c>
      <c r="D53">
        <v>1582</v>
      </c>
      <c r="E53">
        <v>10007</v>
      </c>
      <c r="F53">
        <v>3.9049999999999998</v>
      </c>
      <c r="G53" s="23">
        <f>AVERAGE(F53:F55)</f>
        <v>3.809333333333333</v>
      </c>
      <c r="H53">
        <f>STDEV(F53:F55)/(SQRT(3))</f>
        <v>0.17941045429715372</v>
      </c>
      <c r="I53">
        <v>3.456</v>
      </c>
      <c r="J53">
        <v>1.1599999999999999</v>
      </c>
      <c r="K53" s="23">
        <f>AVERAGE(I53:I55)</f>
        <v>3.5126666666666666</v>
      </c>
      <c r="L53">
        <f>STDEV(I53:I55)/(SQRT(3))</f>
        <v>2.8356852983205217E-2</v>
      </c>
      <c r="M53" s="23">
        <f>AVERAGE(J53:J55)</f>
        <v>1.1666666666666667</v>
      </c>
      <c r="N53">
        <f>STDEV(J53:J55)/(SQRT(3))</f>
        <v>2.3333333333333359E-2</v>
      </c>
      <c r="O53" s="22">
        <f>K53/G53</f>
        <v>0.92212110605530284</v>
      </c>
      <c r="P53" s="22">
        <f>M53/G53</f>
        <v>0.30626531326566331</v>
      </c>
    </row>
    <row r="54" spans="1:16">
      <c r="A54" t="s">
        <v>30</v>
      </c>
      <c r="C54" s="9">
        <v>41407</v>
      </c>
      <c r="D54">
        <v>1583</v>
      </c>
      <c r="E54">
        <v>10014</v>
      </c>
      <c r="F54">
        <v>4.0609999999999999</v>
      </c>
      <c r="I54">
        <v>3.5430000000000001</v>
      </c>
      <c r="J54">
        <v>1.1299999999999999</v>
      </c>
    </row>
    <row r="55" spans="1:16">
      <c r="A55" t="s">
        <v>30</v>
      </c>
      <c r="C55" s="9">
        <v>41407</v>
      </c>
      <c r="D55">
        <v>1584</v>
      </c>
      <c r="E55">
        <v>10041</v>
      </c>
      <c r="F55">
        <v>3.4620000000000002</v>
      </c>
      <c r="I55">
        <v>3.5390000000000001</v>
      </c>
      <c r="J55">
        <v>1.21</v>
      </c>
    </row>
    <row r="56" spans="1:16">
      <c r="A56" t="s">
        <v>28</v>
      </c>
      <c r="C56" s="9">
        <v>41457</v>
      </c>
      <c r="D56">
        <v>1594</v>
      </c>
      <c r="E56">
        <v>10162</v>
      </c>
      <c r="F56">
        <v>5.2519999999999998</v>
      </c>
      <c r="G56" s="23">
        <f>AVERAGE(F56:F58)</f>
        <v>5.3303333333333329</v>
      </c>
      <c r="H56">
        <f>STDEV(F56:F58)/(SQRT(3))</f>
        <v>5.2479625676171766E-2</v>
      </c>
      <c r="I56">
        <v>7.18</v>
      </c>
      <c r="J56">
        <v>0.62719999999999998</v>
      </c>
      <c r="K56" s="23">
        <f>AVERAGE(I56:I58)</f>
        <v>7.4533333333333331</v>
      </c>
      <c r="L56">
        <f>STDEV(I56:I58)/(SQRT(3))</f>
        <v>0.31939178309892563</v>
      </c>
      <c r="M56" s="23">
        <f>AVERAGE(J56:J58)</f>
        <v>0.64939999999999998</v>
      </c>
      <c r="N56">
        <f>STDEV(J56:J58)/(SQRT(3))</f>
        <v>2.0815699203565869E-2</v>
      </c>
      <c r="O56" s="22">
        <f>K56/G56</f>
        <v>1.3982865361765995</v>
      </c>
      <c r="P56" s="22">
        <f>M56/G56</f>
        <v>0.12183102995434933</v>
      </c>
    </row>
    <row r="57" spans="1:16">
      <c r="A57" t="s">
        <v>28</v>
      </c>
      <c r="C57" s="9">
        <v>41457</v>
      </c>
      <c r="D57">
        <v>1595</v>
      </c>
      <c r="E57">
        <v>2026</v>
      </c>
      <c r="F57">
        <v>5.43</v>
      </c>
      <c r="I57">
        <v>7.09</v>
      </c>
      <c r="J57">
        <v>0.63</v>
      </c>
    </row>
    <row r="58" spans="1:16">
      <c r="A58" t="s">
        <v>28</v>
      </c>
      <c r="C58" s="9">
        <v>41457</v>
      </c>
      <c r="D58">
        <v>1596</v>
      </c>
      <c r="E58">
        <v>2300</v>
      </c>
      <c r="F58">
        <v>5.3090000000000002</v>
      </c>
      <c r="I58">
        <v>8.09</v>
      </c>
      <c r="J58">
        <v>0.69099999999999995</v>
      </c>
    </row>
    <row r="59" spans="1:16">
      <c r="A59" t="s">
        <v>30</v>
      </c>
      <c r="C59" s="9">
        <v>41457</v>
      </c>
      <c r="D59">
        <v>1597</v>
      </c>
      <c r="E59">
        <v>10207</v>
      </c>
      <c r="F59">
        <v>4.6870000000000003</v>
      </c>
      <c r="G59" s="23">
        <f>AVERAGE(F59:F61)</f>
        <v>4.9946666666666673</v>
      </c>
      <c r="H59">
        <f>STDEV(F59:F61)/(SQRT(3))</f>
        <v>0.24780794534836409</v>
      </c>
      <c r="I59">
        <v>5.75</v>
      </c>
      <c r="J59">
        <v>0.45200000000000001</v>
      </c>
      <c r="K59" s="23">
        <f>AVERAGE(I59:I61)</f>
        <v>6.8233333333333333</v>
      </c>
      <c r="L59">
        <f>STDEV(I59:I61)/(SQRT(3))</f>
        <v>0.53744250338473443</v>
      </c>
      <c r="M59" s="23">
        <f>AVERAGE(J59:J61)</f>
        <v>0.45633333333333331</v>
      </c>
      <c r="N59">
        <f>STDEV(J59:J61)/(SQRT(3))</f>
        <v>5.3644923131436987E-3</v>
      </c>
      <c r="O59" s="22">
        <f>K59/G59</f>
        <v>1.3661238654564867</v>
      </c>
      <c r="P59" s="22">
        <f>M59/G59</f>
        <v>9.1364121729845149E-2</v>
      </c>
    </row>
    <row r="60" spans="1:16">
      <c r="A60" t="s">
        <v>30</v>
      </c>
      <c r="C60" s="9">
        <v>41457</v>
      </c>
      <c r="D60">
        <v>1598</v>
      </c>
      <c r="E60">
        <v>10047</v>
      </c>
      <c r="F60">
        <v>5.4850000000000003</v>
      </c>
      <c r="I60">
        <v>7.41</v>
      </c>
      <c r="J60">
        <v>0.46700000000000003</v>
      </c>
    </row>
    <row r="61" spans="1:16">
      <c r="A61" t="s">
        <v>30</v>
      </c>
      <c r="C61" s="9">
        <v>41457</v>
      </c>
      <c r="D61">
        <v>1599</v>
      </c>
      <c r="E61">
        <v>10230</v>
      </c>
      <c r="F61">
        <v>4.8120000000000003</v>
      </c>
      <c r="I61">
        <v>7.31</v>
      </c>
      <c r="J61">
        <v>0.45</v>
      </c>
    </row>
    <row r="62" spans="1:16">
      <c r="A62" t="s">
        <v>28</v>
      </c>
      <c r="C62" s="9">
        <v>41520</v>
      </c>
      <c r="D62">
        <v>1606</v>
      </c>
      <c r="E62">
        <v>106</v>
      </c>
      <c r="F62">
        <v>6.1630000000000003</v>
      </c>
      <c r="G62" s="23">
        <f>AVERAGE(F62:F64)</f>
        <v>5.9103333333333339</v>
      </c>
      <c r="H62">
        <f>STDEV(F62:F64)/(SQRT(3))</f>
        <v>0.13012344566261341</v>
      </c>
      <c r="I62">
        <v>4.01</v>
      </c>
      <c r="J62">
        <v>1.1100000000000001</v>
      </c>
      <c r="K62" s="23">
        <f>AVERAGE(I62:I64)</f>
        <v>4.0199999999999996</v>
      </c>
      <c r="L62">
        <f>STDEV(I62:I64)/(SQRT(3))</f>
        <v>5.7735026918963915E-3</v>
      </c>
      <c r="M62" s="23">
        <f>AVERAGE(J62:J64)</f>
        <v>1.9000000000000001</v>
      </c>
      <c r="N62">
        <f>STDEV(J62:J64)/(SQRT(3))</f>
        <v>0.8050465825031492</v>
      </c>
      <c r="O62" s="22">
        <f>K62/G62</f>
        <v>0.68016468332299351</v>
      </c>
      <c r="P62" s="22">
        <f>M62/G62</f>
        <v>0.32147087022728554</v>
      </c>
    </row>
    <row r="63" spans="1:16">
      <c r="A63" t="s">
        <v>28</v>
      </c>
      <c r="C63" s="9">
        <v>41520</v>
      </c>
      <c r="D63">
        <v>1607</v>
      </c>
      <c r="E63">
        <v>10249</v>
      </c>
      <c r="F63">
        <v>5.73</v>
      </c>
      <c r="I63">
        <v>4.03</v>
      </c>
      <c r="J63">
        <v>1.08</v>
      </c>
    </row>
    <row r="64" spans="1:16">
      <c r="A64" t="s">
        <v>28</v>
      </c>
      <c r="C64" s="9">
        <v>41520</v>
      </c>
      <c r="D64">
        <v>1608</v>
      </c>
      <c r="E64">
        <v>2243</v>
      </c>
      <c r="F64">
        <v>5.8380000000000001</v>
      </c>
      <c r="I64">
        <v>4.0199999999999996</v>
      </c>
      <c r="J64">
        <v>3.51</v>
      </c>
    </row>
    <row r="65" spans="1:16">
      <c r="A65" t="s">
        <v>30</v>
      </c>
      <c r="C65" s="9">
        <v>41520</v>
      </c>
      <c r="D65">
        <v>1609</v>
      </c>
      <c r="E65">
        <v>322</v>
      </c>
      <c r="F65">
        <v>5.4829999999999997</v>
      </c>
      <c r="G65" s="23">
        <f>AVERAGE(F65:F67)</f>
        <v>5.5343333333333327</v>
      </c>
      <c r="H65">
        <f>STDEV(F65:F67)/(SQRT(3))</f>
        <v>2.6078939992091519E-2</v>
      </c>
      <c r="I65">
        <v>3.86</v>
      </c>
      <c r="J65">
        <v>0.72699999999999998</v>
      </c>
      <c r="K65" s="23">
        <f>AVERAGE(I65:I67)</f>
        <v>3.86</v>
      </c>
      <c r="L65">
        <f>STDEV(I65:I67)/(SQRT(3))</f>
        <v>1.732050807568879E-2</v>
      </c>
      <c r="M65" s="23">
        <f>AVERAGE(J65:J67)</f>
        <v>0.72833333333333339</v>
      </c>
      <c r="N65">
        <f>STDEV(J65:J67)/(SQRT(3))</f>
        <v>8.8191710368819764E-4</v>
      </c>
      <c r="O65" s="22">
        <f>K65/G65</f>
        <v>0.69746431367825101</v>
      </c>
      <c r="P65" s="22">
        <f>M65/G65</f>
        <v>0.13160272239956636</v>
      </c>
    </row>
    <row r="66" spans="1:16">
      <c r="A66" t="s">
        <v>30</v>
      </c>
      <c r="C66" s="9">
        <v>41520</v>
      </c>
      <c r="D66">
        <v>1610</v>
      </c>
      <c r="E66">
        <v>1034</v>
      </c>
      <c r="F66">
        <v>5.5679999999999996</v>
      </c>
      <c r="I66">
        <v>3.83</v>
      </c>
      <c r="J66">
        <v>0.72799999999999998</v>
      </c>
    </row>
    <row r="67" spans="1:16">
      <c r="A67" t="s">
        <v>30</v>
      </c>
      <c r="C67" s="9">
        <v>41520</v>
      </c>
      <c r="D67">
        <v>1611</v>
      </c>
      <c r="E67">
        <v>10060</v>
      </c>
      <c r="F67">
        <v>5.5519999999999996</v>
      </c>
      <c r="I67">
        <v>3.89</v>
      </c>
      <c r="J67">
        <v>0.73</v>
      </c>
    </row>
  </sheetData>
  <sortState ref="A2:H67">
    <sortCondition ref="A3:A67"/>
  </sortState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13" sqref="B13"/>
    </sheetView>
  </sheetViews>
  <sheetFormatPr baseColWidth="10" defaultRowHeight="15" x14ac:dyDescent="0"/>
  <cols>
    <col min="3" max="3" width="17.83203125" customWidth="1"/>
    <col min="5" max="5" width="14" customWidth="1"/>
    <col min="7" max="7" width="12.83203125" customWidth="1"/>
    <col min="8" max="8" width="11.6640625" customWidth="1"/>
    <col min="9" max="9" width="14" customWidth="1"/>
    <col min="10" max="10" width="12.5" customWidth="1"/>
  </cols>
  <sheetData>
    <row r="1" spans="1:10">
      <c r="A1" t="s">
        <v>64</v>
      </c>
      <c r="B1" t="s">
        <v>66</v>
      </c>
      <c r="C1" t="s">
        <v>31</v>
      </c>
      <c r="D1" t="s">
        <v>110</v>
      </c>
      <c r="E1" t="s">
        <v>145</v>
      </c>
      <c r="F1" t="s">
        <v>147</v>
      </c>
      <c r="G1" t="s">
        <v>149</v>
      </c>
      <c r="H1" t="s">
        <v>147</v>
      </c>
      <c r="I1" t="s">
        <v>151</v>
      </c>
      <c r="J1" t="s">
        <v>153</v>
      </c>
    </row>
    <row r="2" spans="1:10">
      <c r="A2" t="s">
        <v>162</v>
      </c>
      <c r="B2" s="53">
        <v>40933</v>
      </c>
      <c r="C2" s="57">
        <v>6.1223333333333301</v>
      </c>
      <c r="D2" s="57">
        <v>4.9269102330443577E-2</v>
      </c>
      <c r="E2" s="57">
        <v>2.7966666666666669</v>
      </c>
      <c r="F2" s="57">
        <v>0.16825905952165326</v>
      </c>
      <c r="G2" s="57">
        <v>1.5066666666666668</v>
      </c>
      <c r="H2" s="57">
        <v>7.881060278357728E-2</v>
      </c>
      <c r="I2" s="58">
        <v>0.45679751728643764</v>
      </c>
      <c r="J2" s="58">
        <v>0.24609353732237166</v>
      </c>
    </row>
    <row r="3" spans="1:10">
      <c r="A3" t="s">
        <v>162</v>
      </c>
      <c r="B3" s="9">
        <v>40975</v>
      </c>
      <c r="C3" s="57">
        <v>4.9293333333333331</v>
      </c>
      <c r="D3" s="57">
        <v>0.6567658977477776</v>
      </c>
      <c r="E3" s="57">
        <v>2.7866666666666666</v>
      </c>
      <c r="F3" s="57">
        <v>0.12991450179937</v>
      </c>
      <c r="G3" s="57">
        <v>1.9333333333333333</v>
      </c>
      <c r="H3" s="57">
        <v>3.527668414753013E-2</v>
      </c>
      <c r="I3" s="58">
        <v>0.56532323505545035</v>
      </c>
      <c r="J3" s="58">
        <v>0.39220989991885313</v>
      </c>
    </row>
    <row r="4" spans="1:10">
      <c r="A4" t="s">
        <v>162</v>
      </c>
      <c r="B4" s="10">
        <v>41036</v>
      </c>
      <c r="C4" s="57">
        <v>5.2353333333333341</v>
      </c>
      <c r="D4" s="57">
        <v>5.053161826462952E-2</v>
      </c>
      <c r="E4" s="57">
        <v>2.89</v>
      </c>
      <c r="F4" s="57">
        <v>1.0000000000017955E-2</v>
      </c>
      <c r="G4" s="57">
        <v>0.66433333333333333</v>
      </c>
      <c r="H4" s="57">
        <v>3.1381169158872929E-2</v>
      </c>
      <c r="I4" s="58">
        <v>0.55201833694129632</v>
      </c>
      <c r="J4" s="58">
        <v>0.1268941805679358</v>
      </c>
    </row>
    <row r="5" spans="1:10">
      <c r="A5" t="s">
        <v>162</v>
      </c>
      <c r="B5" s="9">
        <v>41121</v>
      </c>
      <c r="C5" s="57">
        <v>12.526000000000002</v>
      </c>
      <c r="D5" s="57">
        <v>0.33285031670905046</v>
      </c>
      <c r="E5" s="57">
        <v>3.77</v>
      </c>
      <c r="F5" s="57">
        <v>8.6602540378438675E-2</v>
      </c>
      <c r="G5" s="57">
        <v>0.82833333333333325</v>
      </c>
      <c r="H5" s="57">
        <v>1.7246577760370269E-2</v>
      </c>
      <c r="I5" s="58">
        <v>0.30097397413380167</v>
      </c>
      <c r="J5" s="58">
        <v>6.6129118101016543E-2</v>
      </c>
    </row>
    <row r="6" spans="1:10">
      <c r="A6" t="s">
        <v>162</v>
      </c>
      <c r="B6" s="56">
        <v>41179</v>
      </c>
      <c r="C6" s="57">
        <v>10.634666666666666</v>
      </c>
      <c r="D6" s="57">
        <v>0.36196562144920674</v>
      </c>
      <c r="E6" s="57">
        <v>3.76</v>
      </c>
      <c r="F6" s="57">
        <v>0.29512709126747533</v>
      </c>
      <c r="G6" s="57">
        <v>0.88333333333333341</v>
      </c>
      <c r="H6" s="57">
        <v>3.8298534929912212E-2</v>
      </c>
      <c r="I6" s="58">
        <v>0.35356068204613844</v>
      </c>
      <c r="J6" s="58">
        <v>8.3061685055165507E-2</v>
      </c>
    </row>
    <row r="7" spans="1:10">
      <c r="A7" t="s">
        <v>162</v>
      </c>
      <c r="B7" s="9">
        <v>41220</v>
      </c>
      <c r="C7" s="57">
        <v>14.266666666666666</v>
      </c>
      <c r="D7" s="57">
        <v>0.38633376473948305</v>
      </c>
      <c r="E7" s="57">
        <v>3.92</v>
      </c>
      <c r="F7" s="57">
        <v>0.42852460061626901</v>
      </c>
      <c r="G7" s="57">
        <v>1.4633333333333336</v>
      </c>
      <c r="H7" s="57">
        <v>9.3333333333332158E-2</v>
      </c>
      <c r="I7" s="58">
        <v>0.27476635514018694</v>
      </c>
      <c r="J7" s="58">
        <v>0.10257009345794395</v>
      </c>
    </row>
    <row r="8" spans="1:10">
      <c r="A8" t="s">
        <v>162</v>
      </c>
      <c r="B8" s="9">
        <v>41361</v>
      </c>
      <c r="C8" s="57">
        <v>6.7723333333333331</v>
      </c>
      <c r="D8" s="57">
        <v>0.21202227346307276</v>
      </c>
      <c r="E8" s="57">
        <v>3.2966666666666664</v>
      </c>
      <c r="F8" s="57">
        <v>0.12771496040445918</v>
      </c>
      <c r="G8" s="57">
        <v>1.5133333333333334</v>
      </c>
      <c r="H8" s="57">
        <v>4.0960685758148818E-2</v>
      </c>
      <c r="I8" s="58">
        <v>0.24733656779872951</v>
      </c>
      <c r="J8" s="58">
        <v>0.113539738908618</v>
      </c>
    </row>
    <row r="9" spans="1:10">
      <c r="A9" t="s">
        <v>162</v>
      </c>
      <c r="B9" s="9">
        <v>41407</v>
      </c>
      <c r="C9" s="57">
        <v>4.5189999999999992</v>
      </c>
      <c r="D9" s="57">
        <v>7.4674850741966906E-2</v>
      </c>
      <c r="E9" s="57">
        <v>3.5066666666666664</v>
      </c>
      <c r="F9" s="57">
        <v>0.52447857704369372</v>
      </c>
      <c r="G9" s="57">
        <v>1.1746666666666667</v>
      </c>
      <c r="H9" s="57">
        <v>0.11547775158493119</v>
      </c>
      <c r="I9" s="58">
        <v>0.51779298124723139</v>
      </c>
      <c r="J9" s="58">
        <v>0.17345080474479502</v>
      </c>
    </row>
    <row r="10" spans="1:10">
      <c r="A10" t="s">
        <v>162</v>
      </c>
      <c r="B10" s="9">
        <v>41457</v>
      </c>
      <c r="C10" s="57">
        <v>5.3303333333333329</v>
      </c>
      <c r="D10" s="57">
        <v>5.2479625676175458E-2</v>
      </c>
      <c r="E10" s="57">
        <v>4.3306666666666667</v>
      </c>
      <c r="F10" s="57">
        <v>2.0185253142946929E-2</v>
      </c>
      <c r="G10" s="57">
        <v>1.5166666666666668</v>
      </c>
      <c r="H10" s="57">
        <v>0.11609383178178505</v>
      </c>
      <c r="I10" s="58">
        <v>0.95832411300435216</v>
      </c>
      <c r="J10" s="58">
        <v>0.33561997492070528</v>
      </c>
    </row>
    <row r="11" spans="1:10">
      <c r="A11" t="s">
        <v>162</v>
      </c>
      <c r="B11" s="9">
        <v>41520</v>
      </c>
      <c r="C11" s="57">
        <v>5.9103333333333339</v>
      </c>
      <c r="D11" s="57">
        <v>0.13012344566261017</v>
      </c>
      <c r="E11" s="57">
        <v>7.4533333333333331</v>
      </c>
      <c r="F11" s="57">
        <v>0.3193917830989248</v>
      </c>
      <c r="G11" s="57">
        <v>0.64939999999999998</v>
      </c>
      <c r="H11" s="57">
        <v>2.0815699203565245E-2</v>
      </c>
      <c r="I11" s="58">
        <v>1.3982865361765995</v>
      </c>
      <c r="J11" s="58">
        <v>0.12183102995434933</v>
      </c>
    </row>
    <row r="12" spans="1:10">
      <c r="A12" t="s">
        <v>162</v>
      </c>
      <c r="B12" s="9">
        <v>41652</v>
      </c>
      <c r="C12" s="57">
        <v>13.328666666666669</v>
      </c>
      <c r="D12" s="57">
        <v>0.30104337081406463</v>
      </c>
      <c r="E12" s="57">
        <v>4.0199999999999996</v>
      </c>
      <c r="F12" s="57">
        <v>5.7735026918895298E-3</v>
      </c>
      <c r="G12" s="57">
        <v>1.9000000000000001</v>
      </c>
      <c r="H12" s="57">
        <v>0.8050465825031492</v>
      </c>
      <c r="I12" s="58">
        <v>0.68016468332299351</v>
      </c>
      <c r="J12" s="58">
        <v>0.32147087022728554</v>
      </c>
    </row>
    <row r="13" spans="1:10">
      <c r="A13" t="s">
        <v>29</v>
      </c>
      <c r="B13" s="53">
        <v>40933</v>
      </c>
      <c r="C13" s="57">
        <v>8.8456666666666663</v>
      </c>
      <c r="D13" s="57">
        <v>9.7321346293829492E-2</v>
      </c>
      <c r="E13" s="57">
        <v>5.6466666666666674</v>
      </c>
      <c r="F13" s="57">
        <v>0.25621171800766623</v>
      </c>
      <c r="G13" s="57">
        <v>0.90600000000000003</v>
      </c>
      <c r="H13" s="57">
        <v>3.9463062898530021E-2</v>
      </c>
      <c r="I13" s="58">
        <v>0.63835399630704315</v>
      </c>
      <c r="J13" s="58">
        <v>0.10242303199306629</v>
      </c>
    </row>
    <row r="14" spans="1:10">
      <c r="A14" t="s">
        <v>29</v>
      </c>
      <c r="B14" s="9">
        <v>40975</v>
      </c>
      <c r="C14" s="57">
        <v>3.9950000000000006</v>
      </c>
      <c r="D14" s="57">
        <v>0.33730105247390035</v>
      </c>
      <c r="E14" s="57">
        <v>2.0233333333333334</v>
      </c>
      <c r="F14" s="57">
        <v>4.1766546953800603E-2</v>
      </c>
      <c r="G14" s="57">
        <v>0.9986666666666667</v>
      </c>
      <c r="H14" s="57">
        <v>1.1333333333335192E-2</v>
      </c>
      <c r="I14" s="58">
        <v>0.50646641635377554</v>
      </c>
      <c r="J14" s="58">
        <v>0.24997914059240714</v>
      </c>
    </row>
    <row r="15" spans="1:10">
      <c r="A15" t="s">
        <v>29</v>
      </c>
      <c r="B15" s="10">
        <v>41036</v>
      </c>
      <c r="C15" s="57">
        <v>3.395</v>
      </c>
      <c r="D15" s="57">
        <v>0.20043535948862135</v>
      </c>
      <c r="E15" s="57">
        <v>1.9633333333333332</v>
      </c>
      <c r="F15" s="57">
        <v>0.21674357609345182</v>
      </c>
      <c r="G15" s="57">
        <v>5.623333333333333E-2</v>
      </c>
      <c r="H15" s="57">
        <v>3.5049171808253384E-3</v>
      </c>
      <c r="I15" s="58">
        <v>0.57830142366224835</v>
      </c>
      <c r="J15" s="58">
        <v>1.6563573883161511E-2</v>
      </c>
    </row>
    <row r="16" spans="1:10">
      <c r="A16" t="s">
        <v>29</v>
      </c>
      <c r="B16" s="9">
        <v>41121</v>
      </c>
      <c r="C16" s="57">
        <v>9.8126666666666669</v>
      </c>
      <c r="D16" s="57">
        <v>0.34067840814729922</v>
      </c>
      <c r="E16" s="57">
        <v>3.1366666666666667</v>
      </c>
      <c r="F16" s="57">
        <v>0.27720830515055639</v>
      </c>
      <c r="G16" s="57">
        <v>0.28899999999999998</v>
      </c>
      <c r="H16" s="57">
        <v>1.6093476939431368E-2</v>
      </c>
      <c r="I16" s="58">
        <v>0.31965486785787078</v>
      </c>
      <c r="J16" s="58">
        <v>2.9451729057680547E-2</v>
      </c>
    </row>
    <row r="17" spans="1:10">
      <c r="A17" t="s">
        <v>29</v>
      </c>
      <c r="B17" s="56">
        <v>41179</v>
      </c>
      <c r="C17" s="57">
        <v>8.445333333333334</v>
      </c>
      <c r="D17" s="57">
        <v>0.16954186634703849</v>
      </c>
      <c r="E17" s="57">
        <v>2.1333333333333333</v>
      </c>
      <c r="F17" s="57">
        <v>0.19530602767053448</v>
      </c>
      <c r="G17" s="57">
        <v>0.41466666666666668</v>
      </c>
      <c r="H17" s="57">
        <v>1.6954186634705683E-2</v>
      </c>
      <c r="I17" s="58">
        <v>0.25260498894853173</v>
      </c>
      <c r="J17" s="58">
        <v>4.9100094726870852E-2</v>
      </c>
    </row>
    <row r="18" spans="1:10">
      <c r="A18" t="s">
        <v>29</v>
      </c>
      <c r="B18" s="9">
        <v>41220</v>
      </c>
      <c r="C18" s="57">
        <v>9.8293333333333344</v>
      </c>
      <c r="D18" s="57">
        <v>5.538150513572293E-2</v>
      </c>
      <c r="E18" s="57">
        <v>2.8066666666666666</v>
      </c>
      <c r="F18" s="57">
        <v>0.16179548132682245</v>
      </c>
      <c r="G18" s="57">
        <v>0.64466666666666672</v>
      </c>
      <c r="H18" s="57">
        <v>1.1348029687031819E-2</v>
      </c>
      <c r="I18" s="58">
        <v>0.28553988062940855</v>
      </c>
      <c r="J18" s="58">
        <v>6.5586001085187196E-2</v>
      </c>
    </row>
    <row r="19" spans="1:10">
      <c r="A19" t="s">
        <v>29</v>
      </c>
      <c r="B19" s="9">
        <v>41361</v>
      </c>
      <c r="C19" s="57">
        <v>5.0793333333333335</v>
      </c>
      <c r="D19" s="57">
        <v>0.56917552457723919</v>
      </c>
      <c r="E19" s="57">
        <v>2.6733333333333333</v>
      </c>
      <c r="F19" s="57">
        <v>0.29717185450696904</v>
      </c>
      <c r="G19" s="57">
        <v>1.4500000000000002</v>
      </c>
      <c r="H19" s="57">
        <v>0.10598742063723038</v>
      </c>
      <c r="I19" s="58">
        <v>0.23051276155438033</v>
      </c>
      <c r="J19" s="58">
        <v>0.12502874223959531</v>
      </c>
    </row>
    <row r="20" spans="1:10">
      <c r="A20" t="s">
        <v>29</v>
      </c>
      <c r="B20" s="9">
        <v>41407</v>
      </c>
      <c r="C20" s="57">
        <v>3.809333333333333</v>
      </c>
      <c r="D20" s="57">
        <v>0.17941045429715372</v>
      </c>
      <c r="E20" s="57">
        <v>3.9499999999999997</v>
      </c>
      <c r="F20" s="57">
        <v>1.1547005383830338E-2</v>
      </c>
      <c r="G20" s="57">
        <v>0.66600000000000004</v>
      </c>
      <c r="H20" s="57">
        <v>3.2145502536702428E-3</v>
      </c>
      <c r="I20" s="58">
        <v>0.77766111038193986</v>
      </c>
      <c r="J20" s="58">
        <v>0.13111956949730935</v>
      </c>
    </row>
    <row r="21" spans="1:10">
      <c r="A21" t="s">
        <v>29</v>
      </c>
      <c r="B21" s="9">
        <v>41457</v>
      </c>
      <c r="C21" s="57">
        <v>4.9946666666666673</v>
      </c>
      <c r="D21" s="57">
        <v>0.24780794534836037</v>
      </c>
      <c r="E21" s="57">
        <v>3.5126666666666666</v>
      </c>
      <c r="F21" s="57">
        <v>2.8356852983198073E-2</v>
      </c>
      <c r="G21" s="57">
        <v>1.1666666666666667</v>
      </c>
      <c r="H21" s="57">
        <v>2.3333333333333633E-2</v>
      </c>
      <c r="I21" s="58">
        <v>0.92212110605530284</v>
      </c>
      <c r="J21" s="58">
        <v>0.30626531326566331</v>
      </c>
    </row>
    <row r="22" spans="1:10">
      <c r="A22" t="s">
        <v>29</v>
      </c>
      <c r="B22" s="9">
        <v>41520</v>
      </c>
      <c r="C22" s="57">
        <v>5.5343333333333327</v>
      </c>
      <c r="D22" s="57">
        <v>2.607893999213751E-2</v>
      </c>
      <c r="E22" s="57">
        <v>6.8233333333333333</v>
      </c>
      <c r="F22" s="57">
        <v>0.53744250338473443</v>
      </c>
      <c r="G22" s="57">
        <v>0.45633333333333331</v>
      </c>
      <c r="H22" s="57">
        <v>5.364492313144364E-3</v>
      </c>
      <c r="I22" s="58">
        <v>1.3661238654564867</v>
      </c>
      <c r="J22" s="58">
        <v>9.1364121729845149E-2</v>
      </c>
    </row>
    <row r="23" spans="1:10">
      <c r="A23" t="s">
        <v>29</v>
      </c>
      <c r="B23" s="9">
        <v>41652</v>
      </c>
      <c r="C23" s="57">
        <v>11.597333333333333</v>
      </c>
      <c r="D23" s="57">
        <v>0.27395701203735107</v>
      </c>
      <c r="E23" s="57">
        <v>3.86</v>
      </c>
      <c r="F23" s="57">
        <v>1.7320508075702776E-2</v>
      </c>
      <c r="G23" s="57">
        <v>0.72833333333333339</v>
      </c>
      <c r="H23" s="57">
        <v>8.8191710366590829E-4</v>
      </c>
      <c r="I23" s="58">
        <v>0.69746431367825101</v>
      </c>
      <c r="J23" s="58">
        <v>0.13160272239956636</v>
      </c>
    </row>
  </sheetData>
  <sortState ref="A2:XFD1048576">
    <sortCondition ref="A3:A1048576"/>
    <sortCondition ref="B3:B1048576"/>
  </sortState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opLeftCell="L7" workbookViewId="0">
      <selection activeCell="B23" sqref="B23"/>
    </sheetView>
  </sheetViews>
  <sheetFormatPr baseColWidth="10" defaultColWidth="11" defaultRowHeight="15" x14ac:dyDescent="0"/>
  <cols>
    <col min="1" max="1" width="13.5" bestFit="1" customWidth="1"/>
    <col min="2" max="2" width="13.83203125" customWidth="1"/>
    <col min="3" max="4" width="16.83203125" customWidth="1"/>
    <col min="5" max="5" width="12.83203125" customWidth="1"/>
    <col min="6" max="6" width="11.83203125" bestFit="1" customWidth="1"/>
    <col min="9" max="10" width="12.6640625" customWidth="1"/>
    <col min="11" max="11" width="11.83203125" bestFit="1" customWidth="1"/>
    <col min="14" max="14" width="13.6640625" customWidth="1"/>
    <col min="15" max="15" width="15.1640625" customWidth="1"/>
    <col min="19" max="19" width="15.6640625" customWidth="1"/>
    <col min="20" max="20" width="15.33203125" customWidth="1"/>
    <col min="21" max="21" width="14.6640625" customWidth="1"/>
    <col min="22" max="22" width="15.1640625" customWidth="1"/>
  </cols>
  <sheetData>
    <row r="1" spans="1:24" s="7" customFormat="1" ht="45">
      <c r="A1" s="7" t="s">
        <v>118</v>
      </c>
      <c r="B1" s="7" t="s">
        <v>119</v>
      </c>
      <c r="C1" s="7" t="s">
        <v>120</v>
      </c>
      <c r="D1" s="7" t="s">
        <v>102</v>
      </c>
      <c r="E1" s="7" t="s">
        <v>115</v>
      </c>
      <c r="F1" s="7" t="s">
        <v>114</v>
      </c>
      <c r="G1" s="7" t="s">
        <v>49</v>
      </c>
      <c r="H1" s="7" t="s">
        <v>116</v>
      </c>
      <c r="I1" s="7" t="s">
        <v>117</v>
      </c>
      <c r="J1" s="7" t="s">
        <v>134</v>
      </c>
      <c r="K1" s="7" t="s">
        <v>139</v>
      </c>
      <c r="L1" s="7" t="s">
        <v>140</v>
      </c>
      <c r="M1" s="7" t="s">
        <v>48</v>
      </c>
      <c r="N1" s="7" t="s">
        <v>141</v>
      </c>
      <c r="O1" s="7" t="s">
        <v>79</v>
      </c>
      <c r="P1" s="62" t="s">
        <v>47</v>
      </c>
      <c r="Q1" s="7" t="s">
        <v>80</v>
      </c>
      <c r="R1" s="7" t="s">
        <v>159</v>
      </c>
      <c r="S1" s="7" t="s">
        <v>52</v>
      </c>
      <c r="T1" s="7" t="s">
        <v>160</v>
      </c>
      <c r="U1" s="7" t="s">
        <v>53</v>
      </c>
      <c r="V1" s="7" t="s">
        <v>15</v>
      </c>
      <c r="W1" s="7" t="s">
        <v>51</v>
      </c>
      <c r="X1" s="7" t="s">
        <v>16</v>
      </c>
    </row>
    <row r="2" spans="1:24">
      <c r="A2" t="s">
        <v>25</v>
      </c>
      <c r="B2">
        <v>2012</v>
      </c>
      <c r="C2">
        <v>31</v>
      </c>
      <c r="D2" s="72">
        <v>6.1223333333333301</v>
      </c>
      <c r="E2" s="11">
        <f>D2/1000</f>
        <v>6.1223333333333303E-3</v>
      </c>
      <c r="F2" s="14">
        <v>3092274.2649999997</v>
      </c>
      <c r="G2" s="14">
        <f>E2*F2</f>
        <v>18931.933808418322</v>
      </c>
      <c r="H2" s="57">
        <v>4.9269102330443577E-2</v>
      </c>
      <c r="I2" s="14">
        <f>F2*H2/1000</f>
        <v>152.3535771960822</v>
      </c>
      <c r="J2" s="57">
        <v>8.8456666666666663</v>
      </c>
      <c r="K2" s="23">
        <f>J2/1000</f>
        <v>8.8456666666666666E-3</v>
      </c>
      <c r="L2" s="91">
        <v>2903674.0109999999</v>
      </c>
      <c r="M2" s="30">
        <f>K2*L2</f>
        <v>25684.932409968998</v>
      </c>
      <c r="N2" s="57">
        <v>9.7321346293829492E-2</v>
      </c>
      <c r="O2" s="30">
        <f>L2*N2/1000</f>
        <v>282.58946394892388</v>
      </c>
      <c r="P2" s="63">
        <f>G2-M2</f>
        <v>-6752.9986015506765</v>
      </c>
      <c r="Q2" s="30">
        <f>SQRT((I2^2)+(O2^2))</f>
        <v>321.04270373173523</v>
      </c>
      <c r="R2" s="78">
        <f>Q2/P2</f>
        <v>-4.7540762655868887E-2</v>
      </c>
      <c r="S2" s="65">
        <f>G2/W2/C2</f>
        <v>14.517408549697048</v>
      </c>
      <c r="T2" s="74">
        <f>(G2*1000)/(W2*10000)/C2</f>
        <v>1.4517408549697048</v>
      </c>
      <c r="U2" s="65">
        <f>P2/W2/C2</f>
        <v>-5.1783426155151169</v>
      </c>
      <c r="V2" s="65">
        <f>(P2*1000)/(W2*10000)/C2</f>
        <v>-0.5178342615515118</v>
      </c>
      <c r="W2" s="73">
        <v>42.067256020000002</v>
      </c>
      <c r="X2" s="76">
        <f>P2/G2</f>
        <v>-0.35669882801660074</v>
      </c>
    </row>
    <row r="3" spans="1:24">
      <c r="A3" t="s">
        <v>123</v>
      </c>
      <c r="B3">
        <v>2012</v>
      </c>
      <c r="C3">
        <f>'Flow data (updated March 2014)'!A3-'Flow data (updated March 2014)'!A2</f>
        <v>29</v>
      </c>
      <c r="D3" s="72">
        <v>6.1223333333333301</v>
      </c>
      <c r="E3" s="11">
        <f>D3/1000</f>
        <v>6.1223333333333303E-3</v>
      </c>
      <c r="F3" s="14">
        <v>2603523.4449999998</v>
      </c>
      <c r="G3" s="14">
        <f t="shared" ref="G3:G21" si="0">E3*F3</f>
        <v>15939.638371438325</v>
      </c>
      <c r="H3" s="57">
        <v>4.9269102330443577E-2</v>
      </c>
      <c r="I3" s="14">
        <f t="shared" ref="I3:I8" si="1">F3*H3/1000</f>
        <v>128.27326303141399</v>
      </c>
      <c r="J3" s="57">
        <v>8.8456666666666663</v>
      </c>
      <c r="K3" s="23">
        <f>J3/1000</f>
        <v>8.8456666666666666E-3</v>
      </c>
      <c r="L3" s="91">
        <v>2315438.3439999991</v>
      </c>
      <c r="M3" s="30">
        <f t="shared" ref="M3:M21" si="2">K3*L3</f>
        <v>20481.595778242659</v>
      </c>
      <c r="N3" s="57">
        <v>9.7321346293829492E-2</v>
      </c>
      <c r="O3" s="30">
        <f t="shared" ref="O3:O21" si="3">L3*N3/1000</f>
        <v>225.34157689843502</v>
      </c>
      <c r="P3" s="63">
        <f t="shared" ref="P3:P21" si="4">G3-M3</f>
        <v>-4541.9574068043348</v>
      </c>
      <c r="Q3" s="30">
        <f t="shared" ref="Q3:Q21" si="5">SQRT((I3^2)+(O3^2))</f>
        <v>259.29299313286435</v>
      </c>
      <c r="R3" s="78">
        <f t="shared" ref="R3:R18" si="6">Q3/P3</f>
        <v>-5.7088380605334582E-2</v>
      </c>
      <c r="S3" s="65">
        <f t="shared" ref="S3:S19" si="7">G3/W3/C3</f>
        <v>13.065808290468821</v>
      </c>
      <c r="T3" s="74">
        <f t="shared" ref="T3:T19" si="8">(G3*1000)/(W3*10000)/C3</f>
        <v>1.3065808290468823</v>
      </c>
      <c r="U3" s="65">
        <f t="shared" ref="U3:U19" si="9">P3/W3/C3</f>
        <v>-3.7230671962494073</v>
      </c>
      <c r="V3" s="65">
        <f t="shared" ref="V3:V19" si="10">(P3*1000)/(W3*10000)/C3</f>
        <v>-0.37230671962494066</v>
      </c>
      <c r="W3" s="73">
        <v>42.067256020000002</v>
      </c>
      <c r="X3" s="76">
        <f t="shared" ref="X3:X21" si="11">P3/G3</f>
        <v>-0.28494733073385831</v>
      </c>
    </row>
    <row r="4" spans="1:24">
      <c r="A4" t="s">
        <v>125</v>
      </c>
      <c r="B4">
        <v>2012</v>
      </c>
      <c r="C4">
        <f>'Flow data (updated March 2014)'!A4-'Flow data (updated March 2014)'!A3</f>
        <v>31</v>
      </c>
      <c r="D4" s="57">
        <v>4.9293333333333331</v>
      </c>
      <c r="E4" s="11">
        <f t="shared" ref="E4:E21" si="12">D4/1000</f>
        <v>4.9293333333333333E-3</v>
      </c>
      <c r="F4" s="14">
        <v>4160699.9000000004</v>
      </c>
      <c r="G4" s="14">
        <f t="shared" si="0"/>
        <v>20509.476707066668</v>
      </c>
      <c r="H4" s="57">
        <v>0.6567658977477776</v>
      </c>
      <c r="I4" s="14">
        <f t="shared" si="1"/>
        <v>2732.6058050825891</v>
      </c>
      <c r="J4" s="57">
        <v>3.9950000000000006</v>
      </c>
      <c r="K4" s="23">
        <f t="shared" ref="K4:K21" si="13">J4/1000</f>
        <v>3.9950000000000003E-3</v>
      </c>
      <c r="L4" s="91">
        <v>3484662.44</v>
      </c>
      <c r="M4" s="30">
        <f t="shared" si="2"/>
        <v>13921.226447800002</v>
      </c>
      <c r="N4" s="57">
        <v>0.33730105247390035</v>
      </c>
      <c r="O4" s="30">
        <f t="shared" si="3"/>
        <v>1175.3803085282696</v>
      </c>
      <c r="P4" s="63">
        <f t="shared" si="4"/>
        <v>6588.250259266666</v>
      </c>
      <c r="Q4" s="30">
        <f t="shared" si="5"/>
        <v>2974.6686127444646</v>
      </c>
      <c r="R4" s="78">
        <f t="shared" si="6"/>
        <v>0.45151117454296175</v>
      </c>
      <c r="S4" s="65">
        <f t="shared" si="7"/>
        <v>15.727101917321637</v>
      </c>
      <c r="T4" s="74">
        <f t="shared" si="8"/>
        <v>1.5727101917321635</v>
      </c>
      <c r="U4" s="65">
        <f t="shared" si="9"/>
        <v>5.0520100909550107</v>
      </c>
      <c r="V4" s="65">
        <f t="shared" si="10"/>
        <v>0.50520100909550114</v>
      </c>
      <c r="W4" s="73">
        <v>42.067256020000002</v>
      </c>
      <c r="X4" s="76">
        <f t="shared" si="11"/>
        <v>0.32122956394088026</v>
      </c>
    </row>
    <row r="5" spans="1:24">
      <c r="A5" t="s">
        <v>126</v>
      </c>
      <c r="B5">
        <v>2012</v>
      </c>
      <c r="C5">
        <f>'Flow data (updated March 2014)'!A5-'Flow data (updated March 2014)'!A4</f>
        <v>30</v>
      </c>
      <c r="D5" s="57">
        <v>4.9293333333333331</v>
      </c>
      <c r="E5" s="11">
        <f t="shared" si="12"/>
        <v>4.9293333333333333E-3</v>
      </c>
      <c r="F5" s="14">
        <v>3710588.1299999994</v>
      </c>
      <c r="G5" s="14">
        <f t="shared" si="0"/>
        <v>18290.725755479998</v>
      </c>
      <c r="H5" s="57">
        <v>0.6567658977477776</v>
      </c>
      <c r="I5" s="14">
        <f t="shared" si="1"/>
        <v>2436.9877443716969</v>
      </c>
      <c r="J5" s="57">
        <v>3.9950000000000006</v>
      </c>
      <c r="K5" s="23">
        <f t="shared" si="13"/>
        <v>3.9950000000000003E-3</v>
      </c>
      <c r="L5" s="91">
        <v>3035285.1719999998</v>
      </c>
      <c r="M5" s="30">
        <f t="shared" si="2"/>
        <v>12125.96426214</v>
      </c>
      <c r="N5" s="57">
        <v>0.33730105247390035</v>
      </c>
      <c r="O5" s="30">
        <f t="shared" si="3"/>
        <v>1023.8048830740237</v>
      </c>
      <c r="P5" s="63">
        <f t="shared" si="4"/>
        <v>6164.7614933399982</v>
      </c>
      <c r="Q5" s="30">
        <f t="shared" si="5"/>
        <v>2643.3096119872275</v>
      </c>
      <c r="R5" s="78">
        <f t="shared" si="6"/>
        <v>0.42877727140666916</v>
      </c>
      <c r="S5" s="65">
        <f t="shared" si="7"/>
        <v>14.493240496269475</v>
      </c>
      <c r="T5" s="74">
        <f t="shared" si="8"/>
        <v>1.4493240496269477</v>
      </c>
      <c r="U5" s="65">
        <f t="shared" si="9"/>
        <v>4.8848455834700273</v>
      </c>
      <c r="V5" s="65">
        <f t="shared" si="10"/>
        <v>0.48848455834700283</v>
      </c>
      <c r="W5" s="73">
        <v>42.067256020000002</v>
      </c>
      <c r="X5" s="76">
        <f t="shared" si="11"/>
        <v>0.33704302255436763</v>
      </c>
    </row>
    <row r="6" spans="1:24">
      <c r="A6" t="s">
        <v>58</v>
      </c>
      <c r="B6" s="59">
        <v>2012</v>
      </c>
      <c r="C6">
        <f>'Flow data (updated March 2014)'!A6-'Flow data (updated March 2014)'!A5</f>
        <v>31</v>
      </c>
      <c r="D6" s="57">
        <v>5.2353333333333341</v>
      </c>
      <c r="E6" s="11">
        <f t="shared" si="12"/>
        <v>5.235333333333334E-3</v>
      </c>
      <c r="F6" s="14">
        <v>3423864.3969999994</v>
      </c>
      <c r="G6" s="14">
        <f t="shared" si="0"/>
        <v>17925.071406427334</v>
      </c>
      <c r="H6" s="57">
        <v>5.053161826462952E-2</v>
      </c>
      <c r="I6" s="14">
        <f t="shared" si="1"/>
        <v>173.01340869905991</v>
      </c>
      <c r="J6" s="57">
        <v>3.395</v>
      </c>
      <c r="K6" s="23">
        <f t="shared" si="13"/>
        <v>3.395E-3</v>
      </c>
      <c r="L6" s="91">
        <v>2738621.7849999992</v>
      </c>
      <c r="M6" s="30">
        <f t="shared" si="2"/>
        <v>9297.6209600749971</v>
      </c>
      <c r="N6" s="57">
        <v>0.20043535948862135</v>
      </c>
      <c r="O6" s="30">
        <f t="shared" si="3"/>
        <v>548.91664197984483</v>
      </c>
      <c r="P6" s="63">
        <f t="shared" si="4"/>
        <v>8627.4504463523372</v>
      </c>
      <c r="Q6" s="30">
        <f t="shared" si="5"/>
        <v>575.53724417460342</v>
      </c>
      <c r="R6" s="78">
        <f t="shared" si="6"/>
        <v>6.6710002885955605E-2</v>
      </c>
      <c r="S6" s="65">
        <f t="shared" si="7"/>
        <v>13.745325095838107</v>
      </c>
      <c r="T6" s="74">
        <f t="shared" si="8"/>
        <v>1.3745325095838108</v>
      </c>
      <c r="U6" s="65">
        <f t="shared" si="9"/>
        <v>6.6157120629837527</v>
      </c>
      <c r="V6" s="65">
        <f t="shared" si="10"/>
        <v>0.66157120629837529</v>
      </c>
      <c r="W6" s="73">
        <v>42.067256020000002</v>
      </c>
      <c r="X6" s="76">
        <f t="shared" si="11"/>
        <v>0.48130633628933944</v>
      </c>
    </row>
    <row r="7" spans="1:24">
      <c r="A7" t="s">
        <v>127</v>
      </c>
      <c r="B7" s="59">
        <v>2012</v>
      </c>
      <c r="C7">
        <f>'Flow data (updated March 2014)'!A7-'Flow data (updated March 2014)'!A6</f>
        <v>30</v>
      </c>
      <c r="D7" s="57">
        <v>5.2353333333333341</v>
      </c>
      <c r="E7" s="11">
        <f t="shared" si="12"/>
        <v>5.235333333333334E-3</v>
      </c>
      <c r="F7" s="14">
        <v>4080275.3420000002</v>
      </c>
      <c r="G7" s="14">
        <f t="shared" si="0"/>
        <v>21361.60150715067</v>
      </c>
      <c r="H7" s="57">
        <v>5.053161826462952E-2</v>
      </c>
      <c r="I7" s="14">
        <f t="shared" si="1"/>
        <v>206.18291599652468</v>
      </c>
      <c r="J7" s="57">
        <v>3.395</v>
      </c>
      <c r="K7" s="23">
        <f t="shared" si="13"/>
        <v>3.395E-3</v>
      </c>
      <c r="L7" s="91">
        <v>3565383.3759999992</v>
      </c>
      <c r="M7" s="30">
        <f t="shared" si="2"/>
        <v>12104.476561519998</v>
      </c>
      <c r="N7" s="57">
        <v>0.20043535948862135</v>
      </c>
      <c r="O7" s="30">
        <f t="shared" si="3"/>
        <v>714.62889868331422</v>
      </c>
      <c r="P7" s="63">
        <f t="shared" si="4"/>
        <v>9257.1249456306723</v>
      </c>
      <c r="Q7" s="30">
        <f t="shared" si="5"/>
        <v>743.77809707073027</v>
      </c>
      <c r="R7" s="78">
        <f t="shared" si="6"/>
        <v>8.034655483631456E-2</v>
      </c>
      <c r="S7" s="65">
        <f t="shared" si="7"/>
        <v>16.926546937911947</v>
      </c>
      <c r="T7" s="74">
        <f t="shared" si="8"/>
        <v>1.6926546937911948</v>
      </c>
      <c r="U7" s="65">
        <f t="shared" si="9"/>
        <v>7.3351784907082793</v>
      </c>
      <c r="V7" s="65">
        <f t="shared" si="10"/>
        <v>0.73351784907082795</v>
      </c>
      <c r="W7" s="73">
        <v>42.067256020000002</v>
      </c>
      <c r="X7" s="76">
        <f t="shared" si="11"/>
        <v>0.43335350781316206</v>
      </c>
    </row>
    <row r="8" spans="1:24">
      <c r="A8" t="s">
        <v>128</v>
      </c>
      <c r="B8" s="59">
        <v>2012</v>
      </c>
      <c r="C8">
        <f>'Flow data (updated March 2014)'!A8-'Flow data (updated March 2014)'!A7</f>
        <v>31</v>
      </c>
      <c r="D8" s="57">
        <v>12.526000000000002</v>
      </c>
      <c r="E8" s="23">
        <f t="shared" si="12"/>
        <v>1.2526000000000002E-2</v>
      </c>
      <c r="F8" s="30">
        <v>4925720.4959999993</v>
      </c>
      <c r="G8" s="30">
        <f t="shared" si="0"/>
        <v>61699.574932896001</v>
      </c>
      <c r="H8" s="57">
        <v>0.33285031670905046</v>
      </c>
      <c r="I8" s="30">
        <f t="shared" si="1"/>
        <v>1639.5276271138609</v>
      </c>
      <c r="J8" s="57">
        <v>9.8126666666666669</v>
      </c>
      <c r="K8" s="23">
        <f t="shared" si="13"/>
        <v>9.8126666666666675E-3</v>
      </c>
      <c r="L8" s="91">
        <v>4301222.4879999999</v>
      </c>
      <c r="M8" s="30">
        <f t="shared" si="2"/>
        <v>42206.462533914666</v>
      </c>
      <c r="N8" s="57">
        <v>0.34067840814729922</v>
      </c>
      <c r="O8" s="30">
        <f t="shared" si="3"/>
        <v>1465.3336302992057</v>
      </c>
      <c r="P8" s="63">
        <f t="shared" si="4"/>
        <v>19493.112398981335</v>
      </c>
      <c r="Q8" s="30">
        <f t="shared" si="5"/>
        <v>2198.9209826993456</v>
      </c>
      <c r="R8" s="78">
        <f t="shared" si="6"/>
        <v>0.11280502249677975</v>
      </c>
      <c r="S8" s="65">
        <f t="shared" si="7"/>
        <v>47.312543224992993</v>
      </c>
      <c r="T8" s="74">
        <f t="shared" si="8"/>
        <v>4.7312543224992991</v>
      </c>
      <c r="U8" s="65">
        <f t="shared" si="9"/>
        <v>14.947732200254279</v>
      </c>
      <c r="V8" s="65">
        <f t="shared" si="10"/>
        <v>1.494773220025428</v>
      </c>
      <c r="W8" s="73">
        <v>42.067256020000002</v>
      </c>
      <c r="X8" s="76">
        <f t="shared" si="11"/>
        <v>0.31593592695220185</v>
      </c>
    </row>
    <row r="9" spans="1:24">
      <c r="A9" t="s">
        <v>129</v>
      </c>
      <c r="B9" s="59">
        <v>2012</v>
      </c>
      <c r="C9">
        <f>'Flow data (updated March 2014)'!A9-'Flow data (updated March 2014)'!A8</f>
        <v>31</v>
      </c>
      <c r="D9" s="57">
        <v>12.526000000000002</v>
      </c>
      <c r="E9" s="23">
        <f t="shared" si="12"/>
        <v>1.2526000000000002E-2</v>
      </c>
      <c r="F9" s="30">
        <v>4470533.9160000002</v>
      </c>
      <c r="G9" s="30">
        <f t="shared" si="0"/>
        <v>55997.90783181601</v>
      </c>
      <c r="H9" s="57">
        <v>0.33285031670905046</v>
      </c>
      <c r="I9" s="30">
        <f t="shared" ref="I9:I21" si="14">F9*H9/1000</f>
        <v>1488.0186297991515</v>
      </c>
      <c r="J9" s="57">
        <v>9.8126666666666669</v>
      </c>
      <c r="K9" s="23">
        <f t="shared" si="13"/>
        <v>9.8126666666666675E-3</v>
      </c>
      <c r="L9" s="91">
        <v>3951165.2020000005</v>
      </c>
      <c r="M9" s="30">
        <f t="shared" si="2"/>
        <v>38771.467072158674</v>
      </c>
      <c r="N9" s="57">
        <v>0.34067840814729922</v>
      </c>
      <c r="O9" s="30">
        <f t="shared" si="3"/>
        <v>1346.0766713443622</v>
      </c>
      <c r="P9" s="63">
        <f t="shared" si="4"/>
        <v>17226.440759657336</v>
      </c>
      <c r="Q9" s="30">
        <f t="shared" si="5"/>
        <v>2006.51983488</v>
      </c>
      <c r="R9" s="78">
        <f t="shared" si="6"/>
        <v>0.11647907207733103</v>
      </c>
      <c r="S9" s="65">
        <f t="shared" si="7"/>
        <v>42.940383911614305</v>
      </c>
      <c r="T9" s="74">
        <f t="shared" si="8"/>
        <v>4.2940383911614299</v>
      </c>
      <c r="U9" s="65">
        <f t="shared" si="9"/>
        <v>13.209600292068233</v>
      </c>
      <c r="V9" s="65">
        <f t="shared" si="10"/>
        <v>1.3209600292068235</v>
      </c>
      <c r="W9" s="73">
        <v>42.067256020000002</v>
      </c>
      <c r="X9" s="76">
        <f t="shared" si="11"/>
        <v>0.30762650653655116</v>
      </c>
    </row>
    <row r="10" spans="1:24">
      <c r="A10" t="s">
        <v>130</v>
      </c>
      <c r="B10" s="59">
        <v>2012</v>
      </c>
      <c r="C10">
        <f>'Flow data (updated March 2014)'!A10-'Flow data (updated March 2014)'!A9</f>
        <v>30</v>
      </c>
      <c r="D10" s="57">
        <v>10.634666666666666</v>
      </c>
      <c r="E10" s="23">
        <f t="shared" si="12"/>
        <v>1.0634666666666666E-2</v>
      </c>
      <c r="F10" s="30">
        <v>3791811.2409999999</v>
      </c>
      <c r="G10" s="30">
        <f t="shared" si="0"/>
        <v>40324.64861095466</v>
      </c>
      <c r="H10" s="57">
        <v>0.36196562144920674</v>
      </c>
      <c r="I10" s="30">
        <f t="shared" si="14"/>
        <v>1372.5053122666527</v>
      </c>
      <c r="J10" s="57">
        <v>8.445333333333334</v>
      </c>
      <c r="K10" s="23">
        <f t="shared" si="13"/>
        <v>8.4453333333333342E-3</v>
      </c>
      <c r="L10" s="91">
        <v>3430238.4189999993</v>
      </c>
      <c r="M10" s="30">
        <f t="shared" si="2"/>
        <v>28969.506861261329</v>
      </c>
      <c r="N10" s="57">
        <v>0.16954186634703849</v>
      </c>
      <c r="O10" s="30">
        <f t="shared" si="3"/>
        <v>581.56902357257445</v>
      </c>
      <c r="P10" s="63">
        <f t="shared" si="4"/>
        <v>11355.141749693332</v>
      </c>
      <c r="Q10" s="30">
        <f t="shared" si="5"/>
        <v>1490.6352207630609</v>
      </c>
      <c r="R10" s="78">
        <f t="shared" si="6"/>
        <v>0.1312740301813774</v>
      </c>
      <c r="S10" s="65">
        <f t="shared" si="7"/>
        <v>31.952522718844275</v>
      </c>
      <c r="T10" s="74">
        <f t="shared" si="8"/>
        <v>3.1952522718844274</v>
      </c>
      <c r="U10" s="65">
        <f t="shared" si="9"/>
        <v>8.9976090860270403</v>
      </c>
      <c r="V10" s="65">
        <f t="shared" si="10"/>
        <v>0.89976090860270408</v>
      </c>
      <c r="W10" s="73">
        <v>42.067256020000002</v>
      </c>
      <c r="X10" s="76">
        <f t="shared" si="11"/>
        <v>0.28159307373626002</v>
      </c>
    </row>
    <row r="11" spans="1:24">
      <c r="A11" t="s">
        <v>131</v>
      </c>
      <c r="B11" s="59">
        <v>2012</v>
      </c>
      <c r="C11">
        <f>'Flow data (updated March 2014)'!A11-'Flow data (updated March 2014)'!A10</f>
        <v>31</v>
      </c>
      <c r="D11" s="57">
        <v>10.634666666666666</v>
      </c>
      <c r="E11" s="23">
        <f t="shared" si="12"/>
        <v>1.0634666666666666E-2</v>
      </c>
      <c r="F11" s="30">
        <v>5365719.477584444</v>
      </c>
      <c r="G11" s="30">
        <f t="shared" si="0"/>
        <v>57062.638070951361</v>
      </c>
      <c r="H11" s="57">
        <v>0.36196562144920674</v>
      </c>
      <c r="I11" s="30">
        <f t="shared" si="14"/>
        <v>1942.2059852259663</v>
      </c>
      <c r="J11" s="57">
        <v>8.445333333333334</v>
      </c>
      <c r="K11" s="23">
        <f t="shared" si="13"/>
        <v>8.4453333333333342E-3</v>
      </c>
      <c r="L11" s="91">
        <v>4840048.6830000011</v>
      </c>
      <c r="M11" s="30">
        <f t="shared" si="2"/>
        <v>40875.824477496011</v>
      </c>
      <c r="N11" s="57">
        <v>0.16954186634703849</v>
      </c>
      <c r="O11" s="30">
        <f t="shared" si="3"/>
        <v>820.59088692634589</v>
      </c>
      <c r="P11" s="63">
        <f t="shared" si="4"/>
        <v>16186.81359345535</v>
      </c>
      <c r="Q11" s="30">
        <f t="shared" si="5"/>
        <v>2108.4433814437925</v>
      </c>
      <c r="R11" s="78">
        <f t="shared" si="6"/>
        <v>0.13025685192892306</v>
      </c>
      <c r="S11" s="65">
        <f t="shared" si="7"/>
        <v>43.756841650858632</v>
      </c>
      <c r="T11" s="74">
        <f t="shared" si="8"/>
        <v>4.3756841650858638</v>
      </c>
      <c r="U11" s="65">
        <f t="shared" si="9"/>
        <v>12.412392121796325</v>
      </c>
      <c r="V11" s="65">
        <f t="shared" si="10"/>
        <v>1.2412392121796327</v>
      </c>
      <c r="W11" s="73">
        <v>42.067256020000002</v>
      </c>
      <c r="X11" s="76">
        <f t="shared" si="11"/>
        <v>0.28366745984174019</v>
      </c>
    </row>
    <row r="12" spans="1:24">
      <c r="A12" t="s">
        <v>132</v>
      </c>
      <c r="B12" s="59">
        <v>2012</v>
      </c>
      <c r="C12">
        <f>'Flow data (updated March 2014)'!A12-'Flow data (updated March 2014)'!A11</f>
        <v>30</v>
      </c>
      <c r="D12" s="57">
        <v>14.266666666666666</v>
      </c>
      <c r="E12" s="23">
        <f t="shared" si="12"/>
        <v>1.4266666666666665E-2</v>
      </c>
      <c r="F12" s="30">
        <v>4235779.413911433</v>
      </c>
      <c r="G12" s="30">
        <f t="shared" si="0"/>
        <v>60430.452971803104</v>
      </c>
      <c r="H12" s="57">
        <v>0.38633376473948305</v>
      </c>
      <c r="I12" s="30">
        <f t="shared" si="14"/>
        <v>1636.4246075824051</v>
      </c>
      <c r="J12" s="57">
        <v>9.8293333333333344</v>
      </c>
      <c r="K12" s="23">
        <f t="shared" si="13"/>
        <v>9.829333333333334E-3</v>
      </c>
      <c r="L12" s="91">
        <v>3894276.5440000002</v>
      </c>
      <c r="M12" s="30">
        <f t="shared" si="2"/>
        <v>38278.142243157337</v>
      </c>
      <c r="N12" s="57">
        <v>5.538150513572293E-2</v>
      </c>
      <c r="O12" s="30">
        <f t="shared" si="3"/>
        <v>215.67089642146138</v>
      </c>
      <c r="P12" s="63">
        <f t="shared" si="4"/>
        <v>22152.310728645767</v>
      </c>
      <c r="Q12" s="30">
        <f t="shared" si="5"/>
        <v>1650.5754850549749</v>
      </c>
      <c r="R12" s="78">
        <f t="shared" si="6"/>
        <v>7.4510307537378931E-2</v>
      </c>
      <c r="S12" s="65">
        <f t="shared" si="7"/>
        <v>47.88399869570187</v>
      </c>
      <c r="T12" s="74">
        <f t="shared" si="8"/>
        <v>4.7883998695701875</v>
      </c>
      <c r="U12" s="65">
        <f t="shared" si="9"/>
        <v>17.55309063349565</v>
      </c>
      <c r="V12" s="65">
        <f t="shared" si="10"/>
        <v>1.7553090633495652</v>
      </c>
      <c r="W12" s="73">
        <v>42.067256020000002</v>
      </c>
      <c r="X12" s="76">
        <f t="shared" si="11"/>
        <v>0.36657528843912607</v>
      </c>
    </row>
    <row r="13" spans="1:24">
      <c r="A13" t="s">
        <v>133</v>
      </c>
      <c r="B13" s="59">
        <v>2012</v>
      </c>
      <c r="C13">
        <f>'Flow data (updated March 2014)'!A13-'Flow data (updated March 2014)'!A12</f>
        <v>9</v>
      </c>
      <c r="D13" s="57">
        <v>14.266666666666666</v>
      </c>
      <c r="E13" s="23">
        <f t="shared" si="12"/>
        <v>1.4266666666666665E-2</v>
      </c>
      <c r="F13" s="30"/>
      <c r="G13" s="30">
        <f t="shared" si="0"/>
        <v>0</v>
      </c>
      <c r="H13" s="57">
        <v>0.38633376473948305</v>
      </c>
      <c r="I13" s="30">
        <f t="shared" si="14"/>
        <v>0</v>
      </c>
      <c r="J13" s="57">
        <v>9.8293333333333344</v>
      </c>
      <c r="K13" s="23">
        <f t="shared" si="13"/>
        <v>9.829333333333334E-3</v>
      </c>
      <c r="L13" s="91"/>
      <c r="M13" s="30">
        <f t="shared" si="2"/>
        <v>0</v>
      </c>
      <c r="N13" s="57">
        <v>5.538150513572293E-2</v>
      </c>
      <c r="O13" s="30">
        <f t="shared" si="3"/>
        <v>0</v>
      </c>
      <c r="P13" s="63">
        <f t="shared" si="4"/>
        <v>0</v>
      </c>
      <c r="Q13" s="30">
        <f t="shared" si="5"/>
        <v>0</v>
      </c>
      <c r="R13" s="78" t="e">
        <f t="shared" si="6"/>
        <v>#DIV/0!</v>
      </c>
      <c r="S13" s="65">
        <f t="shared" si="7"/>
        <v>0</v>
      </c>
      <c r="T13" s="74">
        <f t="shared" si="8"/>
        <v>0</v>
      </c>
      <c r="U13" s="65">
        <f t="shared" si="9"/>
        <v>0</v>
      </c>
      <c r="V13" s="65">
        <f t="shared" si="10"/>
        <v>0</v>
      </c>
      <c r="W13" s="73">
        <v>42.067256020000002</v>
      </c>
      <c r="X13" s="76" t="e">
        <f t="shared" si="11"/>
        <v>#DIV/0!</v>
      </c>
    </row>
    <row r="14" spans="1:24">
      <c r="A14" t="s">
        <v>24</v>
      </c>
      <c r="B14" s="59">
        <v>2013</v>
      </c>
      <c r="C14">
        <f>'Flow data (updated March 2014)'!A14-'Flow data (updated March 2014)'!A13</f>
        <v>31</v>
      </c>
      <c r="D14" s="57">
        <v>13.328666666666669</v>
      </c>
      <c r="E14" s="23">
        <f t="shared" si="12"/>
        <v>1.3328666666666669E-2</v>
      </c>
      <c r="F14" s="30">
        <v>4428299.62601439</v>
      </c>
      <c r="G14" s="30">
        <f t="shared" si="0"/>
        <v>59023.329615270479</v>
      </c>
      <c r="H14" s="57">
        <v>0.30104337081406463</v>
      </c>
      <c r="I14" s="30">
        <f t="shared" si="14"/>
        <v>1333.1102463900338</v>
      </c>
      <c r="J14" s="57">
        <v>11.597333333333333</v>
      </c>
      <c r="K14" s="23">
        <f t="shared" si="13"/>
        <v>1.1597333333333333E-2</v>
      </c>
      <c r="L14" s="91">
        <v>4271009.7450000001</v>
      </c>
      <c r="M14" s="30">
        <f t="shared" si="2"/>
        <v>49532.323682679998</v>
      </c>
      <c r="N14" s="57">
        <v>0.27395701203735107</v>
      </c>
      <c r="O14" s="30">
        <f t="shared" si="3"/>
        <v>1170.0730681226089</v>
      </c>
      <c r="P14" s="63">
        <f t="shared" si="4"/>
        <v>9491.0059325904804</v>
      </c>
      <c r="Q14" s="30">
        <f t="shared" si="5"/>
        <v>1773.768280744684</v>
      </c>
      <c r="R14" s="78">
        <f t="shared" si="6"/>
        <v>0.18688938699889221</v>
      </c>
      <c r="S14" s="65">
        <f t="shared" si="7"/>
        <v>45.260341529785961</v>
      </c>
      <c r="T14" s="74">
        <f t="shared" si="8"/>
        <v>4.526034152978597</v>
      </c>
      <c r="U14" s="65">
        <f t="shared" si="9"/>
        <v>7.2779047330995157</v>
      </c>
      <c r="V14" s="65">
        <f t="shared" si="10"/>
        <v>0.72779047330995161</v>
      </c>
      <c r="W14" s="73">
        <v>42.067256020000002</v>
      </c>
      <c r="X14" s="76">
        <f t="shared" si="11"/>
        <v>0.16080092387968187</v>
      </c>
    </row>
    <row r="15" spans="1:24">
      <c r="A15" t="s">
        <v>26</v>
      </c>
      <c r="B15" s="59">
        <v>2013</v>
      </c>
      <c r="C15">
        <f>'Flow data (updated March 2014)'!A15-'Flow data (updated March 2014)'!A14</f>
        <v>28</v>
      </c>
      <c r="D15" s="57">
        <v>13.328666666666669</v>
      </c>
      <c r="E15" s="23">
        <f t="shared" si="12"/>
        <v>1.3328666666666669E-2</v>
      </c>
      <c r="F15" s="30">
        <v>4259493.3375326199</v>
      </c>
      <c r="G15" s="30">
        <f t="shared" si="0"/>
        <v>56773.366864859789</v>
      </c>
      <c r="H15" s="57">
        <v>0.30104337081406463</v>
      </c>
      <c r="I15" s="30">
        <f t="shared" si="14"/>
        <v>1282.2922322908703</v>
      </c>
      <c r="J15" s="57">
        <v>11.597333333333333</v>
      </c>
      <c r="K15" s="23">
        <f t="shared" si="13"/>
        <v>1.1597333333333333E-2</v>
      </c>
      <c r="L15" s="91">
        <v>4143404.6140000001</v>
      </c>
      <c r="M15" s="30">
        <f t="shared" si="2"/>
        <v>48052.444443429333</v>
      </c>
      <c r="N15" s="57">
        <v>0.27395701203735107</v>
      </c>
      <c r="O15" s="30">
        <f t="shared" si="3"/>
        <v>1135.114747713214</v>
      </c>
      <c r="P15" s="63">
        <f t="shared" si="4"/>
        <v>8720.9224214304559</v>
      </c>
      <c r="Q15" s="30">
        <f t="shared" si="5"/>
        <v>1712.529958707157</v>
      </c>
      <c r="R15" s="78">
        <f t="shared" si="6"/>
        <v>0.19637027781589392</v>
      </c>
      <c r="S15" s="65">
        <f t="shared" si="7"/>
        <v>48.199489032742569</v>
      </c>
      <c r="T15" s="74">
        <f t="shared" si="8"/>
        <v>4.8199489032742573</v>
      </c>
      <c r="U15" s="65">
        <f t="shared" si="9"/>
        <v>7.4038942521710904</v>
      </c>
      <c r="V15" s="65">
        <f t="shared" si="10"/>
        <v>0.74038942521710904</v>
      </c>
      <c r="W15" s="73">
        <v>42.067256020000002</v>
      </c>
      <c r="X15" s="76">
        <f t="shared" si="11"/>
        <v>0.15360939297803602</v>
      </c>
    </row>
    <row r="16" spans="1:24">
      <c r="A16" t="s">
        <v>124</v>
      </c>
      <c r="B16" s="59">
        <v>2013</v>
      </c>
      <c r="C16">
        <f>'Flow data (updated March 2014)'!A16-'Flow data (updated March 2014)'!A15</f>
        <v>31</v>
      </c>
      <c r="D16" s="57">
        <v>6.7723333333333331</v>
      </c>
      <c r="E16" s="23">
        <f t="shared" si="12"/>
        <v>6.7723333333333333E-3</v>
      </c>
      <c r="F16" s="30">
        <v>4852763.2262849547</v>
      </c>
      <c r="G16" s="30">
        <f t="shared" si="0"/>
        <v>32864.53015614381</v>
      </c>
      <c r="H16" s="57">
        <v>0.21202227346307276</v>
      </c>
      <c r="I16" s="30">
        <f t="shared" si="14"/>
        <v>1028.893891814932</v>
      </c>
      <c r="J16" s="57">
        <v>5.0793333333333335</v>
      </c>
      <c r="K16" s="23">
        <f t="shared" si="13"/>
        <v>5.0793333333333333E-3</v>
      </c>
      <c r="L16" s="91">
        <v>4756740.6930000009</v>
      </c>
      <c r="M16" s="30">
        <f t="shared" si="2"/>
        <v>24161.071559978005</v>
      </c>
      <c r="N16" s="57">
        <v>0.56917552457723919</v>
      </c>
      <c r="O16" s="30">
        <f t="shared" si="3"/>
        <v>2707.4203792161761</v>
      </c>
      <c r="P16" s="63">
        <f t="shared" si="4"/>
        <v>8703.4585961658049</v>
      </c>
      <c r="Q16" s="30">
        <f t="shared" si="5"/>
        <v>2896.3335012406874</v>
      </c>
      <c r="R16" s="78">
        <f t="shared" si="6"/>
        <v>0.3327796035608912</v>
      </c>
      <c r="S16" s="65">
        <f t="shared" si="7"/>
        <v>25.201219056577656</v>
      </c>
      <c r="T16" s="74">
        <f t="shared" si="8"/>
        <v>2.5201219056577657</v>
      </c>
      <c r="U16" s="65">
        <f t="shared" si="9"/>
        <v>6.6739967250322767</v>
      </c>
      <c r="V16" s="65">
        <f t="shared" si="10"/>
        <v>0.66739967250322763</v>
      </c>
      <c r="W16" s="73">
        <v>42.067256020000002</v>
      </c>
      <c r="X16" s="76">
        <f t="shared" si="11"/>
        <v>0.26482832874270529</v>
      </c>
    </row>
    <row r="17" spans="1:24">
      <c r="A17" t="s">
        <v>126</v>
      </c>
      <c r="B17" s="59">
        <v>2013</v>
      </c>
      <c r="C17">
        <f>'Flow data (updated March 2014)'!A17-'Flow data (updated March 2014)'!A16</f>
        <v>30</v>
      </c>
      <c r="D17" s="57">
        <v>6.7723333333333331</v>
      </c>
      <c r="E17" s="23">
        <f t="shared" si="12"/>
        <v>6.7723333333333333E-3</v>
      </c>
      <c r="F17" s="30">
        <v>5903472.9965233495</v>
      </c>
      <c r="G17" s="30">
        <f t="shared" si="0"/>
        <v>39980.286956788295</v>
      </c>
      <c r="H17" s="57">
        <v>0.21202227346307276</v>
      </c>
      <c r="I17" s="30">
        <f t="shared" si="14"/>
        <v>1251.6677660507391</v>
      </c>
      <c r="J17" s="57">
        <v>5.0793333333333335</v>
      </c>
      <c r="K17" s="23">
        <f t="shared" si="13"/>
        <v>5.0793333333333333E-3</v>
      </c>
      <c r="L17" s="91">
        <v>5669872.9730000021</v>
      </c>
      <c r="M17" s="30">
        <f t="shared" si="2"/>
        <v>28799.174787524677</v>
      </c>
      <c r="N17" s="57">
        <v>0.56917552457723919</v>
      </c>
      <c r="O17" s="30">
        <f t="shared" si="3"/>
        <v>3227.1529236935871</v>
      </c>
      <c r="P17" s="63">
        <f t="shared" si="4"/>
        <v>11181.112169263619</v>
      </c>
      <c r="Q17" s="30">
        <f t="shared" si="5"/>
        <v>3461.385299193737</v>
      </c>
      <c r="R17" s="78">
        <f t="shared" si="6"/>
        <v>0.30957432917173761</v>
      </c>
      <c r="S17" s="65">
        <f t="shared" si="7"/>
        <v>31.679656768184497</v>
      </c>
      <c r="T17" s="74">
        <f t="shared" si="8"/>
        <v>3.1679656768184499</v>
      </c>
      <c r="U17" s="65">
        <f t="shared" si="9"/>
        <v>8.8597111919603151</v>
      </c>
      <c r="V17" s="65">
        <f t="shared" si="10"/>
        <v>0.88597111919603155</v>
      </c>
      <c r="W17" s="73">
        <v>42.067256020000002</v>
      </c>
      <c r="X17" s="76">
        <f t="shared" si="11"/>
        <v>0.27966563074818468</v>
      </c>
    </row>
    <row r="18" spans="1:24">
      <c r="A18" t="s">
        <v>58</v>
      </c>
      <c r="B18" s="59">
        <v>2013</v>
      </c>
      <c r="C18">
        <f>'Flow data (updated March 2014)'!A18-'Flow data (updated March 2014)'!A17</f>
        <v>31</v>
      </c>
      <c r="D18" s="57">
        <v>4.5189999999999992</v>
      </c>
      <c r="E18" s="23">
        <f t="shared" si="12"/>
        <v>4.5189999999999996E-3</v>
      </c>
      <c r="F18" s="30">
        <v>4093099.5610406273</v>
      </c>
      <c r="G18" s="30">
        <f t="shared" si="0"/>
        <v>18496.716916342593</v>
      </c>
      <c r="H18" s="57">
        <v>7.4674850741966906E-2</v>
      </c>
      <c r="I18" s="30">
        <f t="shared" si="14"/>
        <v>305.65159879271914</v>
      </c>
      <c r="J18" s="57">
        <v>3.809333333333333</v>
      </c>
      <c r="K18" s="23">
        <f t="shared" si="13"/>
        <v>3.809333333333333E-3</v>
      </c>
      <c r="L18" s="91">
        <v>3927439.0440000002</v>
      </c>
      <c r="M18" s="30">
        <f t="shared" si="2"/>
        <v>14960.924464943999</v>
      </c>
      <c r="N18" s="57">
        <v>0.17941045429715372</v>
      </c>
      <c r="O18" s="30">
        <f t="shared" si="3"/>
        <v>704.62362310841911</v>
      </c>
      <c r="P18" s="63">
        <f t="shared" si="4"/>
        <v>3535.7924513985945</v>
      </c>
      <c r="Q18" s="30">
        <f t="shared" si="5"/>
        <v>768.06077239172987</v>
      </c>
      <c r="R18" s="78">
        <f t="shared" si="6"/>
        <v>0.21722450707985444</v>
      </c>
      <c r="S18" s="65">
        <f t="shared" si="7"/>
        <v>14.183675002245952</v>
      </c>
      <c r="T18" s="74">
        <f t="shared" si="8"/>
        <v>1.4183675002245955</v>
      </c>
      <c r="U18" s="65">
        <f t="shared" si="9"/>
        <v>2.7113206756017427</v>
      </c>
      <c r="V18" s="65">
        <f t="shared" si="10"/>
        <v>0.27113206756017427</v>
      </c>
      <c r="W18" s="73">
        <v>42.067256020000002</v>
      </c>
      <c r="X18" s="76">
        <f t="shared" si="11"/>
        <v>0.19115783992318008</v>
      </c>
    </row>
    <row r="19" spans="1:24">
      <c r="A19" t="s">
        <v>127</v>
      </c>
      <c r="B19" s="59">
        <v>2013</v>
      </c>
      <c r="C19">
        <f>'Flow data (updated March 2014)'!A19-'Flow data (updated March 2014)'!A18</f>
        <v>30</v>
      </c>
      <c r="D19" s="57">
        <v>4.5189999999999992</v>
      </c>
      <c r="E19" s="23">
        <f t="shared" si="12"/>
        <v>4.5189999999999996E-3</v>
      </c>
      <c r="F19" s="30">
        <v>3966191.9579292256</v>
      </c>
      <c r="G19" s="30">
        <f t="shared" si="0"/>
        <v>17923.221457882169</v>
      </c>
      <c r="H19" s="57">
        <v>7.4674850741966906E-2</v>
      </c>
      <c r="I19" s="30">
        <f t="shared" si="14"/>
        <v>296.17479247235445</v>
      </c>
      <c r="J19" s="57">
        <v>3.809333333333333</v>
      </c>
      <c r="K19" s="23">
        <f t="shared" si="13"/>
        <v>3.809333333333333E-3</v>
      </c>
      <c r="L19" s="91">
        <v>3635551.8149999999</v>
      </c>
      <c r="M19" s="30">
        <f t="shared" si="2"/>
        <v>13849.028713939999</v>
      </c>
      <c r="N19" s="57">
        <v>0.17941045429715372</v>
      </c>
      <c r="O19" s="30">
        <f t="shared" si="3"/>
        <v>652.25600274999169</v>
      </c>
      <c r="P19" s="63">
        <f t="shared" si="4"/>
        <v>4074.1927439421706</v>
      </c>
      <c r="Q19" s="30">
        <f t="shared" si="5"/>
        <v>716.35005466562188</v>
      </c>
      <c r="R19" s="78">
        <f>Q19/P19</f>
        <v>0.17582625557682496</v>
      </c>
      <c r="S19" s="65">
        <f t="shared" si="7"/>
        <v>14.202036733242078</v>
      </c>
      <c r="T19" s="74">
        <f t="shared" si="8"/>
        <v>1.420203673324208</v>
      </c>
      <c r="U19" s="65">
        <f t="shared" si="9"/>
        <v>3.2283166920491797</v>
      </c>
      <c r="V19" s="65">
        <f t="shared" si="10"/>
        <v>0.32283166920491796</v>
      </c>
      <c r="W19" s="73">
        <v>42.067256020000002</v>
      </c>
      <c r="X19" s="76">
        <f t="shared" si="11"/>
        <v>0.22731364188720918</v>
      </c>
    </row>
    <row r="20" spans="1:24">
      <c r="A20" t="s">
        <v>128</v>
      </c>
      <c r="B20" s="59">
        <v>2013</v>
      </c>
      <c r="C20">
        <v>31</v>
      </c>
      <c r="D20" s="72">
        <v>5.3303333333333329</v>
      </c>
      <c r="E20" s="65">
        <f t="shared" si="12"/>
        <v>5.3303333333333328E-3</v>
      </c>
      <c r="F20" s="92">
        <v>4455773.1585841151</v>
      </c>
      <c r="G20" s="30">
        <f t="shared" si="0"/>
        <v>23750.756192972858</v>
      </c>
      <c r="H20" s="57">
        <v>5.2479625676175458E-2</v>
      </c>
      <c r="I20" s="30">
        <f t="shared" si="14"/>
        <v>233.83730746044435</v>
      </c>
      <c r="J20" s="57">
        <v>4.9946666666666673</v>
      </c>
      <c r="K20" s="65">
        <f t="shared" si="13"/>
        <v>4.9946666666666672E-3</v>
      </c>
      <c r="L20" s="92">
        <v>4148201.2380000008</v>
      </c>
      <c r="M20" s="71">
        <f t="shared" si="2"/>
        <v>20718.882450064008</v>
      </c>
      <c r="N20" s="57">
        <v>0.24780794534836037</v>
      </c>
      <c r="O20" s="71">
        <f t="shared" si="3"/>
        <v>1027.9572256803051</v>
      </c>
      <c r="P20" s="63">
        <f t="shared" si="4"/>
        <v>3031.8737429088505</v>
      </c>
      <c r="Q20" s="71">
        <f t="shared" si="5"/>
        <v>1054.2181672636361</v>
      </c>
      <c r="R20" s="78">
        <f>Q20/P20</f>
        <v>0.34771176396421921</v>
      </c>
      <c r="S20" s="65">
        <f t="shared" ref="S20:S21" si="15">G20/W20/C20</f>
        <v>18.212583801889</v>
      </c>
      <c r="T20" s="74">
        <f t="shared" ref="T20:T21" si="16">(G20*1000)/(W20*10000)/C20</f>
        <v>1.8212583801889002</v>
      </c>
      <c r="U20" s="65">
        <f t="shared" ref="U20:U21" si="17">P20/W20/C20</f>
        <v>2.3249051175815509</v>
      </c>
      <c r="V20" s="65">
        <f t="shared" ref="V20:V21" si="18">(P20*1000)/(W20*10000)/C20</f>
        <v>0.23249051175815508</v>
      </c>
      <c r="W20" s="73">
        <v>42.067256020000002</v>
      </c>
      <c r="X20" s="76">
        <f t="shared" si="11"/>
        <v>0.12765377734818784</v>
      </c>
    </row>
    <row r="21" spans="1:24">
      <c r="A21" t="s">
        <v>129</v>
      </c>
      <c r="B21" s="59">
        <v>2013</v>
      </c>
      <c r="C21">
        <v>31</v>
      </c>
      <c r="D21" s="72">
        <v>5.3303333333333329</v>
      </c>
      <c r="E21" s="65">
        <f t="shared" si="12"/>
        <v>5.3303333333333328E-3</v>
      </c>
      <c r="F21" s="92">
        <v>4568376.0519497506</v>
      </c>
      <c r="G21" s="30">
        <f t="shared" si="0"/>
        <v>24350.967148909484</v>
      </c>
      <c r="H21" s="57">
        <v>5.2479625676175458E-2</v>
      </c>
      <c r="I21" s="30">
        <f t="shared" si="14"/>
        <v>239.74666515432719</v>
      </c>
      <c r="J21" s="57">
        <v>4.9946666666666673</v>
      </c>
      <c r="K21" s="65">
        <f t="shared" si="13"/>
        <v>4.9946666666666672E-3</v>
      </c>
      <c r="L21" s="92">
        <v>4167858.0730000008</v>
      </c>
      <c r="M21" s="71">
        <f t="shared" si="2"/>
        <v>20817.061788610674</v>
      </c>
      <c r="N21" s="57">
        <v>0.24780794534836037</v>
      </c>
      <c r="O21" s="71">
        <f t="shared" si="3"/>
        <v>1032.8283455737069</v>
      </c>
      <c r="P21" s="63">
        <f t="shared" si="4"/>
        <v>3533.9053602988097</v>
      </c>
      <c r="Q21" s="71">
        <f t="shared" si="5"/>
        <v>1060.2890430788868</v>
      </c>
      <c r="R21" s="78">
        <f>Q21/P21</f>
        <v>0.30003323093780698</v>
      </c>
      <c r="S21" s="65">
        <f t="shared" si="15"/>
        <v>18.672838298419176</v>
      </c>
      <c r="T21" s="74">
        <f t="shared" si="16"/>
        <v>1.8672838298419179</v>
      </c>
      <c r="U21" s="65">
        <f t="shared" si="17"/>
        <v>2.7098736141053679</v>
      </c>
      <c r="V21" s="65">
        <f t="shared" si="18"/>
        <v>0.27098736141053681</v>
      </c>
      <c r="W21" s="73">
        <v>42.067256020000002</v>
      </c>
      <c r="X21" s="76">
        <f t="shared" si="11"/>
        <v>0.14512381946427411</v>
      </c>
    </row>
    <row r="22" spans="1:24">
      <c r="A22" t="s">
        <v>130</v>
      </c>
      <c r="B22" s="59">
        <v>2013</v>
      </c>
      <c r="D22" s="72"/>
      <c r="E22" s="65"/>
      <c r="F22" s="71"/>
      <c r="G22" s="71"/>
      <c r="H22" s="57"/>
      <c r="I22" s="71"/>
      <c r="J22" s="57"/>
      <c r="K22" s="65"/>
      <c r="N22" s="57"/>
      <c r="S22" s="65"/>
      <c r="T22" s="74"/>
      <c r="U22" s="65"/>
      <c r="V22" s="65"/>
      <c r="W22" s="73"/>
    </row>
    <row r="23" spans="1:24">
      <c r="A23" t="s">
        <v>131</v>
      </c>
      <c r="B23" s="59">
        <v>201</v>
      </c>
      <c r="D23" s="23"/>
      <c r="E23" s="23"/>
      <c r="F23" s="30"/>
      <c r="G23" s="30"/>
      <c r="H23" s="23"/>
      <c r="I23" s="30"/>
      <c r="K23" s="23"/>
    </row>
    <row r="24" spans="1:24">
      <c r="D24" s="11"/>
      <c r="E24" s="11"/>
      <c r="F24" s="14"/>
      <c r="G24" s="14"/>
      <c r="I24" s="14"/>
      <c r="J24" s="30"/>
    </row>
    <row r="25" spans="1:24" ht="45">
      <c r="D25" s="23"/>
      <c r="E25" s="23"/>
      <c r="F25" s="30"/>
      <c r="G25" s="30"/>
      <c r="I25" s="30"/>
      <c r="J25" s="30"/>
      <c r="N25" s="7"/>
      <c r="P25" s="7" t="s">
        <v>21</v>
      </c>
      <c r="Q25" s="7"/>
      <c r="R25" s="7" t="s">
        <v>158</v>
      </c>
      <c r="S25" s="7" t="s">
        <v>17</v>
      </c>
      <c r="T25" s="7" t="s">
        <v>22</v>
      </c>
      <c r="U25" s="7" t="s">
        <v>11</v>
      </c>
      <c r="V25" s="7" t="s">
        <v>12</v>
      </c>
    </row>
    <row r="26" spans="1:24">
      <c r="B26" t="s">
        <v>54</v>
      </c>
      <c r="C26" t="s">
        <v>55</v>
      </c>
      <c r="D26" s="23"/>
      <c r="E26" s="23"/>
      <c r="F26" s="30"/>
      <c r="G26" s="30"/>
      <c r="I26" s="30"/>
      <c r="J26" s="30"/>
      <c r="N26" s="7"/>
      <c r="O26" s="62" t="s">
        <v>18</v>
      </c>
      <c r="P26" s="63">
        <f>SUM(P2:P12,P14:P19)</f>
        <v>151462.93468145892</v>
      </c>
      <c r="Q26" s="64" t="s">
        <v>50</v>
      </c>
      <c r="R26" s="63">
        <f>SQRT((Q2^2)+(Q3^2)+(Q4^2)+(Q5^2)+(Q6^2)+(Q7^2)+(Q8^2)+(Q9^2)+(Q10^2)+(Q11^2)+(Q12^2)+(Q14^2)+(Q15^2)+(Q16^2)+(Q17^2)+(Q18^2)+(Q19^2))</f>
        <v>7918.0688553111477</v>
      </c>
      <c r="S26" s="76">
        <f>SUM(P2:P12,P14:P19)/SUM(G2:G12,G14:G19)</f>
        <v>0.24686921622696273</v>
      </c>
      <c r="T26" t="s">
        <v>23</v>
      </c>
    </row>
    <row r="27" spans="1:24" ht="45">
      <c r="A27" s="59" t="s">
        <v>56</v>
      </c>
      <c r="B27" s="59">
        <v>210336.2801</v>
      </c>
      <c r="C27" s="59">
        <v>21.033628010000001</v>
      </c>
      <c r="J27" s="30"/>
      <c r="O27" s="25" t="s">
        <v>19</v>
      </c>
      <c r="P27" s="71">
        <f>SUM(P4:P8)</f>
        <v>50130.699543571012</v>
      </c>
      <c r="Q27" s="64" t="s">
        <v>50</v>
      </c>
      <c r="R27" s="75">
        <f>SQRT((Q4^2)+(Q5^2)+(Q6^2)+(Q7^2)+(Q8^2))</f>
        <v>4642.7838120830975</v>
      </c>
      <c r="S27" s="76">
        <f>SUM(P4:P8)/SUM(G4:G8)</f>
        <v>0.35862345336582302</v>
      </c>
      <c r="T27" s="71">
        <f>'Plant N Uptake'!H7</f>
        <v>5808.7032873566386</v>
      </c>
      <c r="U27" s="77">
        <f>T27/P27</f>
        <v>0.11587117954155046</v>
      </c>
      <c r="V27" s="78">
        <f>T27/SUM(G4:G8)</f>
        <v>4.1554122552762127E-2</v>
      </c>
    </row>
    <row r="28" spans="1:24" s="7" customFormat="1" ht="45">
      <c r="A28" s="7" t="s">
        <v>156</v>
      </c>
      <c r="B28" s="7">
        <f>B27</f>
        <v>210336.2801</v>
      </c>
      <c r="C28" s="7">
        <f>C27</f>
        <v>21.033628010000001</v>
      </c>
      <c r="K28" s="18"/>
      <c r="O28" s="25" t="s">
        <v>20</v>
      </c>
      <c r="P28" s="71">
        <f>SUM(P16:P20)</f>
        <v>30526.429703679038</v>
      </c>
      <c r="Q28" s="64" t="s">
        <v>50</v>
      </c>
      <c r="R28" s="75">
        <f>SQRT((Q16^2)+(Q17^2)+(Q18^2)+(Q19^2)+(Q20^2))</f>
        <v>4752.30329787344</v>
      </c>
      <c r="S28" s="76">
        <f>SUM(P16:P20)/SUM(G16:G20)</f>
        <v>0.22949526200438752</v>
      </c>
      <c r="T28" s="71">
        <f>'Plant N Uptake'!N7</f>
        <v>4237.0734735313235</v>
      </c>
      <c r="U28" s="77">
        <f>T28/P28</f>
        <v>0.13880016479688984</v>
      </c>
      <c r="V28" s="79">
        <f>T28/SUM(G16:G20)</f>
        <v>3.1853980186314398E-2</v>
      </c>
    </row>
    <row r="29" spans="1:24" s="7" customFormat="1">
      <c r="A29" s="7" t="s">
        <v>157</v>
      </c>
      <c r="B29" s="7">
        <f>B28+B27</f>
        <v>420672.56020000001</v>
      </c>
      <c r="C29" s="7">
        <f>C28+C27</f>
        <v>42.067256020000002</v>
      </c>
      <c r="K29" s="19"/>
    </row>
    <row r="30" spans="1:24">
      <c r="A30" s="66"/>
      <c r="B30" s="66"/>
      <c r="C30" s="66"/>
      <c r="D30" s="66"/>
      <c r="E30" s="66"/>
      <c r="F30" s="66"/>
      <c r="G30" s="16"/>
    </row>
    <row r="31" spans="1:24">
      <c r="B31" s="13"/>
      <c r="C31" s="13"/>
      <c r="D31" s="13"/>
      <c r="E31" s="13"/>
      <c r="F31" s="13"/>
      <c r="G31" s="13"/>
      <c r="H31" s="13"/>
    </row>
    <row r="32" spans="1:24">
      <c r="C32" s="15"/>
      <c r="D32" s="15"/>
      <c r="E32" s="15"/>
      <c r="G32" s="15"/>
      <c r="H32" s="15"/>
    </row>
    <row r="33" spans="1:8">
      <c r="D33" s="15"/>
      <c r="E33" s="15"/>
      <c r="G33" s="15"/>
      <c r="H33" s="15"/>
    </row>
    <row r="34" spans="1:8">
      <c r="D34" s="15"/>
      <c r="E34" s="15"/>
      <c r="G34" s="15"/>
      <c r="H34" s="15"/>
    </row>
    <row r="35" spans="1:8" s="7" customFormat="1">
      <c r="C35" s="17"/>
      <c r="D35" s="17"/>
      <c r="E35" s="17"/>
      <c r="G35" s="17"/>
      <c r="H35" s="17"/>
    </row>
    <row r="36" spans="1:8" s="7" customFormat="1">
      <c r="C36" s="18"/>
      <c r="D36" s="18"/>
      <c r="E36" s="18"/>
      <c r="F36" s="22"/>
      <c r="G36" s="18"/>
    </row>
    <row r="37" spans="1:8" s="7" customFormat="1">
      <c r="C37" s="18"/>
      <c r="D37" s="18"/>
      <c r="E37" s="18"/>
      <c r="F37" s="18"/>
      <c r="G37" s="18"/>
    </row>
    <row r="41" spans="1:8">
      <c r="C41" s="20"/>
      <c r="D41" s="20"/>
      <c r="E41" s="20"/>
      <c r="F41" s="24"/>
      <c r="G41" s="20"/>
      <c r="H41" s="13"/>
    </row>
    <row r="42" spans="1:8">
      <c r="A42" s="7"/>
      <c r="B42" s="7"/>
      <c r="C42" s="25"/>
      <c r="D42" s="25"/>
      <c r="E42" s="25"/>
      <c r="F42" s="25"/>
      <c r="G42" s="25"/>
      <c r="H42" s="25"/>
    </row>
    <row r="43" spans="1:8">
      <c r="C43" s="21"/>
      <c r="D43" s="21"/>
      <c r="E43" s="21"/>
    </row>
    <row r="46" spans="1:8">
      <c r="C46" s="7"/>
    </row>
    <row r="47" spans="1:8">
      <c r="B47" s="20"/>
      <c r="C47" s="25"/>
    </row>
    <row r="48" spans="1:8">
      <c r="B48" s="20"/>
      <c r="C48" s="25"/>
    </row>
    <row r="49" spans="2:5">
      <c r="B49" s="20"/>
      <c r="C49" s="25"/>
    </row>
    <row r="50" spans="2:5">
      <c r="B50" s="24"/>
      <c r="C50" s="25"/>
    </row>
    <row r="51" spans="2:5">
      <c r="B51" s="13"/>
      <c r="C51" s="25"/>
    </row>
    <row r="57" spans="2:5">
      <c r="B57" s="14"/>
      <c r="E57" s="31"/>
    </row>
    <row r="58" spans="2:5">
      <c r="B58" s="14"/>
    </row>
    <row r="59" spans="2:5">
      <c r="B59" s="14"/>
      <c r="D59" s="33"/>
      <c r="E59" s="31"/>
    </row>
    <row r="60" spans="2:5">
      <c r="B60" s="30"/>
      <c r="D60" s="33"/>
      <c r="E60" s="32"/>
    </row>
    <row r="61" spans="2:5">
      <c r="B61" s="14"/>
      <c r="D61" s="33"/>
      <c r="E61" s="32"/>
    </row>
  </sheetData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3"/>
  <sheetViews>
    <sheetView tabSelected="1" workbookViewId="0">
      <pane xSplit="2" topLeftCell="BB1" activePane="topRight" state="frozen"/>
      <selection pane="topRight" activeCell="BE25" sqref="BE25"/>
    </sheetView>
  </sheetViews>
  <sheetFormatPr baseColWidth="10" defaultColWidth="11" defaultRowHeight="15" x14ac:dyDescent="0"/>
  <cols>
    <col min="1" max="1" width="13.5" customWidth="1"/>
    <col min="2" max="2" width="13.83203125" customWidth="1"/>
    <col min="3" max="4" width="16.83203125" customWidth="1"/>
    <col min="6" max="7" width="12.83203125" customWidth="1"/>
    <col min="9" max="9" width="12.83203125" customWidth="1"/>
    <col min="10" max="10" width="11.83203125" customWidth="1"/>
    <col min="12" max="15" width="12.6640625" customWidth="1"/>
    <col min="24" max="24" width="12.6640625" customWidth="1"/>
    <col min="25" max="29" width="11.83203125" customWidth="1"/>
    <col min="32" max="35" width="13.6640625" customWidth="1"/>
    <col min="36" max="36" width="13.1640625" customWidth="1"/>
    <col min="37" max="37" width="15.1640625" customWidth="1"/>
    <col min="38" max="38" width="12" customWidth="1"/>
    <col min="39" max="39" width="14" customWidth="1"/>
    <col min="41" max="41" width="15.6640625" customWidth="1"/>
    <col min="42" max="42" width="15.33203125" customWidth="1"/>
    <col min="43" max="43" width="14.6640625" customWidth="1"/>
    <col min="44" max="44" width="12.83203125" customWidth="1"/>
    <col min="45" max="45" width="11.83203125" bestFit="1" customWidth="1"/>
    <col min="46" max="46" width="12" customWidth="1"/>
    <col min="48" max="48" width="12.33203125" customWidth="1"/>
  </cols>
  <sheetData>
    <row r="1" spans="1:60" s="7" customFormat="1" ht="75">
      <c r="A1" s="7" t="s">
        <v>118</v>
      </c>
      <c r="B1" s="7" t="s">
        <v>119</v>
      </c>
      <c r="C1" s="7" t="s">
        <v>120</v>
      </c>
      <c r="D1" s="7" t="s">
        <v>103</v>
      </c>
      <c r="E1" s="7" t="s">
        <v>219</v>
      </c>
      <c r="F1" s="7" t="s">
        <v>105</v>
      </c>
      <c r="G1" s="7" t="s">
        <v>104</v>
      </c>
      <c r="H1" s="7" t="s">
        <v>220</v>
      </c>
      <c r="I1" s="7" t="s">
        <v>106</v>
      </c>
      <c r="J1" s="7" t="s">
        <v>114</v>
      </c>
      <c r="K1" s="7" t="s">
        <v>217</v>
      </c>
      <c r="L1" s="7" t="s">
        <v>221</v>
      </c>
      <c r="M1" s="100" t="s">
        <v>87</v>
      </c>
      <c r="N1" s="100" t="s">
        <v>86</v>
      </c>
      <c r="O1" s="100" t="s">
        <v>88</v>
      </c>
      <c r="P1" s="7" t="s">
        <v>218</v>
      </c>
      <c r="Q1" s="7" t="s">
        <v>95</v>
      </c>
      <c r="R1" s="100" t="s">
        <v>90</v>
      </c>
      <c r="S1" s="100" t="s">
        <v>91</v>
      </c>
      <c r="T1" s="100" t="s">
        <v>92</v>
      </c>
      <c r="U1" s="117" t="s">
        <v>231</v>
      </c>
      <c r="V1" s="100" t="s">
        <v>89</v>
      </c>
      <c r="W1" s="7" t="s">
        <v>96</v>
      </c>
      <c r="X1" s="87" t="s">
        <v>213</v>
      </c>
      <c r="Y1" s="7" t="s">
        <v>6</v>
      </c>
      <c r="Z1" s="7" t="s">
        <v>214</v>
      </c>
      <c r="AA1" s="7" t="s">
        <v>215</v>
      </c>
      <c r="AB1" s="7" t="s">
        <v>7</v>
      </c>
      <c r="AC1" s="7" t="s">
        <v>216</v>
      </c>
      <c r="AD1" s="7" t="s">
        <v>140</v>
      </c>
      <c r="AE1" s="7" t="s">
        <v>8</v>
      </c>
      <c r="AF1" s="7" t="s">
        <v>9</v>
      </c>
      <c r="AG1" s="100" t="s">
        <v>87</v>
      </c>
      <c r="AH1" s="100" t="s">
        <v>0</v>
      </c>
      <c r="AI1" s="100" t="s">
        <v>1</v>
      </c>
      <c r="AJ1" s="7" t="s">
        <v>210</v>
      </c>
      <c r="AK1" s="7" t="s">
        <v>10</v>
      </c>
      <c r="AL1" s="100" t="s">
        <v>90</v>
      </c>
      <c r="AM1" s="100" t="s">
        <v>93</v>
      </c>
      <c r="AN1" s="100" t="s">
        <v>94</v>
      </c>
      <c r="AO1" s="100" t="s">
        <v>2</v>
      </c>
      <c r="AP1" s="7" t="s">
        <v>96</v>
      </c>
      <c r="AQ1" s="87" t="s">
        <v>3</v>
      </c>
      <c r="AR1" s="7" t="s">
        <v>207</v>
      </c>
      <c r="AS1" s="7" t="s">
        <v>208</v>
      </c>
      <c r="AT1" s="7" t="s">
        <v>209</v>
      </c>
      <c r="AU1" s="62" t="s">
        <v>4</v>
      </c>
      <c r="AV1" s="100" t="s">
        <v>5</v>
      </c>
      <c r="AW1" s="7" t="s">
        <v>159</v>
      </c>
      <c r="AY1" s="120"/>
      <c r="AZ1" s="7" t="s">
        <v>73</v>
      </c>
      <c r="BA1" s="7" t="s">
        <v>165</v>
      </c>
      <c r="BB1" s="7" t="s">
        <v>74</v>
      </c>
      <c r="BC1" s="7" t="s">
        <v>165</v>
      </c>
      <c r="BD1" s="7" t="s">
        <v>75</v>
      </c>
      <c r="BE1" s="7" t="s">
        <v>76</v>
      </c>
      <c r="BG1" s="7" t="s">
        <v>51</v>
      </c>
      <c r="BH1" s="7" t="s">
        <v>181</v>
      </c>
    </row>
    <row r="2" spans="1:60">
      <c r="A2" t="s">
        <v>25</v>
      </c>
      <c r="B2">
        <v>2012</v>
      </c>
      <c r="C2">
        <v>31</v>
      </c>
      <c r="D2" s="72">
        <v>2.7966666666666669</v>
      </c>
      <c r="E2" s="84">
        <v>0.16825905952165299</v>
      </c>
      <c r="F2" s="80">
        <f>D2/1000</f>
        <v>2.7966666666666669E-3</v>
      </c>
      <c r="G2" s="72">
        <v>1.5066666666666668</v>
      </c>
      <c r="H2" s="72">
        <v>7.881060278357728E-2</v>
      </c>
      <c r="I2" s="80">
        <f t="shared" ref="I2:I9" si="0">G2/1000</f>
        <v>1.5066666666666668E-3</v>
      </c>
      <c r="J2" s="91">
        <v>3092274.2649999997</v>
      </c>
      <c r="K2" s="75">
        <f t="shared" ref="K2:K21" si="1">F2*J2</f>
        <v>8648.0603611166662</v>
      </c>
      <c r="L2" s="75">
        <f t="shared" ref="L2:L21" si="2">J2*E2/1000</f>
        <v>520.3031596119107</v>
      </c>
      <c r="M2" s="103">
        <v>0.22589666300566569</v>
      </c>
      <c r="N2" s="99">
        <f>K2*M2</f>
        <v>1953.5679770478271</v>
      </c>
      <c r="O2" s="99">
        <f>L2*M2</f>
        <v>117.53474750763488</v>
      </c>
      <c r="P2" s="86">
        <f>J2*I2</f>
        <v>4659.0265592666665</v>
      </c>
      <c r="Q2" s="86">
        <f>J2*H2/1000</f>
        <v>243.70399879679337</v>
      </c>
      <c r="R2" s="104">
        <v>0.77648917592926248</v>
      </c>
      <c r="S2" s="99">
        <f>R2*P2</f>
        <v>3617.6836936375212</v>
      </c>
      <c r="T2" s="99">
        <f>R2*Q2</f>
        <v>189.23351719638805</v>
      </c>
      <c r="U2" s="99">
        <v>21</v>
      </c>
      <c r="V2" s="86">
        <f>S2+N2+U2</f>
        <v>5592.2516706853485</v>
      </c>
      <c r="W2" s="86">
        <f>SQRT((O2^2)+(T2^2))</f>
        <v>222.76386803563807</v>
      </c>
      <c r="X2" s="88">
        <v>5.6466666666666674</v>
      </c>
      <c r="Y2" s="72">
        <v>0.25621171800766623</v>
      </c>
      <c r="Z2" s="80">
        <f>X2/1000</f>
        <v>5.646666666666667E-3</v>
      </c>
      <c r="AA2" s="72">
        <v>0.90600000000000003</v>
      </c>
      <c r="AB2" s="72">
        <v>3.9463062898530021E-2</v>
      </c>
      <c r="AC2" s="80">
        <f>AA2/1000</f>
        <v>9.0600000000000001E-4</v>
      </c>
      <c r="AD2" s="91">
        <v>2903674.0109999999</v>
      </c>
      <c r="AE2" s="75">
        <f t="shared" ref="AE2:AE21" si="3">Z2*AD2</f>
        <v>16396.079248779999</v>
      </c>
      <c r="AF2" s="89">
        <f t="shared" ref="AF2:AF21" si="4">AD2*Y2/1000</f>
        <v>743.95530689252109</v>
      </c>
      <c r="AG2" s="103">
        <v>0.22589666300566569</v>
      </c>
      <c r="AH2" s="99">
        <f>AG2*AE2</f>
        <v>3703.8195886758435</v>
      </c>
      <c r="AI2" s="99">
        <f>AG2*AF2</f>
        <v>168.05702125237644</v>
      </c>
      <c r="AJ2" s="89">
        <f>AD2*AC2</f>
        <v>2630.7286539659999</v>
      </c>
      <c r="AK2" s="75">
        <f t="shared" ref="AK2:AK21" si="5">AD2*AB2/1000</f>
        <v>114.58787013291996</v>
      </c>
      <c r="AL2" s="104">
        <v>0.77648917592926248</v>
      </c>
      <c r="AM2" s="99">
        <f>AL2*AJ2</f>
        <v>2042.7323246115573</v>
      </c>
      <c r="AN2" s="99">
        <f>AL2*AK2</f>
        <v>88.97624085100037</v>
      </c>
      <c r="AO2" s="75">
        <f>AM2+AH2</f>
        <v>5746.5519132874006</v>
      </c>
      <c r="AP2" s="75">
        <f>SQRT((AI2^2)+(AN2^2))</f>
        <v>190.15765519220344</v>
      </c>
      <c r="AQ2" s="90">
        <f t="shared" ref="AQ2:AQ21" si="6">K2-AE2</f>
        <v>-7748.0188876633329</v>
      </c>
      <c r="AR2" s="75">
        <f t="shared" ref="AR2:AR21" si="7">SQRT((L2^2)+(AF2^2))</f>
        <v>907.84628465158278</v>
      </c>
      <c r="AS2" s="75">
        <f t="shared" ref="AS2:AS21" si="8">P2-AJ2</f>
        <v>2028.2979053006666</v>
      </c>
      <c r="AT2" s="75">
        <f t="shared" ref="AT2:AT21" si="9">SQRT((Q2^2)+(AK2^2))</f>
        <v>269.29912552985832</v>
      </c>
      <c r="AU2" s="63">
        <f t="shared" ref="AU2:AU21" si="10">V2-AO2</f>
        <v>-154.30024260205209</v>
      </c>
      <c r="AV2" s="75">
        <f t="shared" ref="AV2:AV21" si="11">SQRT((W2^2)+(AP2^2))</f>
        <v>292.88850221610971</v>
      </c>
      <c r="AW2" s="78">
        <f>AV2/AU2</f>
        <v>-1.8981726617986179</v>
      </c>
      <c r="AX2" s="78"/>
      <c r="AY2" s="97"/>
      <c r="AZ2" s="80">
        <f t="shared" ref="AZ2:AZ21" si="12">V2/BG2/C2</f>
        <v>4.2882572397313758</v>
      </c>
      <c r="BA2" s="80">
        <f t="shared" ref="BA2:BA21" si="13">W2/BG2/C2</f>
        <v>0.17082006070326206</v>
      </c>
      <c r="BB2" s="80">
        <f t="shared" ref="BB2:BB21" si="14">(V2*1000)/(BG2*10000)/C2</f>
        <v>0.42882572397313762</v>
      </c>
      <c r="BC2" s="80">
        <f t="shared" ref="BC2:BC21" si="15">(W2*1000)/(BG2*10000)/C2</f>
        <v>1.7082006070326207E-2</v>
      </c>
      <c r="BD2" s="80">
        <f t="shared" ref="BD2:BD12" si="16">AU2/BG2/C2</f>
        <v>-0.11832070003199029</v>
      </c>
      <c r="BE2" s="80">
        <f t="shared" ref="BE2:BE21" si="17">(AU2*1000)/(BG2*10000)/C2</f>
        <v>-1.183207000319903E-2</v>
      </c>
      <c r="BF2" s="80">
        <f t="shared" ref="BF2:BF21" si="18">(AV2*1000)/(BG2*10000)/C2</f>
        <v>2.2459311812559883E-2</v>
      </c>
      <c r="BG2" s="80">
        <v>42.067256020000002</v>
      </c>
      <c r="BH2" s="78">
        <f t="shared" ref="BH2:BH12" si="19">AU2/V2</f>
        <v>-2.7591791587437998E-2</v>
      </c>
    </row>
    <row r="3" spans="1:60">
      <c r="A3" t="s">
        <v>123</v>
      </c>
      <c r="B3">
        <v>2012</v>
      </c>
      <c r="C3">
        <f>'Flow data (updated March 2014)'!A3-'Flow data (updated March 2014)'!A2</f>
        <v>29</v>
      </c>
      <c r="D3" s="72">
        <v>2.7966666666666669</v>
      </c>
      <c r="E3" s="84">
        <v>0.16825905952165299</v>
      </c>
      <c r="F3" s="80">
        <f>D3/1000</f>
        <v>2.7966666666666669E-3</v>
      </c>
      <c r="G3" s="72">
        <v>1.5066666666666668</v>
      </c>
      <c r="H3" s="72">
        <v>7.881060278357728E-2</v>
      </c>
      <c r="I3" s="80">
        <f t="shared" si="0"/>
        <v>1.5066666666666668E-3</v>
      </c>
      <c r="J3" s="91">
        <v>2603523.4449999998</v>
      </c>
      <c r="K3" s="75">
        <f t="shared" si="1"/>
        <v>7281.1872345166666</v>
      </c>
      <c r="L3" s="75">
        <f t="shared" si="2"/>
        <v>438.06640629827399</v>
      </c>
      <c r="M3" s="103">
        <v>0.22589666300566569</v>
      </c>
      <c r="N3" s="99">
        <f t="shared" ref="N3:N21" si="20">K3*M3</f>
        <v>1644.7958989967663</v>
      </c>
      <c r="O3" s="99">
        <f t="shared" ref="O3:O21" si="21">L3*M3</f>
        <v>98.957739357664224</v>
      </c>
      <c r="P3" s="86">
        <f t="shared" ref="P3:P21" si="22">J3*I3</f>
        <v>3922.6419904666668</v>
      </c>
      <c r="Q3" s="86">
        <f t="shared" ref="Q3:Q21" si="23">J3*H3/1000</f>
        <v>205.1852520616257</v>
      </c>
      <c r="R3" s="104">
        <v>0.77648917592926248</v>
      </c>
      <c r="S3" s="99">
        <f t="shared" ref="S3:S21" si="24">R3*P3</f>
        <v>3045.8890466429839</v>
      </c>
      <c r="T3" s="99">
        <f t="shared" ref="T3:T21" si="25">R3*Q3</f>
        <v>159.32412728616976</v>
      </c>
      <c r="U3" s="99">
        <v>21</v>
      </c>
      <c r="V3" s="99">
        <f t="shared" ref="V3:V21" si="26">S3+N3+U3</f>
        <v>4711.6849456397504</v>
      </c>
      <c r="W3" s="99">
        <f t="shared" ref="W3:W21" si="27">SQRT((O3^2)+(T3^2))</f>
        <v>187.55482322318196</v>
      </c>
      <c r="X3" s="88">
        <v>5.6466666666666674</v>
      </c>
      <c r="Y3" s="72">
        <v>0.25621171800766623</v>
      </c>
      <c r="Z3" s="80">
        <f>X3/1000</f>
        <v>5.646666666666667E-3</v>
      </c>
      <c r="AA3" s="72">
        <v>0.90600000000000003</v>
      </c>
      <c r="AB3" s="72">
        <v>3.9463062898530021E-2</v>
      </c>
      <c r="AC3" s="80">
        <f t="shared" ref="AC3:AC21" si="28">AA3/1000</f>
        <v>9.0600000000000001E-4</v>
      </c>
      <c r="AD3" s="91">
        <v>2315438.3439999991</v>
      </c>
      <c r="AE3" s="75">
        <f t="shared" si="3"/>
        <v>13074.508515786663</v>
      </c>
      <c r="AF3" s="89">
        <f t="shared" si="4"/>
        <v>593.24243605706545</v>
      </c>
      <c r="AG3" s="103">
        <v>0.22589666300566569</v>
      </c>
      <c r="AH3" s="99">
        <f t="shared" ref="AH3:AH21" si="29">AG3*AE3</f>
        <v>2953.487844155366</v>
      </c>
      <c r="AI3" s="99">
        <f t="shared" ref="AI3:AI21" si="30">AG3*AF3</f>
        <v>134.01148665864309</v>
      </c>
      <c r="AJ3" s="89">
        <f t="shared" ref="AJ3:AJ21" si="31">AD3*AC3</f>
        <v>2097.7871396639994</v>
      </c>
      <c r="AK3" s="75">
        <f t="shared" si="5"/>
        <v>91.37428900694016</v>
      </c>
      <c r="AL3" s="104">
        <v>0.77648917592926248</v>
      </c>
      <c r="AM3" s="99">
        <f t="shared" ref="AM3:AM21" si="32">AL3*AJ3</f>
        <v>1628.9090073527036</v>
      </c>
      <c r="AN3" s="99">
        <f t="shared" ref="AN3:AN21" si="33">AL3*AK3</f>
        <v>70.951146372121229</v>
      </c>
      <c r="AO3" s="99">
        <f t="shared" ref="AO3:AO21" si="34">AM3+AH3</f>
        <v>4582.3968515080696</v>
      </c>
      <c r="AP3" s="99">
        <f t="shared" ref="AP3:AP21" si="35">SQRT((AI3^2)+(AN3^2))</f>
        <v>151.63490273673094</v>
      </c>
      <c r="AQ3" s="90">
        <f t="shared" si="6"/>
        <v>-5793.3212812699967</v>
      </c>
      <c r="AR3" s="75">
        <f t="shared" si="7"/>
        <v>737.45424554070189</v>
      </c>
      <c r="AS3" s="75">
        <f t="shared" si="8"/>
        <v>1824.8548508026674</v>
      </c>
      <c r="AT3" s="75">
        <f t="shared" si="9"/>
        <v>224.61132730812287</v>
      </c>
      <c r="AU3" s="63">
        <f t="shared" si="10"/>
        <v>129.28809413168074</v>
      </c>
      <c r="AV3" s="75">
        <f t="shared" si="11"/>
        <v>241.18448424858695</v>
      </c>
      <c r="AW3" s="78">
        <f t="shared" ref="AW3:AW18" si="36">AV3/AU3</f>
        <v>1.8654810086606972</v>
      </c>
      <c r="AX3" s="78"/>
      <c r="AY3" s="97"/>
      <c r="AZ3" s="80">
        <f t="shared" si="12"/>
        <v>3.8621937832120277</v>
      </c>
      <c r="BA3" s="80">
        <f t="shared" si="13"/>
        <v>0.15373970896215117</v>
      </c>
      <c r="BB3" s="80">
        <f t="shared" si="14"/>
        <v>0.38621937832120279</v>
      </c>
      <c r="BC3" s="80">
        <f t="shared" si="15"/>
        <v>1.5373970896215117E-2</v>
      </c>
      <c r="BD3" s="80">
        <f t="shared" si="16"/>
        <v>0.10597815413375634</v>
      </c>
      <c r="BE3" s="80">
        <f t="shared" si="17"/>
        <v>1.0597815413375634E-2</v>
      </c>
      <c r="BF3" s="80">
        <f t="shared" si="18"/>
        <v>1.9770023386943864E-2</v>
      </c>
      <c r="BG3" s="80">
        <v>42.067256020000002</v>
      </c>
      <c r="BH3" s="78">
        <f t="shared" si="19"/>
        <v>2.7439885226478371E-2</v>
      </c>
    </row>
    <row r="4" spans="1:60">
      <c r="A4" t="s">
        <v>125</v>
      </c>
      <c r="B4">
        <v>2012</v>
      </c>
      <c r="C4">
        <f>'Flow data (updated March 2014)'!A4-'Flow data (updated March 2014)'!A3</f>
        <v>31</v>
      </c>
      <c r="D4" s="72">
        <v>2.7866666666666666</v>
      </c>
      <c r="E4" s="72">
        <v>0.12991450179937</v>
      </c>
      <c r="F4" s="80">
        <f t="shared" ref="F4:F19" si="37">D4/1000</f>
        <v>2.7866666666666665E-3</v>
      </c>
      <c r="G4" s="72">
        <v>1.9333333333333333</v>
      </c>
      <c r="H4" s="72">
        <v>3.527668414753013E-2</v>
      </c>
      <c r="I4" s="80">
        <f t="shared" si="0"/>
        <v>1.9333333333333333E-3</v>
      </c>
      <c r="J4" s="91">
        <v>4160699.9000000004</v>
      </c>
      <c r="K4" s="75">
        <f t="shared" si="1"/>
        <v>11594.483721333334</v>
      </c>
      <c r="L4" s="75">
        <f t="shared" si="2"/>
        <v>540.53525464518873</v>
      </c>
      <c r="M4" s="103">
        <v>0.22589666300566569</v>
      </c>
      <c r="N4" s="99">
        <f t="shared" si="20"/>
        <v>2619.1551819227129</v>
      </c>
      <c r="O4" s="99">
        <f t="shared" si="21"/>
        <v>122.10511026126589</v>
      </c>
      <c r="P4" s="86">
        <f t="shared" si="22"/>
        <v>8044.0198066666671</v>
      </c>
      <c r="Q4" s="86">
        <f t="shared" si="23"/>
        <v>146.77569620496021</v>
      </c>
      <c r="R4" s="104">
        <v>0.77648917592926248</v>
      </c>
      <c r="S4" s="99">
        <f t="shared" si="24"/>
        <v>6246.0943108372658</v>
      </c>
      <c r="T4" s="99">
        <f t="shared" si="25"/>
        <v>113.96973939263333</v>
      </c>
      <c r="U4" s="99">
        <v>21</v>
      </c>
      <c r="V4" s="99">
        <f t="shared" si="26"/>
        <v>8886.2494927599782</v>
      </c>
      <c r="W4" s="99">
        <f t="shared" si="27"/>
        <v>167.02921735175752</v>
      </c>
      <c r="X4" s="88">
        <v>2.0233333333333334</v>
      </c>
      <c r="Y4" s="72">
        <v>4.1766546953800603E-2</v>
      </c>
      <c r="Z4" s="80">
        <f t="shared" ref="Z4:Z21" si="38">X4/1000</f>
        <v>2.0233333333333336E-3</v>
      </c>
      <c r="AA4" s="72">
        <v>0.9986666666666667</v>
      </c>
      <c r="AB4" s="72">
        <v>1.1333333333335192E-2</v>
      </c>
      <c r="AC4" s="80">
        <f t="shared" si="28"/>
        <v>9.986666666666668E-4</v>
      </c>
      <c r="AD4" s="91">
        <v>3484662.44</v>
      </c>
      <c r="AE4" s="75">
        <f t="shared" si="3"/>
        <v>7050.6336702666677</v>
      </c>
      <c r="AF4" s="89">
        <f t="shared" si="4"/>
        <v>145.54231741840539</v>
      </c>
      <c r="AG4" s="103">
        <v>0.22589666300566569</v>
      </c>
      <c r="AH4" s="99">
        <f t="shared" si="29"/>
        <v>1592.7146181886292</v>
      </c>
      <c r="AI4" s="99">
        <f t="shared" si="30"/>
        <v>32.87752383092915</v>
      </c>
      <c r="AJ4" s="89">
        <f t="shared" si="31"/>
        <v>3480.0162234133336</v>
      </c>
      <c r="AK4" s="75">
        <f t="shared" si="5"/>
        <v>39.492840986673144</v>
      </c>
      <c r="AL4" s="104">
        <v>0.77648917592926248</v>
      </c>
      <c r="AM4" s="99">
        <f t="shared" si="32"/>
        <v>2702.1949295386835</v>
      </c>
      <c r="AN4" s="99">
        <f t="shared" si="33"/>
        <v>30.665763552847231</v>
      </c>
      <c r="AO4" s="99">
        <f t="shared" si="34"/>
        <v>4294.9095477273131</v>
      </c>
      <c r="AP4" s="99">
        <f t="shared" si="35"/>
        <v>44.959099496458421</v>
      </c>
      <c r="AQ4" s="90">
        <f t="shared" si="6"/>
        <v>4543.8500510666663</v>
      </c>
      <c r="AR4" s="75">
        <f t="shared" si="7"/>
        <v>559.78650186822028</v>
      </c>
      <c r="AS4" s="75">
        <f t="shared" si="8"/>
        <v>4564.003583253334</v>
      </c>
      <c r="AT4" s="75">
        <f t="shared" si="9"/>
        <v>151.99601799274026</v>
      </c>
      <c r="AU4" s="63">
        <f t="shared" si="10"/>
        <v>4591.3399450326651</v>
      </c>
      <c r="AV4" s="75">
        <f t="shared" si="11"/>
        <v>172.97421795363928</v>
      </c>
      <c r="AW4" s="78">
        <f t="shared" si="36"/>
        <v>3.7674016741186575E-2</v>
      </c>
      <c r="AX4" s="78"/>
      <c r="AY4" s="97"/>
      <c r="AZ4" s="80">
        <f t="shared" si="12"/>
        <v>6.8141646630716055</v>
      </c>
      <c r="BA4" s="80">
        <f t="shared" si="13"/>
        <v>0.12808154795858093</v>
      </c>
      <c r="BB4" s="80">
        <f t="shared" si="14"/>
        <v>0.68141646630716057</v>
      </c>
      <c r="BC4" s="80">
        <f t="shared" si="15"/>
        <v>1.2808154795858095E-2</v>
      </c>
      <c r="BD4" s="80">
        <f t="shared" si="16"/>
        <v>3.5207368907524965</v>
      </c>
      <c r="BE4" s="80">
        <f t="shared" si="17"/>
        <v>0.35207368907524966</v>
      </c>
      <c r="BF4" s="80">
        <f t="shared" si="18"/>
        <v>1.3264030056352273E-2</v>
      </c>
      <c r="BG4" s="80">
        <v>42.067256020000002</v>
      </c>
      <c r="BH4" s="78">
        <f t="shared" si="19"/>
        <v>0.51667916242655954</v>
      </c>
    </row>
    <row r="5" spans="1:60">
      <c r="A5" t="s">
        <v>126</v>
      </c>
      <c r="B5">
        <v>2012</v>
      </c>
      <c r="C5">
        <f>'Flow data (updated March 2014)'!A5-'Flow data (updated March 2014)'!A4</f>
        <v>30</v>
      </c>
      <c r="D5" s="72">
        <v>2.7866666666666666</v>
      </c>
      <c r="E5" s="72">
        <v>0.12991450179937</v>
      </c>
      <c r="F5" s="80">
        <f t="shared" si="37"/>
        <v>2.7866666666666665E-3</v>
      </c>
      <c r="G5" s="72">
        <v>1.9333333333333333</v>
      </c>
      <c r="H5" s="72">
        <v>3.527668414753013E-2</v>
      </c>
      <c r="I5" s="80">
        <f t="shared" si="0"/>
        <v>1.9333333333333333E-3</v>
      </c>
      <c r="J5" s="91">
        <v>3710588.1299999994</v>
      </c>
      <c r="K5" s="75">
        <f t="shared" si="1"/>
        <v>10340.172255599997</v>
      </c>
      <c r="L5" s="75">
        <f t="shared" si="2"/>
        <v>482.0592082916059</v>
      </c>
      <c r="M5" s="103">
        <v>0.22589666300566569</v>
      </c>
      <c r="N5" s="99">
        <f t="shared" si="20"/>
        <v>2335.8104074438065</v>
      </c>
      <c r="O5" s="99">
        <f t="shared" si="21"/>
        <v>108.89556652422689</v>
      </c>
      <c r="P5" s="86">
        <f t="shared" si="22"/>
        <v>7173.8037179999992</v>
      </c>
      <c r="Q5" s="86">
        <f t="shared" si="23"/>
        <v>130.89724546358445</v>
      </c>
      <c r="R5" s="104">
        <v>0.77648917592926248</v>
      </c>
      <c r="S5" s="99">
        <f t="shared" si="24"/>
        <v>5570.3809372680989</v>
      </c>
      <c r="T5" s="99">
        <f t="shared" si="25"/>
        <v>101.64029426142909</v>
      </c>
      <c r="U5" s="99">
        <v>21</v>
      </c>
      <c r="V5" s="99">
        <f t="shared" si="26"/>
        <v>7927.1913447119059</v>
      </c>
      <c r="W5" s="99">
        <f t="shared" si="27"/>
        <v>148.95970537760277</v>
      </c>
      <c r="X5" s="88">
        <v>2.0233333333333334</v>
      </c>
      <c r="Y5" s="72">
        <v>4.1766546953800603E-2</v>
      </c>
      <c r="Z5" s="80">
        <f t="shared" si="38"/>
        <v>2.0233333333333336E-3</v>
      </c>
      <c r="AA5" s="72">
        <v>0.9986666666666667</v>
      </c>
      <c r="AB5" s="72">
        <v>1.1333333333335192E-2</v>
      </c>
      <c r="AC5" s="80">
        <f t="shared" si="28"/>
        <v>9.986666666666668E-4</v>
      </c>
      <c r="AD5" s="91">
        <v>3035285.1719999998</v>
      </c>
      <c r="AE5" s="75">
        <f t="shared" si="3"/>
        <v>6141.3936646800003</v>
      </c>
      <c r="AF5" s="89">
        <f t="shared" si="4"/>
        <v>126.77338065451274</v>
      </c>
      <c r="AG5" s="103">
        <v>0.22589666300566569</v>
      </c>
      <c r="AH5" s="99">
        <f t="shared" si="29"/>
        <v>1387.3203350553483</v>
      </c>
      <c r="AI5" s="99">
        <f t="shared" si="30"/>
        <v>28.637683647801442</v>
      </c>
      <c r="AJ5" s="89">
        <f t="shared" si="31"/>
        <v>3031.2381251040001</v>
      </c>
      <c r="AK5" s="75">
        <f t="shared" si="5"/>
        <v>34.399898616005636</v>
      </c>
      <c r="AL5" s="104">
        <v>0.77648917592926248</v>
      </c>
      <c r="AM5" s="99">
        <f t="shared" si="32"/>
        <v>2353.7235938073677</v>
      </c>
      <c r="AN5" s="99">
        <f t="shared" si="33"/>
        <v>26.711148928392394</v>
      </c>
      <c r="AO5" s="99">
        <f t="shared" si="34"/>
        <v>3741.0439288627158</v>
      </c>
      <c r="AP5" s="99">
        <f t="shared" si="35"/>
        <v>39.161235958359541</v>
      </c>
      <c r="AQ5" s="90">
        <f t="shared" si="6"/>
        <v>4198.7785909199965</v>
      </c>
      <c r="AR5" s="75">
        <f t="shared" si="7"/>
        <v>498.45016836320144</v>
      </c>
      <c r="AS5" s="75">
        <f t="shared" si="8"/>
        <v>4142.5655928959986</v>
      </c>
      <c r="AT5" s="75">
        <f t="shared" si="9"/>
        <v>135.34194432896754</v>
      </c>
      <c r="AU5" s="63">
        <f t="shared" si="10"/>
        <v>4186.1474158491901</v>
      </c>
      <c r="AV5" s="75">
        <f t="shared" si="11"/>
        <v>154.02141483562775</v>
      </c>
      <c r="AW5" s="78">
        <f t="shared" si="36"/>
        <v>3.6793117760852527E-2</v>
      </c>
      <c r="AX5" s="78"/>
      <c r="AY5" s="97"/>
      <c r="AZ5" s="80">
        <f t="shared" si="12"/>
        <v>6.2813631429815526</v>
      </c>
      <c r="BA5" s="80">
        <f t="shared" si="13"/>
        <v>0.11803297819629831</v>
      </c>
      <c r="BB5" s="80">
        <f t="shared" si="14"/>
        <v>0.62813631429815531</v>
      </c>
      <c r="BC5" s="80">
        <f t="shared" si="15"/>
        <v>1.1803297819629832E-2</v>
      </c>
      <c r="BD5" s="80">
        <f t="shared" si="16"/>
        <v>3.3170275505640885</v>
      </c>
      <c r="BE5" s="80">
        <f t="shared" si="17"/>
        <v>0.33170275505640884</v>
      </c>
      <c r="BF5" s="80">
        <f t="shared" si="18"/>
        <v>1.2204378528389672E-2</v>
      </c>
      <c r="BG5" s="80">
        <v>42.067256020000002</v>
      </c>
      <c r="BH5" s="78">
        <f t="shared" si="19"/>
        <v>0.52807447604272828</v>
      </c>
    </row>
    <row r="6" spans="1:60">
      <c r="A6" t="s">
        <v>58</v>
      </c>
      <c r="B6" s="59">
        <v>2012</v>
      </c>
      <c r="C6">
        <f>'Flow data (updated March 2014)'!A6-'Flow data (updated March 2014)'!A5</f>
        <v>31</v>
      </c>
      <c r="D6" s="72">
        <v>2.89</v>
      </c>
      <c r="E6" s="72">
        <v>1.0000000000017955E-2</v>
      </c>
      <c r="F6" s="80">
        <f t="shared" si="37"/>
        <v>2.8900000000000002E-3</v>
      </c>
      <c r="G6" s="72">
        <v>0.66433333333333333</v>
      </c>
      <c r="H6" s="72">
        <v>3.1381169158872929E-2</v>
      </c>
      <c r="I6" s="80">
        <f t="shared" si="0"/>
        <v>6.6433333333333329E-4</v>
      </c>
      <c r="J6" s="91">
        <v>3423864.3969999994</v>
      </c>
      <c r="K6" s="75">
        <f t="shared" si="1"/>
        <v>9894.9681073299998</v>
      </c>
      <c r="L6" s="75">
        <f t="shared" si="2"/>
        <v>34.238643970061467</v>
      </c>
      <c r="M6" s="103">
        <v>0.22589666300566569</v>
      </c>
      <c r="N6" s="99">
        <f t="shared" si="20"/>
        <v>2235.2402759933348</v>
      </c>
      <c r="O6" s="99">
        <f t="shared" si="21"/>
        <v>7.7343954186759429</v>
      </c>
      <c r="P6" s="86">
        <f t="shared" si="22"/>
        <v>2274.5872477403327</v>
      </c>
      <c r="Q6" s="86">
        <f t="shared" si="23"/>
        <v>107.44486781929945</v>
      </c>
      <c r="R6" s="104">
        <v>0.77648917592926248</v>
      </c>
      <c r="S6" s="99">
        <f t="shared" si="24"/>
        <v>1766.1923775771002</v>
      </c>
      <c r="T6" s="99">
        <f t="shared" si="25"/>
        <v>83.429776870836363</v>
      </c>
      <c r="U6" s="99">
        <v>21</v>
      </c>
      <c r="V6" s="99">
        <f t="shared" si="26"/>
        <v>4022.4326535704349</v>
      </c>
      <c r="W6" s="99">
        <f t="shared" si="27"/>
        <v>83.787520199669217</v>
      </c>
      <c r="X6" s="88">
        <v>1.9633333333333332</v>
      </c>
      <c r="Y6" s="72">
        <v>0.21674357609345182</v>
      </c>
      <c r="Z6" s="80">
        <f t="shared" si="38"/>
        <v>1.963333333333333E-3</v>
      </c>
      <c r="AA6" s="72">
        <v>5.623333333333333E-2</v>
      </c>
      <c r="AB6" s="72">
        <v>3.5049171808253384E-3</v>
      </c>
      <c r="AC6" s="80">
        <f t="shared" si="28"/>
        <v>5.6233333333333329E-5</v>
      </c>
      <c r="AD6" s="91">
        <v>2738621.7849999992</v>
      </c>
      <c r="AE6" s="75">
        <f t="shared" si="3"/>
        <v>5376.8274378833312</v>
      </c>
      <c r="AF6" s="89">
        <f t="shared" si="4"/>
        <v>593.57867924833215</v>
      </c>
      <c r="AG6" s="103">
        <v>0.22589666300566569</v>
      </c>
      <c r="AH6" s="99">
        <f t="shared" si="29"/>
        <v>1214.6073757751478</v>
      </c>
      <c r="AI6" s="99">
        <f t="shared" si="30"/>
        <v>134.08744287350862</v>
      </c>
      <c r="AJ6" s="89">
        <f t="shared" si="31"/>
        <v>154.00183170983328</v>
      </c>
      <c r="AK6" s="75">
        <f t="shared" si="5"/>
        <v>9.598642546029053</v>
      </c>
      <c r="AL6" s="104">
        <v>0.77648917592926248</v>
      </c>
      <c r="AM6" s="99">
        <f t="shared" si="32"/>
        <v>119.58075539596541</v>
      </c>
      <c r="AN6" s="99">
        <f t="shared" si="33"/>
        <v>7.453242040605657</v>
      </c>
      <c r="AO6" s="99">
        <f t="shared" si="34"/>
        <v>1334.1881311711131</v>
      </c>
      <c r="AP6" s="99">
        <f t="shared" si="35"/>
        <v>134.29442711174687</v>
      </c>
      <c r="AQ6" s="90">
        <f t="shared" si="6"/>
        <v>4518.1406694466687</v>
      </c>
      <c r="AR6" s="75">
        <f t="shared" si="7"/>
        <v>594.56533131280287</v>
      </c>
      <c r="AS6" s="75">
        <f t="shared" si="8"/>
        <v>2120.5854160304993</v>
      </c>
      <c r="AT6" s="75">
        <f t="shared" si="9"/>
        <v>107.87276560575042</v>
      </c>
      <c r="AU6" s="63">
        <f t="shared" si="10"/>
        <v>2688.2445223993218</v>
      </c>
      <c r="AV6" s="75">
        <f t="shared" si="11"/>
        <v>158.28879206842873</v>
      </c>
      <c r="AW6" s="78">
        <f t="shared" si="36"/>
        <v>5.8881843057621945E-2</v>
      </c>
      <c r="AX6" s="78"/>
      <c r="AY6" s="97"/>
      <c r="AZ6" s="80">
        <f t="shared" si="12"/>
        <v>3.0844867083550556</v>
      </c>
      <c r="BA6" s="80">
        <f t="shared" si="13"/>
        <v>6.4250048326479695E-2</v>
      </c>
      <c r="BB6" s="80">
        <f t="shared" si="14"/>
        <v>0.30844867083550553</v>
      </c>
      <c r="BC6" s="80">
        <f t="shared" si="15"/>
        <v>6.4250048326479695E-3</v>
      </c>
      <c r="BD6" s="80">
        <f t="shared" si="16"/>
        <v>2.061402940031547</v>
      </c>
      <c r="BE6" s="80">
        <f t="shared" si="17"/>
        <v>0.2061402940031547</v>
      </c>
      <c r="BF6" s="80">
        <f t="shared" si="18"/>
        <v>1.2137920439345803E-2</v>
      </c>
      <c r="BG6" s="80">
        <v>42.067256020000002</v>
      </c>
      <c r="BH6" s="78">
        <f t="shared" si="19"/>
        <v>0.66831312141749677</v>
      </c>
    </row>
    <row r="7" spans="1:60">
      <c r="A7" t="s">
        <v>127</v>
      </c>
      <c r="B7" s="59">
        <v>2012</v>
      </c>
      <c r="C7">
        <f>'Flow data (updated March 2014)'!A7-'Flow data (updated March 2014)'!A6</f>
        <v>30</v>
      </c>
      <c r="D7" s="72">
        <v>2.89</v>
      </c>
      <c r="E7" s="72">
        <v>1.0000000000017955E-2</v>
      </c>
      <c r="F7" s="80">
        <f t="shared" si="37"/>
        <v>2.8900000000000002E-3</v>
      </c>
      <c r="G7" s="72">
        <v>0.66433333333333333</v>
      </c>
      <c r="H7" s="72">
        <v>3.1381169158872929E-2</v>
      </c>
      <c r="I7" s="80">
        <f t="shared" si="0"/>
        <v>6.6433333333333329E-4</v>
      </c>
      <c r="J7" s="91">
        <v>4080275.3420000002</v>
      </c>
      <c r="K7" s="75">
        <f t="shared" si="1"/>
        <v>11791.995738380001</v>
      </c>
      <c r="L7" s="75">
        <f t="shared" si="2"/>
        <v>40.802753420073266</v>
      </c>
      <c r="M7" s="103">
        <v>0.22589666300566569</v>
      </c>
      <c r="N7" s="99">
        <f t="shared" si="20"/>
        <v>2663.7724874770729</v>
      </c>
      <c r="O7" s="99">
        <f t="shared" si="21"/>
        <v>9.2172058390375629</v>
      </c>
      <c r="P7" s="86">
        <f t="shared" si="22"/>
        <v>2710.6629188686666</v>
      </c>
      <c r="Q7" s="86">
        <f t="shared" si="23"/>
        <v>128.04381072208011</v>
      </c>
      <c r="R7" s="104">
        <v>0.77648917592926248</v>
      </c>
      <c r="S7" s="99">
        <f t="shared" si="24"/>
        <v>2104.8004160943401</v>
      </c>
      <c r="T7" s="99">
        <f t="shared" si="25"/>
        <v>99.424633070430446</v>
      </c>
      <c r="U7" s="99">
        <v>21</v>
      </c>
      <c r="V7" s="99">
        <f t="shared" si="26"/>
        <v>4789.572903571413</v>
      </c>
      <c r="W7" s="99">
        <f t="shared" si="27"/>
        <v>99.850961661212452</v>
      </c>
      <c r="X7" s="88">
        <v>1.9633333333333332</v>
      </c>
      <c r="Y7" s="72">
        <v>0.21674357609345182</v>
      </c>
      <c r="Z7" s="80">
        <f t="shared" si="38"/>
        <v>1.963333333333333E-3</v>
      </c>
      <c r="AA7" s="72">
        <v>5.623333333333333E-2</v>
      </c>
      <c r="AB7" s="72">
        <v>3.5049171808253384E-3</v>
      </c>
      <c r="AC7" s="80">
        <f t="shared" si="28"/>
        <v>5.6233333333333329E-5</v>
      </c>
      <c r="AD7" s="91">
        <v>3565383.3759999992</v>
      </c>
      <c r="AE7" s="75">
        <f t="shared" si="3"/>
        <v>7000.0360282133306</v>
      </c>
      <c r="AF7" s="89">
        <f t="shared" si="4"/>
        <v>772.77394305838402</v>
      </c>
      <c r="AG7" s="103">
        <v>0.22589666300566569</v>
      </c>
      <c r="AH7" s="99">
        <f t="shared" si="29"/>
        <v>1581.2847796928252</v>
      </c>
      <c r="AI7" s="99">
        <f t="shared" si="30"/>
        <v>174.56705499461927</v>
      </c>
      <c r="AJ7" s="89">
        <f t="shared" si="31"/>
        <v>200.49339184373326</v>
      </c>
      <c r="AK7" s="75">
        <f t="shared" si="5"/>
        <v>12.496373450771445</v>
      </c>
      <c r="AL7" s="104">
        <v>0.77648917592926248</v>
      </c>
      <c r="AM7" s="99">
        <f t="shared" si="32"/>
        <v>155.68094861200316</v>
      </c>
      <c r="AN7" s="99">
        <f t="shared" si="33"/>
        <v>9.7032987228938339</v>
      </c>
      <c r="AO7" s="99">
        <f t="shared" si="34"/>
        <v>1736.9657283048284</v>
      </c>
      <c r="AP7" s="99">
        <f t="shared" si="35"/>
        <v>174.83652563351899</v>
      </c>
      <c r="AQ7" s="90">
        <f t="shared" si="6"/>
        <v>4791.9597101666704</v>
      </c>
      <c r="AR7" s="75">
        <f t="shared" si="7"/>
        <v>773.8503936528441</v>
      </c>
      <c r="AS7" s="75">
        <f t="shared" si="8"/>
        <v>2510.1695270249334</v>
      </c>
      <c r="AT7" s="75">
        <f t="shared" si="9"/>
        <v>128.65215432962256</v>
      </c>
      <c r="AU7" s="63">
        <f t="shared" si="10"/>
        <v>3052.6071752665848</v>
      </c>
      <c r="AV7" s="75">
        <f t="shared" si="11"/>
        <v>201.34057027899038</v>
      </c>
      <c r="AW7" s="78">
        <f t="shared" si="36"/>
        <v>6.5956920992104817E-2</v>
      </c>
      <c r="AX7" s="78"/>
      <c r="AY7" s="97"/>
      <c r="AZ7" s="80">
        <f t="shared" si="12"/>
        <v>3.7951710005317119</v>
      </c>
      <c r="BA7" s="80">
        <f t="shared" si="13"/>
        <v>7.912009728242507E-2</v>
      </c>
      <c r="BB7" s="80">
        <f t="shared" si="14"/>
        <v>0.37951710005317119</v>
      </c>
      <c r="BC7" s="80">
        <f t="shared" si="15"/>
        <v>7.9120097282425073E-3</v>
      </c>
      <c r="BD7" s="80">
        <f t="shared" si="16"/>
        <v>2.4188307518919117</v>
      </c>
      <c r="BE7" s="80">
        <f t="shared" si="17"/>
        <v>0.24188307518919122</v>
      </c>
      <c r="BF7" s="80">
        <f t="shared" si="18"/>
        <v>1.5953862879580831E-2</v>
      </c>
      <c r="BG7" s="80">
        <v>42.067256020000002</v>
      </c>
      <c r="BH7" s="78">
        <f t="shared" si="19"/>
        <v>0.63734433878026264</v>
      </c>
    </row>
    <row r="8" spans="1:60">
      <c r="A8" t="s">
        <v>128</v>
      </c>
      <c r="B8" s="59">
        <v>2012</v>
      </c>
      <c r="C8">
        <f>'Flow data (updated March 2014)'!A8-'Flow data (updated March 2014)'!A7</f>
        <v>31</v>
      </c>
      <c r="D8" s="72">
        <v>3.77</v>
      </c>
      <c r="E8" s="72">
        <v>8.6602540378438675E-2</v>
      </c>
      <c r="F8" s="80">
        <f t="shared" si="37"/>
        <v>3.7699999999999999E-3</v>
      </c>
      <c r="G8" s="72">
        <v>0.82833333333333325</v>
      </c>
      <c r="H8" s="72">
        <v>1.7246577760370269E-2</v>
      </c>
      <c r="I8" s="80">
        <f t="shared" si="0"/>
        <v>8.2833333333333327E-4</v>
      </c>
      <c r="J8" s="91">
        <v>4925720.4959999993</v>
      </c>
      <c r="K8" s="75">
        <f t="shared" si="1"/>
        <v>18569.966269919998</v>
      </c>
      <c r="L8" s="75">
        <f t="shared" si="2"/>
        <v>426.57990814774291</v>
      </c>
      <c r="M8" s="103">
        <v>0.22589666300566569</v>
      </c>
      <c r="N8" s="99">
        <f t="shared" si="20"/>
        <v>4194.8934125026963</v>
      </c>
      <c r="O8" s="99">
        <f t="shared" si="21"/>
        <v>96.3629777558385</v>
      </c>
      <c r="P8" s="86">
        <f t="shared" si="22"/>
        <v>4080.138477519999</v>
      </c>
      <c r="Q8" s="86">
        <f t="shared" si="23"/>
        <v>84.951821560113601</v>
      </c>
      <c r="R8" s="104">
        <v>0.77648917592926248</v>
      </c>
      <c r="S8" s="99">
        <f t="shared" si="24"/>
        <v>3168.1833640867799</v>
      </c>
      <c r="T8" s="99">
        <f t="shared" si="25"/>
        <v>65.964169916902364</v>
      </c>
      <c r="U8" s="99">
        <v>21</v>
      </c>
      <c r="V8" s="99">
        <f t="shared" si="26"/>
        <v>7384.0767765894761</v>
      </c>
      <c r="W8" s="99">
        <f t="shared" si="27"/>
        <v>116.77797392829777</v>
      </c>
      <c r="X8" s="88">
        <v>3.1366666666666667</v>
      </c>
      <c r="Y8" s="72">
        <v>0.27720830515055639</v>
      </c>
      <c r="Z8" s="80">
        <f t="shared" si="38"/>
        <v>3.1366666666666665E-3</v>
      </c>
      <c r="AA8" s="72">
        <v>0.28899999999999998</v>
      </c>
      <c r="AB8" s="72">
        <v>1.6093476939431368E-2</v>
      </c>
      <c r="AC8" s="80">
        <f t="shared" si="28"/>
        <v>2.8899999999999998E-4</v>
      </c>
      <c r="AD8" s="91">
        <v>4301222.4879999999</v>
      </c>
      <c r="AE8" s="75">
        <f t="shared" si="3"/>
        <v>13491.501204026667</v>
      </c>
      <c r="AF8" s="89">
        <f t="shared" si="4"/>
        <v>1192.3345959739395</v>
      </c>
      <c r="AG8" s="103">
        <v>0.22589666300566569</v>
      </c>
      <c r="AH8" s="99">
        <f t="shared" si="29"/>
        <v>3047.6851009265447</v>
      </c>
      <c r="AI8" s="99">
        <f t="shared" si="30"/>
        <v>269.34440641672154</v>
      </c>
      <c r="AJ8" s="89">
        <f t="shared" si="31"/>
        <v>1243.0532990319998</v>
      </c>
      <c r="AK8" s="75">
        <f t="shared" si="5"/>
        <v>69.221624921991619</v>
      </c>
      <c r="AL8" s="104">
        <v>0.77648917592926248</v>
      </c>
      <c r="AM8" s="99">
        <f t="shared" si="32"/>
        <v>965.21743180150861</v>
      </c>
      <c r="AN8" s="99">
        <f t="shared" si="33"/>
        <v>53.749842492161768</v>
      </c>
      <c r="AO8" s="99">
        <f t="shared" si="34"/>
        <v>4012.9025327280533</v>
      </c>
      <c r="AP8" s="99">
        <f t="shared" si="35"/>
        <v>274.65515621576861</v>
      </c>
      <c r="AQ8" s="90">
        <f t="shared" si="6"/>
        <v>5078.4650658933315</v>
      </c>
      <c r="AR8" s="75">
        <f t="shared" si="7"/>
        <v>1266.3460059524309</v>
      </c>
      <c r="AS8" s="75">
        <f t="shared" si="8"/>
        <v>2837.0851784879992</v>
      </c>
      <c r="AT8" s="75">
        <f t="shared" si="9"/>
        <v>109.58305226275765</v>
      </c>
      <c r="AU8" s="63">
        <f t="shared" si="10"/>
        <v>3371.1742438614228</v>
      </c>
      <c r="AV8" s="75">
        <f t="shared" si="11"/>
        <v>298.45024716140955</v>
      </c>
      <c r="AW8" s="78">
        <f t="shared" si="36"/>
        <v>8.8530056761337128E-2</v>
      </c>
      <c r="AX8" s="78"/>
      <c r="AY8" s="97"/>
      <c r="AZ8" s="80">
        <f t="shared" si="12"/>
        <v>5.6622667506059363</v>
      </c>
      <c r="BA8" s="80">
        <f t="shared" si="13"/>
        <v>8.9547828250335776E-2</v>
      </c>
      <c r="BB8" s="80">
        <f t="shared" si="14"/>
        <v>0.56622667506059365</v>
      </c>
      <c r="BC8" s="80">
        <f t="shared" si="15"/>
        <v>8.9547828250335776E-3</v>
      </c>
      <c r="BD8" s="80">
        <f t="shared" si="16"/>
        <v>2.5850879411267642</v>
      </c>
      <c r="BE8" s="80">
        <f t="shared" si="17"/>
        <v>0.25850879411267647</v>
      </c>
      <c r="BF8" s="80">
        <f t="shared" si="18"/>
        <v>2.2885798216100057E-2</v>
      </c>
      <c r="BG8" s="80">
        <v>42.067256020000002</v>
      </c>
      <c r="BH8" s="78">
        <f t="shared" si="19"/>
        <v>0.45654647776001123</v>
      </c>
    </row>
    <row r="9" spans="1:60">
      <c r="A9" t="s">
        <v>129</v>
      </c>
      <c r="B9" s="59">
        <v>2012</v>
      </c>
      <c r="C9">
        <f>'Flow data (updated March 2014)'!A9-'Flow data (updated March 2014)'!A8</f>
        <v>31</v>
      </c>
      <c r="D9" s="72">
        <v>3.77</v>
      </c>
      <c r="E9" s="72">
        <v>8.6602540378438675E-2</v>
      </c>
      <c r="F9" s="80">
        <f t="shared" si="37"/>
        <v>3.7699999999999999E-3</v>
      </c>
      <c r="G9" s="72">
        <v>0.82833333333333325</v>
      </c>
      <c r="H9" s="72">
        <v>1.7246577760370269E-2</v>
      </c>
      <c r="I9" s="80">
        <f t="shared" si="0"/>
        <v>8.2833333333333327E-4</v>
      </c>
      <c r="J9" s="91">
        <v>4470533.9160000002</v>
      </c>
      <c r="K9" s="75">
        <f t="shared" si="1"/>
        <v>16853.912863320002</v>
      </c>
      <c r="L9" s="75">
        <f t="shared" si="2"/>
        <v>387.1595939735696</v>
      </c>
      <c r="M9" s="103">
        <v>0.22589666300566569</v>
      </c>
      <c r="N9" s="99">
        <f t="shared" si="20"/>
        <v>3807.2426744122527</v>
      </c>
      <c r="O9" s="99">
        <f t="shared" si="21"/>
        <v>87.458060329257805</v>
      </c>
      <c r="P9" s="86">
        <f t="shared" si="22"/>
        <v>3703.09226042</v>
      </c>
      <c r="Q9" s="86">
        <f t="shared" si="23"/>
        <v>77.101410812666614</v>
      </c>
      <c r="R9" s="104">
        <v>0.77648917592926248</v>
      </c>
      <c r="S9" s="99">
        <f t="shared" si="24"/>
        <v>2875.4110576835556</v>
      </c>
      <c r="T9" s="99">
        <f t="shared" si="25"/>
        <v>59.868410944911027</v>
      </c>
      <c r="U9" s="99">
        <v>21</v>
      </c>
      <c r="V9" s="99">
        <f t="shared" si="26"/>
        <v>6703.6537320958087</v>
      </c>
      <c r="W9" s="99">
        <f t="shared" si="27"/>
        <v>105.9865036012833</v>
      </c>
      <c r="X9" s="88">
        <v>3.1366666666666667</v>
      </c>
      <c r="Y9" s="72">
        <v>0.27720830515055639</v>
      </c>
      <c r="Z9" s="80">
        <f t="shared" si="38"/>
        <v>3.1366666666666665E-3</v>
      </c>
      <c r="AA9" s="72">
        <v>0.28899999999999998</v>
      </c>
      <c r="AB9" s="72">
        <v>1.6093476939431368E-2</v>
      </c>
      <c r="AC9" s="80">
        <f t="shared" si="28"/>
        <v>2.8899999999999998E-4</v>
      </c>
      <c r="AD9" s="91">
        <v>3951165.2020000005</v>
      </c>
      <c r="AE9" s="75">
        <f t="shared" si="3"/>
        <v>12393.488183606667</v>
      </c>
      <c r="AF9" s="89">
        <f t="shared" si="4"/>
        <v>1095.2958090162758</v>
      </c>
      <c r="AG9" s="103">
        <v>0.22589666300566569</v>
      </c>
      <c r="AH9" s="99">
        <f t="shared" si="29"/>
        <v>2799.6476236768949</v>
      </c>
      <c r="AI9" s="99">
        <f t="shared" si="30"/>
        <v>247.42366826086763</v>
      </c>
      <c r="AJ9" s="89">
        <f t="shared" si="31"/>
        <v>1141.8867433780001</v>
      </c>
      <c r="AK9" s="75">
        <f t="shared" si="5"/>
        <v>63.587986062270694</v>
      </c>
      <c r="AL9" s="104">
        <v>0.77648917592926248</v>
      </c>
      <c r="AM9" s="99">
        <f t="shared" si="32"/>
        <v>886.66269637013249</v>
      </c>
      <c r="AN9" s="99">
        <f t="shared" si="33"/>
        <v>49.375382896494003</v>
      </c>
      <c r="AO9" s="99">
        <f t="shared" si="34"/>
        <v>3686.3103200470273</v>
      </c>
      <c r="AP9" s="99">
        <f t="shared" si="35"/>
        <v>252.30219985533077</v>
      </c>
      <c r="AQ9" s="90">
        <f t="shared" si="6"/>
        <v>4460.4246797133346</v>
      </c>
      <c r="AR9" s="75">
        <f t="shared" si="7"/>
        <v>1161.7079927651343</v>
      </c>
      <c r="AS9" s="75">
        <f t="shared" si="8"/>
        <v>2561.2055170419999</v>
      </c>
      <c r="AT9" s="75">
        <f t="shared" si="9"/>
        <v>99.940279771266987</v>
      </c>
      <c r="AU9" s="63">
        <f t="shared" si="10"/>
        <v>3017.3434120487814</v>
      </c>
      <c r="AV9" s="75">
        <f t="shared" si="11"/>
        <v>273.65953116503016</v>
      </c>
      <c r="AW9" s="78">
        <f t="shared" si="36"/>
        <v>9.0695520460899362E-2</v>
      </c>
      <c r="AX9" s="78"/>
      <c r="AY9" s="97"/>
      <c r="AZ9" s="80">
        <f t="shared" si="12"/>
        <v>5.1405039225977962</v>
      </c>
      <c r="BA9" s="80">
        <f t="shared" si="13"/>
        <v>8.1272699825814282E-2</v>
      </c>
      <c r="BB9" s="80">
        <f t="shared" si="14"/>
        <v>0.51405039225977966</v>
      </c>
      <c r="BC9" s="80">
        <f t="shared" si="15"/>
        <v>8.1272699825814289E-3</v>
      </c>
      <c r="BD9" s="80">
        <f t="shared" si="16"/>
        <v>2.3137629515676337</v>
      </c>
      <c r="BE9" s="80">
        <f t="shared" si="17"/>
        <v>0.23137629515676333</v>
      </c>
      <c r="BF9" s="80">
        <f t="shared" si="18"/>
        <v>2.0984793511557319E-2</v>
      </c>
      <c r="BG9" s="80">
        <v>42.067256020000002</v>
      </c>
      <c r="BH9" s="78">
        <f t="shared" si="19"/>
        <v>0.45010430619384767</v>
      </c>
    </row>
    <row r="10" spans="1:60">
      <c r="A10" t="s">
        <v>130</v>
      </c>
      <c r="B10" s="59">
        <v>2012</v>
      </c>
      <c r="C10">
        <f>'Flow data (updated March 2014)'!A10-'Flow data (updated March 2014)'!A9</f>
        <v>30</v>
      </c>
      <c r="D10" s="72">
        <v>3.76</v>
      </c>
      <c r="E10" s="72">
        <v>0.29512709126747533</v>
      </c>
      <c r="F10" s="80">
        <f t="shared" si="37"/>
        <v>3.7599999999999999E-3</v>
      </c>
      <c r="G10" s="72">
        <v>0.88333333333333341</v>
      </c>
      <c r="H10" s="72">
        <v>3.8298534929912212E-2</v>
      </c>
      <c r="I10" s="80">
        <f t="shared" ref="I10:I21" si="39">G10/1000</f>
        <v>8.8333333333333341E-4</v>
      </c>
      <c r="J10" s="91">
        <v>3791811.2409999999</v>
      </c>
      <c r="K10" s="75">
        <f t="shared" si="1"/>
        <v>14257.21026616</v>
      </c>
      <c r="L10" s="75">
        <f t="shared" si="2"/>
        <v>1119.0662221916457</v>
      </c>
      <c r="M10" s="103">
        <v>0.22589666300566569</v>
      </c>
      <c r="N10" s="99">
        <f t="shared" si="20"/>
        <v>3220.6562228956627</v>
      </c>
      <c r="O10" s="99">
        <f t="shared" si="21"/>
        <v>252.79332527544958</v>
      </c>
      <c r="P10" s="86">
        <f t="shared" si="22"/>
        <v>3349.4332628833336</v>
      </c>
      <c r="Q10" s="86">
        <f t="shared" si="23"/>
        <v>145.22081526107229</v>
      </c>
      <c r="R10" s="104">
        <v>0.77648917592926248</v>
      </c>
      <c r="S10" s="99">
        <f t="shared" si="24"/>
        <v>2600.7986741263403</v>
      </c>
      <c r="T10" s="99">
        <f t="shared" si="25"/>
        <v>112.76239116984569</v>
      </c>
      <c r="U10" s="99">
        <v>21</v>
      </c>
      <c r="V10" s="99">
        <f t="shared" si="26"/>
        <v>5842.454897022003</v>
      </c>
      <c r="W10" s="99">
        <f t="shared" si="27"/>
        <v>276.80285794435099</v>
      </c>
      <c r="X10" s="88">
        <v>2.1333333333333333</v>
      </c>
      <c r="Y10" s="72">
        <v>0.19530602767053448</v>
      </c>
      <c r="Z10" s="80">
        <f t="shared" si="38"/>
        <v>2.1333333333333334E-3</v>
      </c>
      <c r="AA10" s="72">
        <v>0.41466666666666668</v>
      </c>
      <c r="AB10" s="72">
        <v>1.6954186634705683E-2</v>
      </c>
      <c r="AC10" s="80">
        <f t="shared" si="28"/>
        <v>4.146666666666667E-4</v>
      </c>
      <c r="AD10" s="91">
        <v>3430238.4189999993</v>
      </c>
      <c r="AE10" s="75">
        <f t="shared" si="3"/>
        <v>7317.841960533332</v>
      </c>
      <c r="AF10" s="89">
        <f t="shared" si="4"/>
        <v>669.94623957774422</v>
      </c>
      <c r="AG10" s="103">
        <v>0.22589666300566569</v>
      </c>
      <c r="AH10" s="99">
        <f t="shared" si="29"/>
        <v>1653.076079287318</v>
      </c>
      <c r="AI10" s="99">
        <f t="shared" si="30"/>
        <v>151.33861991380667</v>
      </c>
      <c r="AJ10" s="89">
        <f t="shared" si="31"/>
        <v>1422.4055310786664</v>
      </c>
      <c r="AK10" s="75">
        <f t="shared" si="5"/>
        <v>58.156902357263746</v>
      </c>
      <c r="AL10" s="104">
        <v>0.77648917592926248</v>
      </c>
      <c r="AM10" s="99">
        <f t="shared" si="32"/>
        <v>1104.4824986644985</v>
      </c>
      <c r="AN10" s="99">
        <f t="shared" si="33"/>
        <v>45.158205185990312</v>
      </c>
      <c r="AO10" s="99">
        <f t="shared" si="34"/>
        <v>2757.5585779518165</v>
      </c>
      <c r="AP10" s="99">
        <f t="shared" si="35"/>
        <v>157.93239494491192</v>
      </c>
      <c r="AQ10" s="90">
        <f t="shared" si="6"/>
        <v>6939.3683056266682</v>
      </c>
      <c r="AR10" s="75">
        <f t="shared" si="7"/>
        <v>1304.2764942966051</v>
      </c>
      <c r="AS10" s="75">
        <f t="shared" si="8"/>
        <v>1927.0277318046672</v>
      </c>
      <c r="AT10" s="75">
        <f t="shared" si="9"/>
        <v>156.43308626017324</v>
      </c>
      <c r="AU10" s="63">
        <f t="shared" si="10"/>
        <v>3084.8963190701866</v>
      </c>
      <c r="AV10" s="75">
        <f t="shared" si="11"/>
        <v>318.68866239512852</v>
      </c>
      <c r="AW10" s="78">
        <f t="shared" si="36"/>
        <v>0.10330611775347573</v>
      </c>
      <c r="AX10" s="78"/>
      <c r="AY10" s="97"/>
      <c r="AZ10" s="80">
        <f t="shared" si="12"/>
        <v>4.629455662019196</v>
      </c>
      <c r="BA10" s="80">
        <f t="shared" si="13"/>
        <v>0.21933358161254193</v>
      </c>
      <c r="BB10" s="80">
        <f t="shared" si="14"/>
        <v>0.46294556620191957</v>
      </c>
      <c r="BC10" s="80">
        <f t="shared" si="15"/>
        <v>2.1933358161254194E-2</v>
      </c>
      <c r="BD10" s="80">
        <f t="shared" si="16"/>
        <v>2.4444160858376693</v>
      </c>
      <c r="BE10" s="80">
        <f t="shared" si="17"/>
        <v>0.24444160858376698</v>
      </c>
      <c r="BF10" s="80">
        <f t="shared" si="18"/>
        <v>2.5252313600203653E-2</v>
      </c>
      <c r="BG10" s="80">
        <v>42.067256020000002</v>
      </c>
      <c r="BH10" s="78">
        <f t="shared" si="19"/>
        <v>0.52801371571436684</v>
      </c>
    </row>
    <row r="11" spans="1:60">
      <c r="A11" t="s">
        <v>131</v>
      </c>
      <c r="B11" s="59">
        <v>2012</v>
      </c>
      <c r="C11">
        <f>'Flow data (updated March 2014)'!A11-'Flow data (updated March 2014)'!A10</f>
        <v>31</v>
      </c>
      <c r="D11" s="72">
        <v>3.76</v>
      </c>
      <c r="E11" s="72">
        <v>0.29512709126747533</v>
      </c>
      <c r="F11" s="80">
        <f t="shared" si="37"/>
        <v>3.7599999999999999E-3</v>
      </c>
      <c r="G11" s="72">
        <v>0.88333333333333341</v>
      </c>
      <c r="H11" s="72">
        <v>3.8298534929912212E-2</v>
      </c>
      <c r="I11" s="80">
        <f t="shared" si="39"/>
        <v>8.8333333333333341E-4</v>
      </c>
      <c r="J11" s="91">
        <v>5365719.477584444</v>
      </c>
      <c r="K11" s="75">
        <f t="shared" si="1"/>
        <v>20175.10523571751</v>
      </c>
      <c r="L11" s="75">
        <f t="shared" si="2"/>
        <v>1583.5691819767342</v>
      </c>
      <c r="M11" s="103">
        <v>0.22589666300566569</v>
      </c>
      <c r="N11" s="99">
        <f t="shared" si="20"/>
        <v>4557.4889485367203</v>
      </c>
      <c r="O11" s="99">
        <f t="shared" si="21"/>
        <v>357.72299384715598</v>
      </c>
      <c r="P11" s="86">
        <f t="shared" si="22"/>
        <v>4739.7188718662592</v>
      </c>
      <c r="Q11" s="86">
        <f t="shared" si="23"/>
        <v>205.49919483637814</v>
      </c>
      <c r="R11" s="104">
        <v>0.77648917592926248</v>
      </c>
      <c r="S11" s="99">
        <f t="shared" si="24"/>
        <v>3680.3404009518053</v>
      </c>
      <c r="T11" s="99">
        <f t="shared" si="25"/>
        <v>159.56790045262622</v>
      </c>
      <c r="U11" s="99">
        <v>21</v>
      </c>
      <c r="V11" s="99">
        <f t="shared" si="26"/>
        <v>8258.8293494885256</v>
      </c>
      <c r="W11" s="99">
        <f t="shared" si="27"/>
        <v>391.69842376735653</v>
      </c>
      <c r="X11" s="88">
        <v>2.1333333333333333</v>
      </c>
      <c r="Y11" s="72">
        <v>0.19530602767053448</v>
      </c>
      <c r="Z11" s="80">
        <f t="shared" si="38"/>
        <v>2.1333333333333334E-3</v>
      </c>
      <c r="AA11" s="72">
        <v>0.41466666666666668</v>
      </c>
      <c r="AB11" s="72">
        <v>1.6954186634705683E-2</v>
      </c>
      <c r="AC11" s="80">
        <f t="shared" si="28"/>
        <v>4.146666666666667E-4</v>
      </c>
      <c r="AD11" s="91">
        <v>4840048.6830000011</v>
      </c>
      <c r="AE11" s="75">
        <f t="shared" si="3"/>
        <v>10325.437190400004</v>
      </c>
      <c r="AF11" s="89">
        <f t="shared" si="4"/>
        <v>945.29068200873223</v>
      </c>
      <c r="AG11" s="103">
        <v>0.22589666300566569</v>
      </c>
      <c r="AH11" s="99">
        <f t="shared" si="29"/>
        <v>2332.4818053859572</v>
      </c>
      <c r="AI11" s="99">
        <f t="shared" si="30"/>
        <v>213.53801063612246</v>
      </c>
      <c r="AJ11" s="89">
        <f t="shared" si="31"/>
        <v>2007.0068538840005</v>
      </c>
      <c r="AK11" s="75">
        <f t="shared" si="5"/>
        <v>82.059088692643456</v>
      </c>
      <c r="AL11" s="104">
        <v>0.77648917592926248</v>
      </c>
      <c r="AM11" s="99">
        <f t="shared" si="32"/>
        <v>1558.4190980567694</v>
      </c>
      <c r="AN11" s="99">
        <f t="shared" si="33"/>
        <v>63.717994156456975</v>
      </c>
      <c r="AO11" s="99">
        <f t="shared" si="34"/>
        <v>3890.9009034427263</v>
      </c>
      <c r="AP11" s="99">
        <f t="shared" si="35"/>
        <v>222.84179313081071</v>
      </c>
      <c r="AQ11" s="90">
        <f t="shared" si="6"/>
        <v>9849.6680453175068</v>
      </c>
      <c r="AR11" s="75">
        <f t="shared" si="7"/>
        <v>1844.2521052174502</v>
      </c>
      <c r="AS11" s="75">
        <f t="shared" si="8"/>
        <v>2732.7120179822587</v>
      </c>
      <c r="AT11" s="75">
        <f t="shared" si="9"/>
        <v>221.277231353492</v>
      </c>
      <c r="AU11" s="63">
        <f t="shared" si="10"/>
        <v>4367.9284460457993</v>
      </c>
      <c r="AV11" s="75">
        <f t="shared" si="11"/>
        <v>450.65077382335278</v>
      </c>
      <c r="AW11" s="78">
        <f t="shared" si="36"/>
        <v>0.10317265481565252</v>
      </c>
      <c r="AX11" s="78"/>
      <c r="AY11" s="97"/>
      <c r="AZ11" s="80">
        <f t="shared" si="12"/>
        <v>6.3330455843575804</v>
      </c>
      <c r="BA11" s="80">
        <f t="shared" si="13"/>
        <v>0.30036266255983474</v>
      </c>
      <c r="BB11" s="80">
        <f t="shared" si="14"/>
        <v>0.63330455843575795</v>
      </c>
      <c r="BC11" s="80">
        <f t="shared" si="15"/>
        <v>3.0036266255983473E-2</v>
      </c>
      <c r="BD11" s="80">
        <f t="shared" si="16"/>
        <v>3.3494202128941386</v>
      </c>
      <c r="BE11" s="80">
        <f t="shared" si="17"/>
        <v>0.33494202128941386</v>
      </c>
      <c r="BF11" s="80">
        <f t="shared" si="18"/>
        <v>3.4556857545749629E-2</v>
      </c>
      <c r="BG11" s="80">
        <v>42.067256020000002</v>
      </c>
      <c r="BH11" s="78">
        <f t="shared" si="19"/>
        <v>0.52887985224156586</v>
      </c>
    </row>
    <row r="12" spans="1:60">
      <c r="A12" t="s">
        <v>132</v>
      </c>
      <c r="B12" s="59">
        <v>2012</v>
      </c>
      <c r="C12">
        <f>'Flow data (updated March 2014)'!A12-'Flow data (updated March 2014)'!A11</f>
        <v>30</v>
      </c>
      <c r="D12" s="72">
        <v>3.92</v>
      </c>
      <c r="E12" s="72">
        <v>0.42852460061626901</v>
      </c>
      <c r="F12" s="80">
        <f t="shared" si="37"/>
        <v>3.9199999999999999E-3</v>
      </c>
      <c r="G12" s="72">
        <v>1.4633333333333336</v>
      </c>
      <c r="H12" s="72">
        <v>9.3333333333332158E-2</v>
      </c>
      <c r="I12" s="80">
        <f t="shared" si="39"/>
        <v>1.4633333333333336E-3</v>
      </c>
      <c r="J12" s="91">
        <v>4235779.413911433</v>
      </c>
      <c r="K12" s="75">
        <f t="shared" si="1"/>
        <v>16604.255302532816</v>
      </c>
      <c r="L12" s="75">
        <f t="shared" si="2"/>
        <v>1815.1356816450109</v>
      </c>
      <c r="M12" s="103">
        <v>0.22589666300566569</v>
      </c>
      <c r="N12" s="99">
        <f t="shared" si="20"/>
        <v>3750.845864536293</v>
      </c>
      <c r="O12" s="99">
        <f t="shared" si="21"/>
        <v>410.03309338612229</v>
      </c>
      <c r="P12" s="86">
        <f t="shared" si="22"/>
        <v>6198.3572090237312</v>
      </c>
      <c r="Q12" s="86">
        <f t="shared" si="23"/>
        <v>395.33941196506208</v>
      </c>
      <c r="R12" s="104">
        <v>0.77648917592926248</v>
      </c>
      <c r="S12" s="99">
        <f t="shared" si="24"/>
        <v>4812.9572813500408</v>
      </c>
      <c r="T12" s="99">
        <f t="shared" si="25"/>
        <v>306.97677420911026</v>
      </c>
      <c r="U12" s="99">
        <v>21</v>
      </c>
      <c r="V12" s="99">
        <f t="shared" si="26"/>
        <v>8584.8031458863334</v>
      </c>
      <c r="W12" s="99">
        <f t="shared" si="27"/>
        <v>512.21272687783107</v>
      </c>
      <c r="X12" s="88">
        <v>2.8066666666666666</v>
      </c>
      <c r="Y12" s="72">
        <v>0.16179548132682245</v>
      </c>
      <c r="Z12" s="80">
        <f t="shared" si="38"/>
        <v>2.8066666666666665E-3</v>
      </c>
      <c r="AA12" s="72">
        <v>0.64466666666666672</v>
      </c>
      <c r="AB12" s="72">
        <v>1.1348029687031819E-2</v>
      </c>
      <c r="AC12" s="80">
        <f t="shared" si="28"/>
        <v>6.4466666666666676E-4</v>
      </c>
      <c r="AD12" s="91">
        <v>3894276.5440000002</v>
      </c>
      <c r="AE12" s="75">
        <f t="shared" si="3"/>
        <v>10929.936166826667</v>
      </c>
      <c r="AF12" s="89">
        <f t="shared" si="4"/>
        <v>630.07634785623463</v>
      </c>
      <c r="AG12" s="103">
        <v>0.22589666300566569</v>
      </c>
      <c r="AH12" s="99">
        <f t="shared" si="29"/>
        <v>2469.0361069510809</v>
      </c>
      <c r="AI12" s="99">
        <f t="shared" si="30"/>
        <v>142.33214441952043</v>
      </c>
      <c r="AJ12" s="89">
        <f t="shared" si="31"/>
        <v>2510.5102786986672</v>
      </c>
      <c r="AK12" s="75">
        <f t="shared" si="5"/>
        <v>44.192365830823675</v>
      </c>
      <c r="AL12" s="104">
        <v>0.77648917592926248</v>
      </c>
      <c r="AM12" s="99">
        <f t="shared" si="32"/>
        <v>1949.3840574686712</v>
      </c>
      <c r="AN12" s="99">
        <f t="shared" si="33"/>
        <v>34.31489372634077</v>
      </c>
      <c r="AO12" s="99">
        <f t="shared" si="34"/>
        <v>4418.4201644197519</v>
      </c>
      <c r="AP12" s="99">
        <f t="shared" si="35"/>
        <v>146.41021571771992</v>
      </c>
      <c r="AQ12" s="90">
        <f t="shared" si="6"/>
        <v>5674.3191357061496</v>
      </c>
      <c r="AR12" s="75">
        <f t="shared" si="7"/>
        <v>1921.3832899525148</v>
      </c>
      <c r="AS12" s="75">
        <f t="shared" si="8"/>
        <v>3687.846930325064</v>
      </c>
      <c r="AT12" s="75">
        <f t="shared" si="9"/>
        <v>397.80172932078415</v>
      </c>
      <c r="AU12" s="63">
        <f t="shared" si="10"/>
        <v>4166.3829814665814</v>
      </c>
      <c r="AV12" s="75">
        <f t="shared" si="11"/>
        <v>532.72678630056976</v>
      </c>
      <c r="AW12" s="78">
        <f t="shared" si="36"/>
        <v>0.12786313420305112</v>
      </c>
      <c r="AX12" s="78"/>
      <c r="AY12" s="97"/>
      <c r="AZ12" s="80">
        <f t="shared" si="12"/>
        <v>6.8024428483481048</v>
      </c>
      <c r="BA12" s="80">
        <f t="shared" si="13"/>
        <v>0.40586810688286884</v>
      </c>
      <c r="BB12" s="80">
        <f t="shared" si="14"/>
        <v>0.68024428483481048</v>
      </c>
      <c r="BC12" s="80">
        <f t="shared" si="15"/>
        <v>4.0586810688286887E-2</v>
      </c>
      <c r="BD12" s="80">
        <f t="shared" si="16"/>
        <v>3.3013665699879584</v>
      </c>
      <c r="BE12" s="80">
        <f t="shared" si="17"/>
        <v>0.33013665699879591</v>
      </c>
      <c r="BF12" s="80">
        <f t="shared" si="18"/>
        <v>4.22123076791837E-2</v>
      </c>
      <c r="BG12" s="80">
        <v>42.067256020000002</v>
      </c>
      <c r="BH12" s="78">
        <f t="shared" si="19"/>
        <v>0.48532073603377024</v>
      </c>
    </row>
    <row r="13" spans="1:60">
      <c r="A13" t="s">
        <v>133</v>
      </c>
      <c r="B13" s="59">
        <v>2012</v>
      </c>
      <c r="C13">
        <f>'Flow data (updated March 2014)'!A13-'Flow data (updated March 2014)'!A12</f>
        <v>9</v>
      </c>
      <c r="D13" s="72">
        <v>3.92</v>
      </c>
      <c r="E13" s="72">
        <v>0.42852460061626901</v>
      </c>
      <c r="F13" s="80">
        <f t="shared" si="37"/>
        <v>3.9199999999999999E-3</v>
      </c>
      <c r="G13" s="72">
        <v>1.4633333333333336</v>
      </c>
      <c r="H13" s="72">
        <v>9.3333333333332158E-2</v>
      </c>
      <c r="I13" s="80">
        <f t="shared" si="39"/>
        <v>1.4633333333333336E-3</v>
      </c>
      <c r="J13" s="91"/>
      <c r="K13" s="75">
        <f t="shared" si="1"/>
        <v>0</v>
      </c>
      <c r="L13" s="75">
        <f t="shared" si="2"/>
        <v>0</v>
      </c>
      <c r="M13" s="103">
        <v>0.22589666300566569</v>
      </c>
      <c r="N13" s="99">
        <f t="shared" si="20"/>
        <v>0</v>
      </c>
      <c r="O13" s="99">
        <f t="shared" si="21"/>
        <v>0</v>
      </c>
      <c r="P13" s="86">
        <f t="shared" si="22"/>
        <v>0</v>
      </c>
      <c r="Q13" s="86">
        <f t="shared" si="23"/>
        <v>0</v>
      </c>
      <c r="R13" s="104">
        <v>0.77648917592926248</v>
      </c>
      <c r="S13" s="99">
        <f t="shared" si="24"/>
        <v>0</v>
      </c>
      <c r="T13" s="99">
        <f t="shared" si="25"/>
        <v>0</v>
      </c>
      <c r="U13" s="99">
        <v>21</v>
      </c>
      <c r="V13" s="99">
        <f t="shared" si="26"/>
        <v>21</v>
      </c>
      <c r="W13" s="99">
        <f t="shared" si="27"/>
        <v>0</v>
      </c>
      <c r="X13" s="88">
        <v>2.8066666666666666</v>
      </c>
      <c r="Y13" s="72">
        <v>0.16179548132682245</v>
      </c>
      <c r="Z13" s="80">
        <f t="shared" si="38"/>
        <v>2.8066666666666665E-3</v>
      </c>
      <c r="AA13" s="72">
        <v>0.64466666666666672</v>
      </c>
      <c r="AB13" s="72">
        <v>1.1348029687031819E-2</v>
      </c>
      <c r="AC13" s="80">
        <f t="shared" si="28"/>
        <v>6.4466666666666676E-4</v>
      </c>
      <c r="AD13" s="91"/>
      <c r="AE13" s="75">
        <f t="shared" si="3"/>
        <v>0</v>
      </c>
      <c r="AF13" s="89">
        <f t="shared" si="4"/>
        <v>0</v>
      </c>
      <c r="AG13" s="103">
        <v>0.22589666300566569</v>
      </c>
      <c r="AH13" s="99">
        <f t="shared" si="29"/>
        <v>0</v>
      </c>
      <c r="AI13" s="99">
        <f t="shared" si="30"/>
        <v>0</v>
      </c>
      <c r="AJ13" s="89">
        <f t="shared" si="31"/>
        <v>0</v>
      </c>
      <c r="AK13" s="75">
        <f t="shared" si="5"/>
        <v>0</v>
      </c>
      <c r="AL13" s="104">
        <v>0.77648917592926248</v>
      </c>
      <c r="AM13" s="99">
        <f t="shared" si="32"/>
        <v>0</v>
      </c>
      <c r="AN13" s="99">
        <f t="shared" si="33"/>
        <v>0</v>
      </c>
      <c r="AO13" s="99">
        <f t="shared" si="34"/>
        <v>0</v>
      </c>
      <c r="AP13" s="99">
        <f t="shared" si="35"/>
        <v>0</v>
      </c>
      <c r="AQ13" s="90">
        <f t="shared" si="6"/>
        <v>0</v>
      </c>
      <c r="AR13" s="75">
        <f t="shared" si="7"/>
        <v>0</v>
      </c>
      <c r="AS13" s="75">
        <f t="shared" si="8"/>
        <v>0</v>
      </c>
      <c r="AT13" s="75">
        <f t="shared" si="9"/>
        <v>0</v>
      </c>
      <c r="AU13" s="63">
        <f t="shared" si="10"/>
        <v>21</v>
      </c>
      <c r="AV13" s="75">
        <f t="shared" si="11"/>
        <v>0</v>
      </c>
      <c r="AW13" s="78">
        <f t="shared" si="36"/>
        <v>0</v>
      </c>
      <c r="AX13" s="78"/>
      <c r="AY13" s="97"/>
      <c r="AZ13" s="80">
        <f t="shared" si="12"/>
        <v>5.5466734797819911E-2</v>
      </c>
      <c r="BA13" s="80">
        <f t="shared" si="13"/>
        <v>0</v>
      </c>
      <c r="BB13" s="80">
        <f t="shared" si="14"/>
        <v>5.5466734797819913E-3</v>
      </c>
      <c r="BC13" s="80">
        <f t="shared" si="15"/>
        <v>0</v>
      </c>
      <c r="BD13" s="80"/>
      <c r="BE13" s="80">
        <f t="shared" si="17"/>
        <v>5.5466734797819913E-3</v>
      </c>
      <c r="BF13" s="80">
        <f t="shared" si="18"/>
        <v>0</v>
      </c>
      <c r="BG13" s="80">
        <v>42.067256020000002</v>
      </c>
      <c r="BH13" s="78"/>
    </row>
    <row r="14" spans="1:60">
      <c r="A14" t="s">
        <v>24</v>
      </c>
      <c r="B14" s="59">
        <v>2013</v>
      </c>
      <c r="C14">
        <f>'Flow data (updated March 2014)'!A14-'Flow data (updated March 2014)'!A13</f>
        <v>31</v>
      </c>
      <c r="D14" s="72">
        <v>4.0199999999999996</v>
      </c>
      <c r="E14" s="72">
        <v>5.7735026918895298E-3</v>
      </c>
      <c r="F14" s="80">
        <f t="shared" si="37"/>
        <v>4.0199999999999993E-3</v>
      </c>
      <c r="G14" s="72">
        <v>1.9000000000000001</v>
      </c>
      <c r="H14" s="72">
        <v>0.8050465825031492</v>
      </c>
      <c r="I14" s="80">
        <f t="shared" si="39"/>
        <v>1.9000000000000002E-3</v>
      </c>
      <c r="J14" s="91">
        <v>4428299.62601439</v>
      </c>
      <c r="K14" s="75">
        <f t="shared" si="1"/>
        <v>17801.764496577845</v>
      </c>
      <c r="L14" s="75">
        <f t="shared" si="2"/>
        <v>25.566799811287478</v>
      </c>
      <c r="M14" s="103">
        <v>0.22589666300566569</v>
      </c>
      <c r="N14" s="99">
        <f t="shared" si="20"/>
        <v>4021.3591953896694</v>
      </c>
      <c r="O14" s="99">
        <f t="shared" si="21"/>
        <v>5.7754547611037248</v>
      </c>
      <c r="P14" s="86">
        <f t="shared" si="22"/>
        <v>8413.7692894273423</v>
      </c>
      <c r="Q14" s="86">
        <f t="shared" si="23"/>
        <v>3564.9874802228583</v>
      </c>
      <c r="R14" s="104">
        <v>0.77648917592926248</v>
      </c>
      <c r="S14" s="99">
        <f t="shared" si="24"/>
        <v>6533.2007820063736</v>
      </c>
      <c r="T14" s="99">
        <f t="shared" si="25"/>
        <v>2768.1741907163851</v>
      </c>
      <c r="U14" s="99">
        <v>21</v>
      </c>
      <c r="V14" s="99">
        <f t="shared" si="26"/>
        <v>10575.559977396042</v>
      </c>
      <c r="W14" s="99">
        <f t="shared" si="27"/>
        <v>2768.1802155976065</v>
      </c>
      <c r="X14" s="88">
        <v>3.86</v>
      </c>
      <c r="Y14" s="72">
        <v>1.7320508075702776E-2</v>
      </c>
      <c r="Z14" s="80">
        <f t="shared" si="38"/>
        <v>3.8599999999999997E-3</v>
      </c>
      <c r="AA14" s="72">
        <v>0.72833333333333339</v>
      </c>
      <c r="AB14" s="72">
        <v>8.8191710366590829E-4</v>
      </c>
      <c r="AC14" s="80">
        <f t="shared" si="28"/>
        <v>7.2833333333333344E-4</v>
      </c>
      <c r="AD14" s="91">
        <v>4271009.7450000001</v>
      </c>
      <c r="AE14" s="75">
        <f t="shared" si="3"/>
        <v>16486.0976157</v>
      </c>
      <c r="AF14" s="89">
        <f t="shared" si="4"/>
        <v>73.976058779677757</v>
      </c>
      <c r="AG14" s="103">
        <v>0.22589666300566569</v>
      </c>
      <c r="AH14" s="99">
        <f t="shared" si="29"/>
        <v>3724.1544373722918</v>
      </c>
      <c r="AI14" s="99">
        <f t="shared" si="30"/>
        <v>16.710944820640183</v>
      </c>
      <c r="AJ14" s="89">
        <f t="shared" si="31"/>
        <v>3110.7187642750005</v>
      </c>
      <c r="AK14" s="75">
        <f t="shared" si="5"/>
        <v>3.7666765440392695</v>
      </c>
      <c r="AL14" s="104">
        <v>0.77648917592926248</v>
      </c>
      <c r="AM14" s="99">
        <f t="shared" si="32"/>
        <v>2415.4394498195888</v>
      </c>
      <c r="AN14" s="99">
        <f t="shared" si="33"/>
        <v>2.9247835656731347</v>
      </c>
      <c r="AO14" s="99">
        <f t="shared" si="34"/>
        <v>6139.5938871918806</v>
      </c>
      <c r="AP14" s="99">
        <f t="shared" si="35"/>
        <v>16.964964948520013</v>
      </c>
      <c r="AQ14" s="90">
        <f t="shared" si="6"/>
        <v>1315.666880877845</v>
      </c>
      <c r="AR14" s="75">
        <f t="shared" si="7"/>
        <v>78.269524881429987</v>
      </c>
      <c r="AS14" s="75">
        <f t="shared" si="8"/>
        <v>5303.0505251523418</v>
      </c>
      <c r="AT14" s="75">
        <f t="shared" si="9"/>
        <v>3564.9894701103835</v>
      </c>
      <c r="AU14" s="63">
        <f t="shared" si="10"/>
        <v>4435.9660902041614</v>
      </c>
      <c r="AV14" s="75">
        <f t="shared" si="11"/>
        <v>2768.2322005319056</v>
      </c>
      <c r="AW14" s="78">
        <f t="shared" si="36"/>
        <v>0.62404268748693259</v>
      </c>
      <c r="AX14" s="78"/>
      <c r="AY14" s="97"/>
      <c r="AZ14" s="80">
        <f t="shared" si="12"/>
        <v>8.109563787161262</v>
      </c>
      <c r="BA14" s="80">
        <f t="shared" si="13"/>
        <v>2.122699325683747</v>
      </c>
      <c r="BB14" s="80">
        <f t="shared" si="14"/>
        <v>0.81095637871612625</v>
      </c>
      <c r="BC14" s="80">
        <f t="shared" si="15"/>
        <v>0.21226993256837476</v>
      </c>
      <c r="BD14" s="80">
        <f t="shared" ref="BD14:BD21" si="40">AU14/BG14/C14</f>
        <v>3.4015929220849261</v>
      </c>
      <c r="BE14" s="80">
        <f t="shared" si="17"/>
        <v>0.34015929220849261</v>
      </c>
      <c r="BF14" s="80">
        <f t="shared" si="18"/>
        <v>0.21227391888344049</v>
      </c>
      <c r="BG14" s="80">
        <v>42.067256020000002</v>
      </c>
      <c r="BH14" s="78">
        <f t="shared" ref="BH14:BH21" si="41">AU14/V14</f>
        <v>0.41945448748676128</v>
      </c>
    </row>
    <row r="15" spans="1:60">
      <c r="A15" t="s">
        <v>26</v>
      </c>
      <c r="B15" s="59">
        <v>2013</v>
      </c>
      <c r="C15">
        <f>'Flow data (updated March 2014)'!A15-'Flow data (updated March 2014)'!A14</f>
        <v>28</v>
      </c>
      <c r="D15" s="72">
        <v>4.0199999999999996</v>
      </c>
      <c r="E15" s="72">
        <v>5.7735026918895298E-3</v>
      </c>
      <c r="F15" s="80">
        <f t="shared" si="37"/>
        <v>4.0199999999999993E-3</v>
      </c>
      <c r="G15" s="72">
        <v>1.9000000000000001</v>
      </c>
      <c r="H15" s="72">
        <v>0.8050465825031492</v>
      </c>
      <c r="I15" s="80">
        <f t="shared" si="39"/>
        <v>1.9000000000000002E-3</v>
      </c>
      <c r="J15" s="91">
        <v>4259493.3375326199</v>
      </c>
      <c r="K15" s="75">
        <f t="shared" si="1"/>
        <v>17123.16321688113</v>
      </c>
      <c r="L15" s="75">
        <f t="shared" si="2"/>
        <v>24.592196250330101</v>
      </c>
      <c r="M15" s="103">
        <v>0.22589666300566569</v>
      </c>
      <c r="N15" s="99">
        <f t="shared" si="20"/>
        <v>3868.0654307948071</v>
      </c>
      <c r="O15" s="99">
        <f t="shared" si="21"/>
        <v>5.5552950689300138</v>
      </c>
      <c r="P15" s="86">
        <f t="shared" si="22"/>
        <v>8093.0373413119787</v>
      </c>
      <c r="Q15" s="86">
        <f t="shared" si="23"/>
        <v>3429.0905545755686</v>
      </c>
      <c r="R15" s="104">
        <v>0.77648917592926248</v>
      </c>
      <c r="S15" s="99">
        <f t="shared" si="24"/>
        <v>6284.1558959200875</v>
      </c>
      <c r="T15" s="99">
        <f t="shared" si="25"/>
        <v>2662.6516989092011</v>
      </c>
      <c r="U15" s="99">
        <v>21</v>
      </c>
      <c r="V15" s="99">
        <f t="shared" si="26"/>
        <v>10173.221326714895</v>
      </c>
      <c r="W15" s="99">
        <f t="shared" si="27"/>
        <v>2662.6574941226213</v>
      </c>
      <c r="X15" s="88">
        <v>3.86</v>
      </c>
      <c r="Y15" s="72">
        <v>1.7320508075702776E-2</v>
      </c>
      <c r="Z15" s="80">
        <f t="shared" si="38"/>
        <v>3.8599999999999997E-3</v>
      </c>
      <c r="AA15" s="72">
        <v>0.72833333333333339</v>
      </c>
      <c r="AB15" s="72">
        <v>8.8191710366590829E-4</v>
      </c>
      <c r="AC15" s="80">
        <f t="shared" si="28"/>
        <v>7.2833333333333344E-4</v>
      </c>
      <c r="AD15" s="91">
        <v>4143404.6140000001</v>
      </c>
      <c r="AE15" s="75">
        <f t="shared" si="3"/>
        <v>15993.541810039998</v>
      </c>
      <c r="AF15" s="89">
        <f t="shared" si="4"/>
        <v>71.76587307769114</v>
      </c>
      <c r="AG15" s="103">
        <v>0.22589666300566569</v>
      </c>
      <c r="AH15" s="99">
        <f t="shared" si="29"/>
        <v>3612.8877245296298</v>
      </c>
      <c r="AI15" s="99">
        <f t="shared" si="30"/>
        <v>16.211671245938572</v>
      </c>
      <c r="AJ15" s="89">
        <f t="shared" si="31"/>
        <v>3017.7796938633337</v>
      </c>
      <c r="AK15" s="75">
        <f t="shared" si="5"/>
        <v>3.6541393964948408</v>
      </c>
      <c r="AL15" s="104">
        <v>0.77648917592926248</v>
      </c>
      <c r="AM15" s="99">
        <f t="shared" si="32"/>
        <v>2343.2732676240021</v>
      </c>
      <c r="AN15" s="99">
        <f t="shared" si="33"/>
        <v>2.8373996887149313</v>
      </c>
      <c r="AO15" s="99">
        <f t="shared" si="34"/>
        <v>5956.1609921536319</v>
      </c>
      <c r="AP15" s="99">
        <f t="shared" si="35"/>
        <v>16.458102004177487</v>
      </c>
      <c r="AQ15" s="90">
        <f t="shared" si="6"/>
        <v>1129.6214068411318</v>
      </c>
      <c r="AR15" s="75">
        <f t="shared" si="7"/>
        <v>75.862485162417556</v>
      </c>
      <c r="AS15" s="75">
        <f t="shared" si="8"/>
        <v>5075.257647448645</v>
      </c>
      <c r="AT15" s="75">
        <f t="shared" si="9"/>
        <v>3429.0925015540352</v>
      </c>
      <c r="AU15" s="63">
        <f t="shared" si="10"/>
        <v>4217.0603345612626</v>
      </c>
      <c r="AV15" s="75">
        <f t="shared" si="11"/>
        <v>2662.7083580687045</v>
      </c>
      <c r="AW15" s="78">
        <f t="shared" si="36"/>
        <v>0.63141338914367917</v>
      </c>
      <c r="AX15" s="78"/>
      <c r="AY15" s="97"/>
      <c r="AZ15" s="80">
        <f t="shared" si="12"/>
        <v>8.6368678984962362</v>
      </c>
      <c r="BA15" s="80">
        <f t="shared" si="13"/>
        <v>2.2605446492437831</v>
      </c>
      <c r="BB15" s="80">
        <f t="shared" si="14"/>
        <v>0.86368678984962344</v>
      </c>
      <c r="BC15" s="80">
        <f t="shared" si="15"/>
        <v>0.22605446492437831</v>
      </c>
      <c r="BD15" s="80">
        <f t="shared" si="40"/>
        <v>3.5802025592374784</v>
      </c>
      <c r="BE15" s="80">
        <f t="shared" si="17"/>
        <v>0.35802025592374781</v>
      </c>
      <c r="BF15" s="80">
        <f t="shared" si="18"/>
        <v>0.22605878317490105</v>
      </c>
      <c r="BG15" s="80">
        <v>42.067256020000002</v>
      </c>
      <c r="BH15" s="78">
        <f t="shared" si="41"/>
        <v>0.41452556659582895</v>
      </c>
    </row>
    <row r="16" spans="1:60">
      <c r="A16" t="s">
        <v>124</v>
      </c>
      <c r="B16" s="59">
        <v>2013</v>
      </c>
      <c r="C16">
        <f>'Flow data (updated March 2014)'!A16-'Flow data (updated March 2014)'!A15</f>
        <v>31</v>
      </c>
      <c r="D16" s="72">
        <v>3.2966666666666664</v>
      </c>
      <c r="E16" s="72">
        <v>0.12771496040445918</v>
      </c>
      <c r="F16" s="80">
        <f t="shared" si="37"/>
        <v>3.2966666666666665E-3</v>
      </c>
      <c r="G16" s="72">
        <v>1.5133333333333334</v>
      </c>
      <c r="H16" s="72">
        <v>4.0960685758148818E-2</v>
      </c>
      <c r="I16" s="80">
        <f t="shared" si="39"/>
        <v>1.5133333333333333E-3</v>
      </c>
      <c r="J16" s="91">
        <v>4852763.2262849547</v>
      </c>
      <c r="K16" s="75">
        <f t="shared" si="1"/>
        <v>15997.942769319399</v>
      </c>
      <c r="L16" s="75">
        <f t="shared" si="2"/>
        <v>619.77046329719849</v>
      </c>
      <c r="M16" s="103">
        <v>0.22589666300566569</v>
      </c>
      <c r="N16" s="99">
        <f t="shared" si="20"/>
        <v>3613.8818865448702</v>
      </c>
      <c r="O16" s="99">
        <f t="shared" si="21"/>
        <v>140.00407948831256</v>
      </c>
      <c r="P16" s="86">
        <f t="shared" si="22"/>
        <v>7343.8483491112311</v>
      </c>
      <c r="Q16" s="86">
        <f t="shared" si="23"/>
        <v>198.77250957055847</v>
      </c>
      <c r="R16" s="104">
        <v>0.77648917592926248</v>
      </c>
      <c r="S16" s="99">
        <f t="shared" si="24"/>
        <v>5702.4187527508548</v>
      </c>
      <c r="T16" s="99">
        <f t="shared" si="25"/>
        <v>154.34470215383439</v>
      </c>
      <c r="U16" s="99">
        <v>21</v>
      </c>
      <c r="V16" s="99">
        <f t="shared" si="26"/>
        <v>9337.300639295725</v>
      </c>
      <c r="W16" s="99">
        <f t="shared" si="27"/>
        <v>208.38289122748441</v>
      </c>
      <c r="X16" s="88">
        <v>2.6733333333333333</v>
      </c>
      <c r="Y16" s="72">
        <v>0.29717185450696904</v>
      </c>
      <c r="Z16" s="80">
        <f t="shared" si="38"/>
        <v>2.6733333333333336E-3</v>
      </c>
      <c r="AA16" s="72">
        <v>1.4500000000000002</v>
      </c>
      <c r="AB16" s="72">
        <v>0.10598742063723038</v>
      </c>
      <c r="AC16" s="80">
        <f t="shared" si="28"/>
        <v>1.4500000000000001E-3</v>
      </c>
      <c r="AD16" s="91">
        <v>4756740.6930000009</v>
      </c>
      <c r="AE16" s="75">
        <f t="shared" si="3"/>
        <v>12716.353452620004</v>
      </c>
      <c r="AF16" s="89">
        <f t="shared" si="4"/>
        <v>1413.5694531475754</v>
      </c>
      <c r="AG16" s="103">
        <v>0.22589666300566569</v>
      </c>
      <c r="AH16" s="99">
        <f t="shared" si="29"/>
        <v>2872.5818105474345</v>
      </c>
      <c r="AI16" s="99">
        <f t="shared" si="30"/>
        <v>319.32062239278099</v>
      </c>
      <c r="AJ16" s="89">
        <f t="shared" si="31"/>
        <v>6897.2740048500018</v>
      </c>
      <c r="AK16" s="75">
        <f t="shared" si="5"/>
        <v>504.15467669122182</v>
      </c>
      <c r="AL16" s="104">
        <v>0.77648917592926248</v>
      </c>
      <c r="AM16" s="99">
        <f t="shared" si="32"/>
        <v>5355.6586081843016</v>
      </c>
      <c r="AN16" s="99">
        <f t="shared" si="33"/>
        <v>391.47064944485061</v>
      </c>
      <c r="AO16" s="99">
        <f t="shared" si="34"/>
        <v>8228.240418731737</v>
      </c>
      <c r="AP16" s="99">
        <f t="shared" si="35"/>
        <v>505.18801377515496</v>
      </c>
      <c r="AQ16" s="90">
        <f t="shared" si="6"/>
        <v>3281.5893166993956</v>
      </c>
      <c r="AR16" s="75">
        <f t="shared" si="7"/>
        <v>1543.4681810933323</v>
      </c>
      <c r="AS16" s="75">
        <f t="shared" si="8"/>
        <v>446.57434426122927</v>
      </c>
      <c r="AT16" s="75">
        <f t="shared" si="9"/>
        <v>541.92476285053453</v>
      </c>
      <c r="AU16" s="63">
        <f t="shared" si="10"/>
        <v>1109.060220563988</v>
      </c>
      <c r="AV16" s="75">
        <f t="shared" si="11"/>
        <v>546.47814102524887</v>
      </c>
      <c r="AW16" s="78">
        <f t="shared" si="36"/>
        <v>0.49273982683045792</v>
      </c>
      <c r="AX16" s="78"/>
      <c r="AY16" s="97"/>
      <c r="AZ16" s="80">
        <f t="shared" si="12"/>
        <v>7.1600402528202345</v>
      </c>
      <c r="BA16" s="80">
        <f t="shared" si="13"/>
        <v>0.15979242254540782</v>
      </c>
      <c r="BB16" s="80">
        <f t="shared" si="14"/>
        <v>0.71600402528202356</v>
      </c>
      <c r="BC16" s="80">
        <f t="shared" si="15"/>
        <v>1.5979242254540782E-2</v>
      </c>
      <c r="BD16" s="80">
        <f t="shared" si="40"/>
        <v>0.85045090961522185</v>
      </c>
      <c r="BE16" s="80">
        <f t="shared" si="17"/>
        <v>8.5045090961522185E-2</v>
      </c>
      <c r="BF16" s="80">
        <f t="shared" si="18"/>
        <v>4.1905103393160989E-2</v>
      </c>
      <c r="BG16" s="80">
        <v>42.067256020000002</v>
      </c>
      <c r="BH16" s="78">
        <f t="shared" si="41"/>
        <v>0.11877739224723516</v>
      </c>
    </row>
    <row r="17" spans="1:60">
      <c r="A17" t="s">
        <v>126</v>
      </c>
      <c r="B17" s="59">
        <v>2013</v>
      </c>
      <c r="C17">
        <f>'Flow data (updated March 2014)'!A17-'Flow data (updated March 2014)'!A16</f>
        <v>30</v>
      </c>
      <c r="D17" s="72">
        <v>3.2966666666666664</v>
      </c>
      <c r="E17" s="72">
        <v>0.12771496040445918</v>
      </c>
      <c r="F17" s="80">
        <f t="shared" si="37"/>
        <v>3.2966666666666665E-3</v>
      </c>
      <c r="G17" s="72">
        <v>1.5133333333333334</v>
      </c>
      <c r="H17" s="72">
        <v>4.0960685758148818E-2</v>
      </c>
      <c r="I17" s="80">
        <f t="shared" si="39"/>
        <v>1.5133333333333333E-3</v>
      </c>
      <c r="J17" s="91">
        <v>5903472.9965233495</v>
      </c>
      <c r="K17" s="75">
        <f t="shared" si="1"/>
        <v>19461.782645205309</v>
      </c>
      <c r="L17" s="75">
        <f t="shared" si="2"/>
        <v>753.96181999977352</v>
      </c>
      <c r="M17" s="103">
        <v>0.22589666300566569</v>
      </c>
      <c r="N17" s="99">
        <f t="shared" si="20"/>
        <v>4396.3517556934567</v>
      </c>
      <c r="O17" s="99">
        <f t="shared" si="21"/>
        <v>170.31745917162721</v>
      </c>
      <c r="P17" s="86">
        <f t="shared" si="22"/>
        <v>8933.9224680720017</v>
      </c>
      <c r="Q17" s="86">
        <f t="shared" si="23"/>
        <v>241.81030229231007</v>
      </c>
      <c r="R17" s="104">
        <v>0.77648917592926248</v>
      </c>
      <c r="S17" s="99">
        <f t="shared" si="24"/>
        <v>6937.0940950491513</v>
      </c>
      <c r="T17" s="99">
        <f t="shared" si="25"/>
        <v>187.76308235816168</v>
      </c>
      <c r="U17" s="99">
        <v>21</v>
      </c>
      <c r="V17" s="99">
        <f t="shared" si="26"/>
        <v>11354.445850742608</v>
      </c>
      <c r="W17" s="99">
        <f t="shared" si="27"/>
        <v>253.50150294488731</v>
      </c>
      <c r="X17" s="88">
        <v>2.6733333333333333</v>
      </c>
      <c r="Y17" s="72">
        <v>0.29717185450696904</v>
      </c>
      <c r="Z17" s="80">
        <f t="shared" si="38"/>
        <v>2.6733333333333336E-3</v>
      </c>
      <c r="AA17" s="72">
        <v>1.4500000000000002</v>
      </c>
      <c r="AB17" s="72">
        <v>0.10598742063723038</v>
      </c>
      <c r="AC17" s="80">
        <f t="shared" si="28"/>
        <v>1.4500000000000001E-3</v>
      </c>
      <c r="AD17" s="91">
        <v>5669872.9730000021</v>
      </c>
      <c r="AE17" s="75">
        <f t="shared" si="3"/>
        <v>15157.460414486673</v>
      </c>
      <c r="AF17" s="89">
        <f t="shared" si="4"/>
        <v>1684.9266662053526</v>
      </c>
      <c r="AG17" s="103">
        <v>0.22589666300566569</v>
      </c>
      <c r="AH17" s="99">
        <f t="shared" si="29"/>
        <v>3424.0197272730138</v>
      </c>
      <c r="AI17" s="99">
        <f t="shared" si="30"/>
        <v>380.6193113050503</v>
      </c>
      <c r="AJ17" s="89">
        <f t="shared" si="31"/>
        <v>8221.3158108500029</v>
      </c>
      <c r="AK17" s="75">
        <f t="shared" si="5"/>
        <v>600.93521174901514</v>
      </c>
      <c r="AL17" s="104">
        <v>0.77648917592926248</v>
      </c>
      <c r="AM17" s="99">
        <f t="shared" si="32"/>
        <v>6383.7627390211355</v>
      </c>
      <c r="AN17" s="99">
        <f t="shared" si="33"/>
        <v>466.61968735786962</v>
      </c>
      <c r="AO17" s="99">
        <f t="shared" si="34"/>
        <v>9807.7824662941493</v>
      </c>
      <c r="AP17" s="99">
        <f t="shared" si="35"/>
        <v>602.16691437531404</v>
      </c>
      <c r="AQ17" s="90">
        <f t="shared" si="6"/>
        <v>4304.3222307186352</v>
      </c>
      <c r="AR17" s="75">
        <f t="shared" si="7"/>
        <v>1845.924239102801</v>
      </c>
      <c r="AS17" s="75">
        <f t="shared" si="8"/>
        <v>712.60665722199883</v>
      </c>
      <c r="AT17" s="75">
        <f t="shared" si="9"/>
        <v>647.76180113876126</v>
      </c>
      <c r="AU17" s="63">
        <f t="shared" si="10"/>
        <v>1546.6633844484586</v>
      </c>
      <c r="AV17" s="75">
        <f t="shared" si="11"/>
        <v>653.35136394102949</v>
      </c>
      <c r="AW17" s="78">
        <f t="shared" si="36"/>
        <v>0.42242634726496425</v>
      </c>
      <c r="AX17" s="78"/>
      <c r="AY17" s="97"/>
      <c r="AZ17" s="80">
        <f t="shared" si="12"/>
        <v>8.9970576682763852</v>
      </c>
      <c r="BA17" s="80">
        <f t="shared" si="13"/>
        <v>0.20087000906704042</v>
      </c>
      <c r="BB17" s="80">
        <f t="shared" si="14"/>
        <v>0.89970576682763859</v>
      </c>
      <c r="BC17" s="80">
        <f t="shared" si="15"/>
        <v>2.0087000906704042E-2</v>
      </c>
      <c r="BD17" s="80">
        <f t="shared" si="40"/>
        <v>1.2255481109528747</v>
      </c>
      <c r="BE17" s="80">
        <f t="shared" si="17"/>
        <v>0.12255481109528749</v>
      </c>
      <c r="BF17" s="80">
        <f t="shared" si="18"/>
        <v>5.1770381190730005E-2</v>
      </c>
      <c r="BG17" s="80">
        <v>42.067256020000002</v>
      </c>
      <c r="BH17" s="78">
        <f t="shared" si="41"/>
        <v>0.1362165450238422</v>
      </c>
    </row>
    <row r="18" spans="1:60">
      <c r="A18" t="s">
        <v>58</v>
      </c>
      <c r="B18" s="59">
        <v>2013</v>
      </c>
      <c r="C18">
        <f>'Flow data (updated March 2014)'!A18-'Flow data (updated March 2014)'!A17</f>
        <v>31</v>
      </c>
      <c r="D18" s="72">
        <v>3.5066666666666664</v>
      </c>
      <c r="E18" s="72">
        <v>0.52447857704369372</v>
      </c>
      <c r="F18" s="80">
        <f t="shared" si="37"/>
        <v>3.5066666666666662E-3</v>
      </c>
      <c r="G18" s="72">
        <v>1.1746666666666667</v>
      </c>
      <c r="H18" s="72">
        <v>0.11547775158493119</v>
      </c>
      <c r="I18" s="80">
        <f t="shared" si="39"/>
        <v>1.1746666666666667E-3</v>
      </c>
      <c r="J18" s="91">
        <v>4093099.5610406273</v>
      </c>
      <c r="K18" s="75">
        <f t="shared" si="1"/>
        <v>14353.135794049131</v>
      </c>
      <c r="L18" s="75">
        <f t="shared" si="2"/>
        <v>2146.7430334727555</v>
      </c>
      <c r="M18" s="103">
        <v>0.22589666300566569</v>
      </c>
      <c r="N18" s="99">
        <f t="shared" si="20"/>
        <v>3242.3254795428743</v>
      </c>
      <c r="O18" s="99">
        <f t="shared" si="21"/>
        <v>484.94208759215553</v>
      </c>
      <c r="P18" s="86">
        <f t="shared" si="22"/>
        <v>4808.0276177023907</v>
      </c>
      <c r="Q18" s="86">
        <f t="shared" si="23"/>
        <v>472.66193432224048</v>
      </c>
      <c r="R18" s="104">
        <v>0.77648917592926248</v>
      </c>
      <c r="S18" s="99">
        <f t="shared" si="24"/>
        <v>3733.3814027148642</v>
      </c>
      <c r="T18" s="99">
        <f t="shared" si="25"/>
        <v>367.01687587500771</v>
      </c>
      <c r="U18" s="99">
        <v>21</v>
      </c>
      <c r="V18" s="99">
        <f t="shared" si="26"/>
        <v>6996.7068822577385</v>
      </c>
      <c r="W18" s="99">
        <f t="shared" si="27"/>
        <v>608.16956146726761</v>
      </c>
      <c r="X18" s="88">
        <v>3.9499999999999997</v>
      </c>
      <c r="Y18" s="72">
        <v>1.1547005383830338E-2</v>
      </c>
      <c r="Z18" s="80">
        <f t="shared" si="38"/>
        <v>3.9499999999999995E-3</v>
      </c>
      <c r="AA18" s="72">
        <v>0.66600000000000004</v>
      </c>
      <c r="AB18" s="72">
        <v>3.2145502536702428E-3</v>
      </c>
      <c r="AC18" s="80">
        <f t="shared" si="28"/>
        <v>6.6600000000000003E-4</v>
      </c>
      <c r="AD18" s="91">
        <v>3927439.0440000002</v>
      </c>
      <c r="AE18" s="75">
        <f t="shared" si="3"/>
        <v>15513.3842238</v>
      </c>
      <c r="AF18" s="89">
        <f t="shared" si="4"/>
        <v>45.350159785733481</v>
      </c>
      <c r="AG18" s="103">
        <v>0.22589666300566569</v>
      </c>
      <c r="AH18" s="99">
        <f t="shared" si="29"/>
        <v>3504.421728081159</v>
      </c>
      <c r="AI18" s="99">
        <f t="shared" si="30"/>
        <v>10.244449762370929</v>
      </c>
      <c r="AJ18" s="89">
        <f t="shared" si="31"/>
        <v>2615.6744033040004</v>
      </c>
      <c r="AK18" s="75">
        <f t="shared" si="5"/>
        <v>12.624950175164617</v>
      </c>
      <c r="AL18" s="104">
        <v>0.77648917592926248</v>
      </c>
      <c r="AM18" s="99">
        <f t="shared" si="32"/>
        <v>2031.0428619207887</v>
      </c>
      <c r="AN18" s="99">
        <f t="shared" si="33"/>
        <v>9.8031371576615722</v>
      </c>
      <c r="AO18" s="99">
        <f t="shared" si="34"/>
        <v>5535.4645900019477</v>
      </c>
      <c r="AP18" s="99">
        <f t="shared" si="35"/>
        <v>14.179218915922934</v>
      </c>
      <c r="AQ18" s="90">
        <f t="shared" si="6"/>
        <v>-1160.248429750869</v>
      </c>
      <c r="AR18" s="75">
        <f t="shared" si="7"/>
        <v>2147.2219933570909</v>
      </c>
      <c r="AS18" s="75">
        <f t="shared" si="8"/>
        <v>2192.3532143983903</v>
      </c>
      <c r="AT18" s="75">
        <f t="shared" si="9"/>
        <v>472.83051247161217</v>
      </c>
      <c r="AU18" s="63">
        <f t="shared" si="10"/>
        <v>1461.2422922557907</v>
      </c>
      <c r="AV18" s="75">
        <f t="shared" si="11"/>
        <v>608.33483029032152</v>
      </c>
      <c r="AW18" s="78">
        <f t="shared" si="36"/>
        <v>0.4163134570593392</v>
      </c>
      <c r="AX18" s="78"/>
      <c r="AY18" s="97"/>
      <c r="AZ18" s="80">
        <f t="shared" si="12"/>
        <v>5.3652232962618163</v>
      </c>
      <c r="BA18" s="80">
        <f t="shared" si="13"/>
        <v>0.46635732411997283</v>
      </c>
      <c r="BB18" s="80">
        <f t="shared" si="14"/>
        <v>0.53652232962618163</v>
      </c>
      <c r="BC18" s="80">
        <f t="shared" si="15"/>
        <v>4.6635732411997283E-2</v>
      </c>
      <c r="BD18" s="80">
        <f t="shared" si="40"/>
        <v>1.1205115949296369</v>
      </c>
      <c r="BE18" s="80">
        <f t="shared" si="17"/>
        <v>0.1120511594929637</v>
      </c>
      <c r="BF18" s="80">
        <f t="shared" si="18"/>
        <v>4.6648405576023101E-2</v>
      </c>
      <c r="BG18" s="80">
        <v>42.067256020000002</v>
      </c>
      <c r="BH18" s="78">
        <f t="shared" si="41"/>
        <v>0.20884715007301671</v>
      </c>
    </row>
    <row r="19" spans="1:60">
      <c r="A19" t="s">
        <v>127</v>
      </c>
      <c r="B19" s="59">
        <v>2013</v>
      </c>
      <c r="C19">
        <f>'Flow data (updated March 2014)'!A19-'Flow data (updated March 2014)'!A18</f>
        <v>30</v>
      </c>
      <c r="D19" s="72">
        <v>3.5066666666666664</v>
      </c>
      <c r="E19" s="72">
        <v>0.52447857704369372</v>
      </c>
      <c r="F19" s="80">
        <f t="shared" si="37"/>
        <v>3.5066666666666662E-3</v>
      </c>
      <c r="G19" s="72">
        <v>1.1746666666666667</v>
      </c>
      <c r="H19" s="72">
        <v>0.11547775158493119</v>
      </c>
      <c r="I19" s="80">
        <f t="shared" si="39"/>
        <v>1.1746666666666667E-3</v>
      </c>
      <c r="J19" s="91">
        <v>3966191.9579292256</v>
      </c>
      <c r="K19" s="75">
        <f t="shared" si="1"/>
        <v>13908.113132471815</v>
      </c>
      <c r="L19" s="75">
        <f t="shared" si="2"/>
        <v>2080.1827143768619</v>
      </c>
      <c r="M19" s="103">
        <v>0.22589666300566569</v>
      </c>
      <c r="N19" s="99">
        <f t="shared" si="20"/>
        <v>3141.7963453306588</v>
      </c>
      <c r="O19" s="99">
        <f t="shared" si="21"/>
        <v>469.90633361980088</v>
      </c>
      <c r="P19" s="86">
        <f t="shared" si="22"/>
        <v>4658.9534865808637</v>
      </c>
      <c r="Q19" s="86">
        <f t="shared" si="23"/>
        <v>458.00692965590298</v>
      </c>
      <c r="R19" s="104">
        <v>0.77648917592926248</v>
      </c>
      <c r="S19" s="99">
        <f t="shared" si="24"/>
        <v>3617.6269534879389</v>
      </c>
      <c r="T19" s="99">
        <f t="shared" si="25"/>
        <v>355.63742337840381</v>
      </c>
      <c r="U19" s="99">
        <v>21</v>
      </c>
      <c r="V19" s="99">
        <f t="shared" si="26"/>
        <v>6780.4232988185977</v>
      </c>
      <c r="W19" s="99">
        <f t="shared" si="27"/>
        <v>589.31310801918664</v>
      </c>
      <c r="X19" s="88">
        <v>3.9499999999999997</v>
      </c>
      <c r="Y19" s="72">
        <v>1.1547005383830338E-2</v>
      </c>
      <c r="Z19" s="80">
        <f t="shared" si="38"/>
        <v>3.9499999999999995E-3</v>
      </c>
      <c r="AA19" s="72">
        <v>0.66600000000000004</v>
      </c>
      <c r="AB19" s="72">
        <v>3.2145502536702428E-3</v>
      </c>
      <c r="AC19" s="80">
        <f t="shared" si="28"/>
        <v>6.6600000000000003E-4</v>
      </c>
      <c r="AD19" s="91">
        <v>3635551.8149999999</v>
      </c>
      <c r="AE19" s="75">
        <f t="shared" si="3"/>
        <v>14360.429669249997</v>
      </c>
      <c r="AF19" s="89">
        <f t="shared" si="4"/>
        <v>41.979736380999157</v>
      </c>
      <c r="AG19" s="103">
        <v>0.22589666300566569</v>
      </c>
      <c r="AH19" s="99">
        <f t="shared" si="29"/>
        <v>3243.9731416111299</v>
      </c>
      <c r="AI19" s="99">
        <f t="shared" si="30"/>
        <v>9.4830823623252503</v>
      </c>
      <c r="AJ19" s="89">
        <f t="shared" si="31"/>
        <v>2421.27750879</v>
      </c>
      <c r="AK19" s="75">
        <f t="shared" si="5"/>
        <v>11.686664009139562</v>
      </c>
      <c r="AL19" s="104">
        <v>0.77648917592926248</v>
      </c>
      <c r="AM19" s="99">
        <f t="shared" si="32"/>
        <v>1880.0957774964047</v>
      </c>
      <c r="AN19" s="99">
        <f t="shared" si="33"/>
        <v>9.0745681058189493</v>
      </c>
      <c r="AO19" s="99">
        <f t="shared" si="34"/>
        <v>5124.0689191075344</v>
      </c>
      <c r="AP19" s="99">
        <f t="shared" si="35"/>
        <v>13.125419513211407</v>
      </c>
      <c r="AQ19" s="90">
        <f t="shared" si="6"/>
        <v>-452.31653677818213</v>
      </c>
      <c r="AR19" s="75">
        <f t="shared" si="7"/>
        <v>2080.6062634383538</v>
      </c>
      <c r="AS19" s="75">
        <f t="shared" si="8"/>
        <v>2237.6759777908637</v>
      </c>
      <c r="AT19" s="75">
        <f t="shared" si="9"/>
        <v>458.15600588499308</v>
      </c>
      <c r="AU19" s="63">
        <f t="shared" si="10"/>
        <v>1656.3543797110633</v>
      </c>
      <c r="AV19" s="75">
        <f t="shared" si="11"/>
        <v>589.4592572185386</v>
      </c>
      <c r="AW19" s="78">
        <f>AV19/AU19</f>
        <v>0.35587750087717623</v>
      </c>
      <c r="AX19" s="78"/>
      <c r="AY19" s="97"/>
      <c r="AZ19" s="80">
        <f t="shared" si="12"/>
        <v>5.3726848704647203</v>
      </c>
      <c r="BA19" s="80">
        <f t="shared" si="13"/>
        <v>0.46696105536256033</v>
      </c>
      <c r="BB19" s="80">
        <f t="shared" si="14"/>
        <v>0.53726848704647201</v>
      </c>
      <c r="BC19" s="80">
        <f t="shared" si="15"/>
        <v>4.6696105536256034E-2</v>
      </c>
      <c r="BD19" s="80">
        <f t="shared" si="40"/>
        <v>1.3124652730091577</v>
      </c>
      <c r="BE19" s="80">
        <f t="shared" si="17"/>
        <v>0.13124652730091579</v>
      </c>
      <c r="BF19" s="80">
        <f t="shared" si="18"/>
        <v>4.6707686134657991E-2</v>
      </c>
      <c r="BG19" s="80">
        <v>42.067256020000002</v>
      </c>
      <c r="BH19" s="78">
        <f t="shared" si="41"/>
        <v>0.24428480446046222</v>
      </c>
    </row>
    <row r="20" spans="1:60">
      <c r="A20" t="s">
        <v>128</v>
      </c>
      <c r="B20" s="59">
        <v>2013</v>
      </c>
      <c r="C20">
        <v>31</v>
      </c>
      <c r="D20" s="85">
        <v>4.3306666666666667</v>
      </c>
      <c r="E20" s="72">
        <v>2.0185253142946929E-2</v>
      </c>
      <c r="F20" s="80">
        <f>D20/1000</f>
        <v>4.3306666666666667E-3</v>
      </c>
      <c r="G20" s="72">
        <v>1.5166666666666668</v>
      </c>
      <c r="H20" s="72">
        <v>0.11609383178178505</v>
      </c>
      <c r="I20" s="80">
        <f t="shared" si="39"/>
        <v>1.5166666666666668E-3</v>
      </c>
      <c r="J20" s="92">
        <v>4455773.1585841151</v>
      </c>
      <c r="K20" s="75">
        <f t="shared" si="1"/>
        <v>19296.468292108275</v>
      </c>
      <c r="L20" s="75">
        <f t="shared" si="2"/>
        <v>89.940909153568569</v>
      </c>
      <c r="M20" s="103">
        <v>0.22589666300566569</v>
      </c>
      <c r="N20" s="99">
        <f t="shared" si="20"/>
        <v>4359.007794981896</v>
      </c>
      <c r="O20" s="99">
        <f t="shared" si="21"/>
        <v>20.317351245486872</v>
      </c>
      <c r="P20" s="86">
        <f t="shared" si="22"/>
        <v>6757.9226238525753</v>
      </c>
      <c r="Q20" s="86">
        <f t="shared" si="23"/>
        <v>517.28777953045733</v>
      </c>
      <c r="R20" s="104">
        <v>0.77648917592926248</v>
      </c>
      <c r="S20" s="99">
        <f t="shared" si="24"/>
        <v>5247.4537691890055</v>
      </c>
      <c r="T20" s="99">
        <f t="shared" si="25"/>
        <v>401.66836164588284</v>
      </c>
      <c r="U20" s="99">
        <v>21</v>
      </c>
      <c r="V20" s="99">
        <f t="shared" si="26"/>
        <v>9627.4615641709024</v>
      </c>
      <c r="W20" s="99">
        <f t="shared" si="27"/>
        <v>402.18188361600801</v>
      </c>
      <c r="X20" s="88">
        <v>3.5126666666666666</v>
      </c>
      <c r="Y20" s="72">
        <v>2.8356852983198073E-2</v>
      </c>
      <c r="Z20" s="80">
        <f t="shared" si="38"/>
        <v>3.5126666666666665E-3</v>
      </c>
      <c r="AA20" s="72">
        <v>1.1666666666666667</v>
      </c>
      <c r="AB20" s="72">
        <v>2.3333333333333633E-2</v>
      </c>
      <c r="AC20" s="80">
        <f t="shared" si="28"/>
        <v>1.1666666666666668E-3</v>
      </c>
      <c r="AD20" s="92">
        <v>4148201.2380000008</v>
      </c>
      <c r="AE20" s="75">
        <f t="shared" si="3"/>
        <v>14571.248215348003</v>
      </c>
      <c r="AF20" s="89">
        <f t="shared" si="4"/>
        <v>117.62993265068627</v>
      </c>
      <c r="AG20" s="103">
        <v>0.22589666300566569</v>
      </c>
      <c r="AH20" s="99">
        <f t="shared" si="29"/>
        <v>3291.5963476743755</v>
      </c>
      <c r="AI20" s="99">
        <f t="shared" si="30"/>
        <v>26.572209255371227</v>
      </c>
      <c r="AJ20" s="89">
        <f t="shared" si="31"/>
        <v>4839.5681110000014</v>
      </c>
      <c r="AK20" s="75">
        <f t="shared" si="5"/>
        <v>96.791362220001261</v>
      </c>
      <c r="AL20" s="104">
        <v>0.77648917592926248</v>
      </c>
      <c r="AM20" s="99">
        <f t="shared" si="32"/>
        <v>3757.8722543639287</v>
      </c>
      <c r="AN20" s="99">
        <f t="shared" si="33"/>
        <v>75.157445087279527</v>
      </c>
      <c r="AO20" s="99">
        <f t="shared" si="34"/>
        <v>7049.4686020383042</v>
      </c>
      <c r="AP20" s="99">
        <f t="shared" si="35"/>
        <v>79.716521855627107</v>
      </c>
      <c r="AQ20" s="90">
        <f t="shared" si="6"/>
        <v>4725.2200767602717</v>
      </c>
      <c r="AR20" s="75">
        <f t="shared" si="7"/>
        <v>148.07487361053347</v>
      </c>
      <c r="AS20" s="75">
        <f t="shared" si="8"/>
        <v>1918.3545128525739</v>
      </c>
      <c r="AT20" s="75">
        <f t="shared" si="9"/>
        <v>526.26534623890495</v>
      </c>
      <c r="AU20" s="63">
        <f t="shared" si="10"/>
        <v>2577.9929621325982</v>
      </c>
      <c r="AV20" s="75">
        <f t="shared" si="11"/>
        <v>410.00608698613109</v>
      </c>
      <c r="AW20" s="78">
        <f>AV20/AU20</f>
        <v>0.15904080926852529</v>
      </c>
      <c r="AX20" s="78"/>
      <c r="AY20" s="97"/>
      <c r="AZ20" s="80">
        <f t="shared" si="12"/>
        <v>7.3825418067659712</v>
      </c>
      <c r="BA20" s="80">
        <f t="shared" si="13"/>
        <v>0.30840160201405697</v>
      </c>
      <c r="BB20" s="80">
        <f t="shared" si="14"/>
        <v>0.7382541806765972</v>
      </c>
      <c r="BC20" s="80">
        <f t="shared" si="15"/>
        <v>3.08401602014057E-2</v>
      </c>
      <c r="BD20" s="80">
        <f t="shared" si="40"/>
        <v>1.9768597042569818</v>
      </c>
      <c r="BE20" s="80">
        <f t="shared" si="17"/>
        <v>0.19768597042569819</v>
      </c>
      <c r="BF20" s="80">
        <f t="shared" si="18"/>
        <v>3.1440136717536794E-2</v>
      </c>
      <c r="BG20" s="80">
        <v>42.067256020000002</v>
      </c>
      <c r="BH20" s="78">
        <f t="shared" si="41"/>
        <v>0.26777494201864516</v>
      </c>
    </row>
    <row r="21" spans="1:60">
      <c r="A21" t="s">
        <v>129</v>
      </c>
      <c r="B21" s="59">
        <v>2013</v>
      </c>
      <c r="C21">
        <v>31</v>
      </c>
      <c r="D21" s="85">
        <v>4.3306666666666667</v>
      </c>
      <c r="E21" s="72">
        <v>2.0185253142946929E-2</v>
      </c>
      <c r="F21" s="80">
        <f>D21/1000</f>
        <v>4.3306666666666667E-3</v>
      </c>
      <c r="G21" s="72">
        <v>1.5166666666666668</v>
      </c>
      <c r="H21" s="72">
        <v>0.11609383178178505</v>
      </c>
      <c r="I21" s="80">
        <f t="shared" si="39"/>
        <v>1.5166666666666668E-3</v>
      </c>
      <c r="J21" s="92">
        <v>4568376.0519497506</v>
      </c>
      <c r="K21" s="75">
        <f t="shared" si="1"/>
        <v>19784.113888977052</v>
      </c>
      <c r="L21" s="75">
        <f t="shared" si="2"/>
        <v>92.213827060782194</v>
      </c>
      <c r="M21" s="103">
        <v>0.22589666300566569</v>
      </c>
      <c r="N21" s="99">
        <f t="shared" si="20"/>
        <v>4469.1653080439592</v>
      </c>
      <c r="O21" s="99">
        <f t="shared" si="21"/>
        <v>20.830795816012252</v>
      </c>
      <c r="P21" s="86">
        <f t="shared" si="22"/>
        <v>6928.7036787904563</v>
      </c>
      <c r="Q21" s="86">
        <f t="shared" si="23"/>
        <v>530.36028089098966</v>
      </c>
      <c r="R21" s="104">
        <v>0.77648917592926248</v>
      </c>
      <c r="S21" s="99">
        <f t="shared" si="24"/>
        <v>5380.063409802051</v>
      </c>
      <c r="T21" s="99">
        <f t="shared" si="25"/>
        <v>411.81901745465672</v>
      </c>
      <c r="U21" s="99">
        <v>21</v>
      </c>
      <c r="V21" s="99">
        <f t="shared" si="26"/>
        <v>9870.2287178460101</v>
      </c>
      <c r="W21" s="99">
        <f t="shared" si="27"/>
        <v>412.34551675948563</v>
      </c>
      <c r="X21" s="88">
        <v>3.5126666666666666</v>
      </c>
      <c r="Y21" s="72">
        <v>2.8356852983198073E-2</v>
      </c>
      <c r="Z21" s="80">
        <f t="shared" si="38"/>
        <v>3.5126666666666665E-3</v>
      </c>
      <c r="AA21" s="72">
        <v>1.1666666666666667</v>
      </c>
      <c r="AB21" s="72">
        <v>2.3333333333333633E-2</v>
      </c>
      <c r="AC21" s="80">
        <f t="shared" si="28"/>
        <v>1.1666666666666668E-3</v>
      </c>
      <c r="AD21" s="92">
        <v>4167858.0730000008</v>
      </c>
      <c r="AE21" s="75">
        <f t="shared" si="3"/>
        <v>14640.296124424669</v>
      </c>
      <c r="AF21" s="89">
        <f t="shared" si="4"/>
        <v>118.18733863089625</v>
      </c>
      <c r="AG21" s="103">
        <v>0.22589666300566569</v>
      </c>
      <c r="AH21" s="99">
        <f t="shared" si="29"/>
        <v>3307.1940399223126</v>
      </c>
      <c r="AI21" s="99">
        <f t="shared" si="30"/>
        <v>26.698125406240063</v>
      </c>
      <c r="AJ21" s="89">
        <f t="shared" si="31"/>
        <v>4862.5010851666684</v>
      </c>
      <c r="AK21" s="75">
        <f t="shared" si="5"/>
        <v>97.250021703334596</v>
      </c>
      <c r="AL21" s="104">
        <v>0.77648917592926248</v>
      </c>
      <c r="AM21" s="99">
        <f t="shared" si="32"/>
        <v>3775.6794605762111</v>
      </c>
      <c r="AN21" s="99">
        <f t="shared" si="33"/>
        <v>75.513589211525172</v>
      </c>
      <c r="AO21" s="99">
        <f t="shared" si="34"/>
        <v>7082.8735004985238</v>
      </c>
      <c r="AP21" s="99">
        <f t="shared" si="35"/>
        <v>80.094269806361879</v>
      </c>
      <c r="AQ21" s="90">
        <f t="shared" si="6"/>
        <v>5143.8177645523829</v>
      </c>
      <c r="AR21" s="75">
        <f t="shared" si="7"/>
        <v>149.90542656571839</v>
      </c>
      <c r="AS21" s="75">
        <f t="shared" si="8"/>
        <v>2066.2025936237878</v>
      </c>
      <c r="AT21" s="75">
        <f t="shared" si="9"/>
        <v>539.20273948494412</v>
      </c>
      <c r="AU21" s="63">
        <f t="shared" si="10"/>
        <v>2787.3552173474864</v>
      </c>
      <c r="AV21" s="75">
        <f t="shared" si="11"/>
        <v>420.05227918374817</v>
      </c>
      <c r="AW21" s="78">
        <f>AV21/AU21</f>
        <v>0.15069922791666285</v>
      </c>
      <c r="AX21" s="78"/>
      <c r="AY21" s="97"/>
      <c r="AZ21" s="80">
        <f t="shared" si="12"/>
        <v>7.568700811335356</v>
      </c>
      <c r="BA21" s="80">
        <f t="shared" si="13"/>
        <v>0.31619529156454002</v>
      </c>
      <c r="BB21" s="80">
        <f t="shared" si="14"/>
        <v>0.75687008113353549</v>
      </c>
      <c r="BC21" s="80">
        <f t="shared" si="15"/>
        <v>3.1619529156454003E-2</v>
      </c>
      <c r="BD21" s="80">
        <f t="shared" si="40"/>
        <v>2.137403123888471</v>
      </c>
      <c r="BE21" s="80">
        <f t="shared" si="17"/>
        <v>0.21374031238884705</v>
      </c>
      <c r="BF21" s="80">
        <f t="shared" si="18"/>
        <v>3.2210500051665578E-2</v>
      </c>
      <c r="BG21" s="80">
        <v>42.067256020000002</v>
      </c>
      <c r="BH21" s="78">
        <f t="shared" si="41"/>
        <v>0.28240026619725317</v>
      </c>
    </row>
    <row r="22" spans="1:60">
      <c r="B22" s="59"/>
      <c r="D22" s="85"/>
      <c r="E22" s="72"/>
      <c r="F22" s="80"/>
      <c r="G22" s="72"/>
      <c r="H22" s="72"/>
      <c r="I22" s="80"/>
      <c r="J22" s="99"/>
      <c r="K22" s="99"/>
      <c r="L22" s="99"/>
      <c r="M22" s="104"/>
      <c r="N22" s="99"/>
      <c r="O22" s="99"/>
      <c r="P22" s="99"/>
      <c r="Q22" s="99"/>
      <c r="R22" s="104"/>
      <c r="S22" s="99"/>
      <c r="T22" s="99"/>
      <c r="U22" s="99"/>
      <c r="V22" s="99"/>
      <c r="W22" s="99"/>
      <c r="X22" s="118"/>
      <c r="Y22" s="72"/>
      <c r="Z22" s="80"/>
      <c r="AA22" s="72"/>
      <c r="AB22" s="72"/>
      <c r="AC22" s="80"/>
      <c r="AD22" s="99"/>
      <c r="AE22" s="99"/>
      <c r="AF22" s="99"/>
      <c r="AG22" s="104"/>
      <c r="AH22" s="99"/>
      <c r="AI22" s="99"/>
      <c r="AJ22" s="99"/>
      <c r="AK22" s="99"/>
      <c r="AL22" s="104"/>
      <c r="AM22" s="99"/>
      <c r="AN22" s="99"/>
      <c r="AO22" s="99"/>
      <c r="AP22" s="99"/>
      <c r="AQ22" s="119"/>
      <c r="AR22" s="99"/>
      <c r="AS22" s="99"/>
      <c r="AT22" s="99"/>
      <c r="AU22" s="63"/>
      <c r="AV22" s="99"/>
      <c r="AW22" s="97"/>
      <c r="AX22" s="97"/>
      <c r="AY22" s="97"/>
      <c r="AZ22" s="80"/>
      <c r="BA22" s="80"/>
      <c r="BB22" s="80"/>
      <c r="BC22" s="80"/>
      <c r="BD22" s="80"/>
      <c r="BE22" s="80"/>
      <c r="BF22" s="80"/>
      <c r="BG22" s="80"/>
      <c r="BH22" s="97"/>
    </row>
    <row r="23" spans="1:60">
      <c r="B23" s="59"/>
      <c r="D23" s="85"/>
      <c r="E23" s="72"/>
      <c r="F23" s="80"/>
      <c r="G23" s="72"/>
      <c r="H23" s="72"/>
      <c r="I23" s="80"/>
      <c r="J23" s="99"/>
      <c r="K23" s="99"/>
      <c r="L23" s="99"/>
      <c r="M23" s="104"/>
      <c r="N23" s="99"/>
      <c r="O23" s="99"/>
      <c r="P23" s="99"/>
      <c r="Q23" s="99"/>
      <c r="R23" s="104"/>
      <c r="S23" s="99"/>
      <c r="T23" s="99"/>
      <c r="U23" s="99"/>
      <c r="V23" s="99"/>
      <c r="W23" s="99"/>
      <c r="X23" s="118"/>
      <c r="Y23" s="72"/>
      <c r="Z23" s="80"/>
      <c r="AA23" s="72"/>
      <c r="AB23" s="72"/>
      <c r="AC23" s="80"/>
      <c r="AD23" s="99"/>
      <c r="AE23" s="99"/>
      <c r="AF23" s="99"/>
      <c r="AG23" s="104"/>
      <c r="AH23" s="99"/>
      <c r="AI23" s="99"/>
      <c r="AJ23" s="99"/>
      <c r="AK23" s="99"/>
      <c r="AL23" s="104"/>
      <c r="AM23" s="99"/>
      <c r="AN23" s="99"/>
      <c r="AO23" s="99"/>
      <c r="AP23" s="99"/>
      <c r="AQ23" s="119"/>
      <c r="AR23" s="99"/>
      <c r="AS23" s="99"/>
      <c r="AT23" s="99"/>
      <c r="AU23" s="63"/>
      <c r="AV23" s="99"/>
      <c r="AW23" s="97"/>
      <c r="AX23" s="97"/>
      <c r="AY23" s="97"/>
      <c r="AZ23" s="80"/>
      <c r="BA23" s="80"/>
      <c r="BB23" s="80"/>
      <c r="BC23" s="80"/>
      <c r="BD23" s="80"/>
      <c r="BE23" s="80"/>
      <c r="BF23" s="80"/>
      <c r="BG23" s="80"/>
      <c r="BH23" s="97"/>
    </row>
    <row r="24" spans="1:60">
      <c r="B24" s="59"/>
      <c r="D24" s="72"/>
      <c r="E24" s="72"/>
      <c r="F24" s="80"/>
      <c r="G24" s="80"/>
      <c r="H24" s="72"/>
      <c r="I24" s="80"/>
      <c r="J24" s="75"/>
      <c r="K24" s="75"/>
      <c r="L24" s="75"/>
      <c r="M24" s="99"/>
      <c r="N24" s="99"/>
      <c r="O24" s="99"/>
      <c r="P24" s="72"/>
      <c r="Q24" s="72"/>
      <c r="R24" s="72"/>
      <c r="S24" s="72"/>
      <c r="T24" s="72"/>
      <c r="U24" s="72"/>
      <c r="V24" s="72"/>
      <c r="W24" s="72"/>
      <c r="X24" s="72"/>
      <c r="Y24" s="80"/>
      <c r="Z24" s="80"/>
      <c r="AA24" s="80"/>
      <c r="AB24" s="80"/>
      <c r="AC24" s="80"/>
      <c r="AF24" s="72"/>
      <c r="AG24" s="72"/>
      <c r="AH24" s="72"/>
      <c r="AI24" s="72"/>
      <c r="AJ24" s="72"/>
      <c r="AR24" s="80"/>
      <c r="AS24" s="80"/>
      <c r="AT24" s="80"/>
      <c r="AU24" s="63"/>
      <c r="AV24" s="92"/>
      <c r="AW24" s="78"/>
      <c r="AZ24" s="80"/>
      <c r="BA24" s="80"/>
      <c r="BB24" s="80"/>
      <c r="BC24" s="80"/>
      <c r="BD24" s="80"/>
      <c r="BE24" s="80"/>
      <c r="BF24" s="80"/>
      <c r="BG24" s="80"/>
      <c r="BH24" s="78"/>
    </row>
    <row r="25" spans="1:60">
      <c r="A25" t="s">
        <v>180</v>
      </c>
      <c r="B25" s="59"/>
      <c r="C25">
        <f>SUM(C2:C12,C14:C21)</f>
        <v>578</v>
      </c>
      <c r="D25" s="80"/>
      <c r="E25" s="80"/>
      <c r="F25" s="80"/>
      <c r="G25" s="80"/>
      <c r="H25" s="80"/>
      <c r="I25" s="80"/>
      <c r="J25" s="75"/>
      <c r="K25" s="75"/>
      <c r="L25" s="75"/>
      <c r="M25" s="99"/>
      <c r="N25" s="99"/>
      <c r="O25" s="99"/>
      <c r="P25" s="80"/>
      <c r="Q25" s="80"/>
      <c r="R25" s="80"/>
      <c r="S25" s="80"/>
      <c r="T25" s="80"/>
      <c r="U25" s="80"/>
      <c r="V25" s="80">
        <f>SUM(V2:V12,V14:V21)</f>
        <v>147418.54916926351</v>
      </c>
      <c r="W25" s="80">
        <f>SQRT(W2^2+W3^2+W4^2+W5^2+W6^2+W7^2+W8^2+W9^2+W10^2+W11^2+W12^2+W14^2+W15^2+W16^2+W17^2+W18^2+W19^2+W20^2+W21^2)</f>
        <v>4071.6520951458783</v>
      </c>
      <c r="Y25" s="80"/>
      <c r="Z25" s="80"/>
      <c r="AA25" s="80"/>
      <c r="AB25" s="80"/>
      <c r="AC25" s="80"/>
      <c r="AO25" s="92">
        <f>SUM(AO2:AO12,AO14:AO21)</f>
        <v>95125.801975468537</v>
      </c>
      <c r="AP25" s="95">
        <f>SQRT(AP2^2+AP3^2+AP4^2+AP5^2+AP6^2+AP7^2+AP8^2+AP9^2+AP10^2+AP11^2+AP12^2+AP14^2+AP15^2+AP16^2+AP17^2+AP18^2+AP19^2+AP20^2+AP21^2)</f>
        <v>988.91933984228831</v>
      </c>
      <c r="AU25" s="63">
        <f>V25-AO25</f>
        <v>52292.747193794974</v>
      </c>
      <c r="AV25" s="92">
        <f>SQRT((W25^2)+(AP25^2))</f>
        <v>4190.0253274437291</v>
      </c>
      <c r="AW25" s="78">
        <f t="shared" ref="AW25" si="42">AV25/AU25</f>
        <v>8.0126318701820187E-2</v>
      </c>
      <c r="AZ25" s="80">
        <f>V25/BG25/C25</f>
        <v>6.0628958757174347</v>
      </c>
      <c r="BA25" s="80">
        <f>W25/BG25/C25</f>
        <v>0.16745520040813958</v>
      </c>
      <c r="BB25" s="80">
        <f>(V25*1000)/(BG25*10000)/C25</f>
        <v>0.60628958757174356</v>
      </c>
      <c r="BC25" s="80">
        <f>(W25*1000)/(BG25*10000)/C25</f>
        <v>1.674552004081396E-2</v>
      </c>
      <c r="BD25" s="80">
        <f>AU25/BG25/C25</f>
        <v>2.1506484976131985</v>
      </c>
      <c r="BE25" s="80">
        <f>(AU25*1000)/(BG25*10000)/C25</f>
        <v>0.21506484976131987</v>
      </c>
      <c r="BF25" s="80">
        <f>(AV25*1000)/(BG25*10000)/C25</f>
        <v>1.7232354693534593E-2</v>
      </c>
      <c r="BG25" s="80">
        <v>42.067256020000002</v>
      </c>
      <c r="BH25" s="78">
        <f>AU25/V25</f>
        <v>0.35472298084926418</v>
      </c>
    </row>
    <row r="26" spans="1:60">
      <c r="D26" s="80"/>
      <c r="F26" s="80"/>
      <c r="G26" s="80"/>
      <c r="I26" s="80"/>
      <c r="J26" s="75"/>
      <c r="K26" s="75"/>
      <c r="L26" s="75"/>
      <c r="M26" s="99"/>
      <c r="N26" s="99"/>
      <c r="O26" s="99"/>
      <c r="X26" s="75"/>
      <c r="BA26" t="s">
        <v>27</v>
      </c>
      <c r="BB26" s="80">
        <f>BB25*365</f>
        <v>221.29569946368639</v>
      </c>
    </row>
    <row r="27" spans="1:60" ht="45">
      <c r="D27" s="80"/>
      <c r="F27" s="80"/>
      <c r="G27" s="80"/>
      <c r="I27" s="80"/>
      <c r="J27" s="75"/>
      <c r="K27" s="75"/>
      <c r="L27" s="75"/>
      <c r="M27" s="99"/>
      <c r="N27" s="99"/>
      <c r="O27" s="99"/>
      <c r="X27" s="75"/>
      <c r="AF27" s="7"/>
      <c r="AG27" s="100"/>
      <c r="AH27" s="100"/>
      <c r="AI27" s="100"/>
      <c r="AJ27" s="7"/>
      <c r="AL27" s="100" t="s">
        <v>67</v>
      </c>
      <c r="AM27" s="7" t="s">
        <v>148</v>
      </c>
      <c r="AN27" s="100" t="s">
        <v>68</v>
      </c>
      <c r="AO27" s="7" t="s">
        <v>205</v>
      </c>
      <c r="AP27" s="7" t="s">
        <v>212</v>
      </c>
      <c r="AQ27" s="7" t="s">
        <v>211</v>
      </c>
      <c r="AR27" s="100" t="s">
        <v>69</v>
      </c>
      <c r="AS27" s="7" t="s">
        <v>77</v>
      </c>
    </row>
    <row r="28" spans="1:60">
      <c r="B28" t="s">
        <v>54</v>
      </c>
      <c r="C28" t="s">
        <v>55</v>
      </c>
      <c r="D28" s="80"/>
      <c r="F28" s="80"/>
      <c r="G28" s="80"/>
      <c r="I28" s="80"/>
      <c r="J28" s="75"/>
      <c r="K28" s="75"/>
      <c r="L28" s="75"/>
      <c r="M28" s="99"/>
      <c r="N28" s="99"/>
      <c r="O28" s="99"/>
      <c r="X28" s="75"/>
      <c r="AF28" s="7"/>
      <c r="AG28" s="100"/>
      <c r="AH28" s="100"/>
      <c r="AI28" s="100"/>
      <c r="AJ28" s="7"/>
      <c r="AK28" s="62" t="s">
        <v>18</v>
      </c>
      <c r="AL28" s="63">
        <f>SUM(AU2:AU12,AU14:AU21)</f>
        <v>52292.747193794974</v>
      </c>
      <c r="AM28" s="63">
        <f>SQRT((AV2^2)+(AV3^2)+(AV4^2)+(AV5^2)+(AV6^2)+(AV7^2)+(AV8^2)+(AV9^2)+(AV10^2)+(AV11^2)+(AV12^2)+(AV14^2)+(AV15^2)+(AV16^2)+(AV17^2)+(AV18^2)+(AV19^2)+(AV20^2)+(AV21^2))</f>
        <v>4190.0253274437291</v>
      </c>
      <c r="AN28" s="78">
        <f>SUM(AU2:AU12,AU14:AU21)/SUM(V2:V12,V14:V21)</f>
        <v>0.35472298084926418</v>
      </c>
      <c r="AO28" s="92">
        <f>SUM(AO29:AO30)</f>
        <v>10045.776760887962</v>
      </c>
      <c r="AP28" s="78">
        <f>AO28/AL28</f>
        <v>0.1921065023349928</v>
      </c>
      <c r="AQ28" s="78">
        <f>AO28/AR28</f>
        <v>6.8144591148794773E-2</v>
      </c>
      <c r="AR28" s="92">
        <f>SUM(V2:V12,V14:V21)</f>
        <v>147418.54916926351</v>
      </c>
      <c r="AS28">
        <f>SQRT(W2^2+W3^2+W4^2+W5^2+W6^2+W7^2+W8^2+W9^2+W10^2+W11^2+W12^2+W14^2+W15^2+W16^2+W17^2+W18^2+W19^2+W20^2+W21^2)</f>
        <v>4071.6520951458783</v>
      </c>
    </row>
    <row r="29" spans="1:60" ht="45">
      <c r="A29" s="59" t="s">
        <v>56</v>
      </c>
      <c r="B29" s="59">
        <v>210336.2801</v>
      </c>
      <c r="C29" s="59">
        <v>21.033628010000001</v>
      </c>
      <c r="X29" s="75"/>
      <c r="AK29" s="25" t="s">
        <v>19</v>
      </c>
      <c r="AL29" s="75">
        <f>SUM(AU4:AU8)</f>
        <v>17889.513302409185</v>
      </c>
      <c r="AM29" s="75">
        <f>SQRT((AV4^2)+(AV5^2)+(AV6^2)+(AV7^2)+(AV8^2))</f>
        <v>456.40836240158814</v>
      </c>
      <c r="AN29" s="78">
        <f>SUM(AU4:AU8)/SUM(V4:V8)</f>
        <v>0.54195006724652139</v>
      </c>
      <c r="AO29" s="75">
        <f>'Plant N Uptake'!H7</f>
        <v>5808.7032873566386</v>
      </c>
      <c r="AP29" s="78">
        <f>AO29/AL29</f>
        <v>0.32469878800863627</v>
      </c>
      <c r="AQ29" s="78">
        <f>AO29/SUM(K4:K8)</f>
        <v>9.3400147066698219E-2</v>
      </c>
      <c r="AR29" s="92">
        <f>SUM(V4:V8)</f>
        <v>33009.523171203211</v>
      </c>
      <c r="AS29">
        <f>SQRT(W4^2+W5^2+W6^2+W7^2+W8^2+W9^2)</f>
        <v>303.23019391482899</v>
      </c>
    </row>
    <row r="30" spans="1:60" s="7" customFormat="1" ht="45">
      <c r="A30" s="7" t="s">
        <v>156</v>
      </c>
      <c r="B30" s="7">
        <f>B29</f>
        <v>210336.2801</v>
      </c>
      <c r="C30" s="7">
        <f>C29</f>
        <v>21.033628010000001</v>
      </c>
      <c r="M30" s="100"/>
      <c r="N30" s="100"/>
      <c r="O30" s="100"/>
      <c r="R30" s="100"/>
      <c r="S30" s="100"/>
      <c r="T30" s="100"/>
      <c r="U30" s="117"/>
      <c r="Y30" s="18"/>
      <c r="Z30" s="18"/>
      <c r="AA30" s="18"/>
      <c r="AB30" s="18"/>
      <c r="AC30" s="18"/>
      <c r="AG30" s="100"/>
      <c r="AH30" s="100"/>
      <c r="AI30" s="100"/>
      <c r="AK30" s="25" t="s">
        <v>20</v>
      </c>
      <c r="AL30" s="75">
        <f>SUM(AU16:AU20)</f>
        <v>8351.3132391118997</v>
      </c>
      <c r="AM30" s="75">
        <f>SQRT((AV16^2)+(AV17^2)+(AV18^2)+(AV19^2)+(AV20^2))</f>
        <v>1269.3088026216001</v>
      </c>
      <c r="AN30" s="78">
        <f>SUM(AU16:AU20)/SUM(V16:V20)</f>
        <v>0.18938790777936382</v>
      </c>
      <c r="AO30" s="75">
        <f>'Plant N Uptake'!N7</f>
        <v>4237.0734735313235</v>
      </c>
      <c r="AP30" s="78">
        <f>AO30/AL30</f>
        <v>0.50735415523486038</v>
      </c>
      <c r="AQ30" s="79">
        <f>AO30/SUM(K16:K20)</f>
        <v>5.1038352172019352E-2</v>
      </c>
      <c r="AR30" s="25">
        <f>SUM(V16:V20)</f>
        <v>44096.338235285577</v>
      </c>
      <c r="AS30" s="7">
        <f>SQRT(W16^2+W17^2+W18^2+W19^2+W20^2)</f>
        <v>993.27582455181334</v>
      </c>
      <c r="AY30" s="120"/>
    </row>
    <row r="31" spans="1:60" s="7" customFormat="1">
      <c r="A31" s="7" t="s">
        <v>157</v>
      </c>
      <c r="B31" s="7">
        <f>B30+B29</f>
        <v>420672.56020000001</v>
      </c>
      <c r="C31" s="7">
        <f>C30+C29</f>
        <v>42.067256020000002</v>
      </c>
      <c r="M31" s="100"/>
      <c r="N31" s="100"/>
      <c r="O31" s="100"/>
      <c r="R31" s="100"/>
      <c r="S31" s="100"/>
      <c r="T31" s="100"/>
      <c r="U31" s="117"/>
      <c r="Y31" s="19"/>
      <c r="Z31" s="19"/>
      <c r="AA31" s="19"/>
      <c r="AB31" s="19"/>
      <c r="AC31" s="19"/>
      <c r="AG31" s="100"/>
      <c r="AH31" s="100"/>
      <c r="AI31" s="100"/>
      <c r="AY31" s="120"/>
    </row>
    <row r="32" spans="1:60">
      <c r="A32" s="66"/>
      <c r="B32" s="66"/>
      <c r="C32" s="66"/>
      <c r="D32" s="66"/>
      <c r="F32" s="66"/>
      <c r="G32" s="66"/>
      <c r="I32" s="66"/>
      <c r="J32" s="66"/>
      <c r="K32" s="66"/>
    </row>
    <row r="33" spans="1:51">
      <c r="B33" s="13"/>
      <c r="C33" s="13"/>
      <c r="D33" s="13"/>
      <c r="E33" s="13"/>
      <c r="F33" s="13"/>
      <c r="G33" s="13"/>
      <c r="H33" s="13"/>
      <c r="I33" s="13"/>
      <c r="J33" s="13"/>
      <c r="K33" s="13"/>
      <c r="P33" s="13"/>
      <c r="Q33" s="13"/>
      <c r="R33" s="101"/>
      <c r="S33" s="101"/>
      <c r="T33" s="101"/>
      <c r="U33" s="101"/>
      <c r="V33" s="13"/>
      <c r="W33" s="13"/>
    </row>
    <row r="34" spans="1:51" ht="60">
      <c r="A34" s="100" t="s">
        <v>81</v>
      </c>
      <c r="B34">
        <v>62.004899999999999</v>
      </c>
      <c r="C34" s="83"/>
      <c r="D34" s="83"/>
      <c r="E34" s="83"/>
      <c r="F34" s="83"/>
      <c r="G34" s="83"/>
      <c r="H34" s="72"/>
      <c r="I34" s="72"/>
      <c r="K34" s="83"/>
      <c r="P34" s="83"/>
      <c r="Q34" s="83"/>
      <c r="R34" s="83"/>
      <c r="S34" s="83"/>
      <c r="T34" s="83"/>
      <c r="U34" s="104"/>
      <c r="V34" s="83"/>
      <c r="W34" s="83"/>
      <c r="AL34" s="7" t="s">
        <v>182</v>
      </c>
      <c r="AM34" s="7" t="s">
        <v>121</v>
      </c>
      <c r="AN34" s="7" t="s">
        <v>187</v>
      </c>
      <c r="AO34" s="7" t="s">
        <v>179</v>
      </c>
      <c r="AR34" s="62" t="s">
        <v>206</v>
      </c>
      <c r="AS34" s="25" t="s">
        <v>32</v>
      </c>
      <c r="AT34" s="25" t="s">
        <v>20</v>
      </c>
      <c r="AU34" s="7"/>
    </row>
    <row r="35" spans="1:51" ht="32">
      <c r="A35" s="100" t="s">
        <v>82</v>
      </c>
      <c r="B35">
        <v>18.038499999999999</v>
      </c>
      <c r="D35" s="83"/>
      <c r="E35" s="83"/>
      <c r="F35" s="83"/>
      <c r="G35" s="83"/>
      <c r="H35" s="72"/>
      <c r="I35" s="72"/>
      <c r="K35" s="83"/>
      <c r="P35" s="83"/>
      <c r="Q35" s="83"/>
      <c r="R35" s="83"/>
      <c r="S35" s="83"/>
      <c r="T35" s="83"/>
      <c r="U35" s="104"/>
      <c r="V35" s="83"/>
      <c r="W35" s="83"/>
      <c r="AK35" s="62" t="s">
        <v>206</v>
      </c>
      <c r="AL35" s="102" t="s">
        <v>236</v>
      </c>
      <c r="AM35" s="102" t="s">
        <v>237</v>
      </c>
      <c r="AN35" s="102" t="s">
        <v>194</v>
      </c>
      <c r="AO35" s="93">
        <v>0.19</v>
      </c>
      <c r="AQ35" s="117" t="s">
        <v>182</v>
      </c>
      <c r="AR35" s="117" t="s">
        <v>236</v>
      </c>
      <c r="AS35" s="117" t="s">
        <v>232</v>
      </c>
      <c r="AT35" s="117" t="s">
        <v>235</v>
      </c>
      <c r="AU35" s="7"/>
    </row>
    <row r="36" spans="1:51" ht="45">
      <c r="A36" s="100" t="s">
        <v>83</v>
      </c>
      <c r="B36">
        <v>14.0067</v>
      </c>
      <c r="D36" s="83"/>
      <c r="E36" s="83"/>
      <c r="F36" s="83"/>
      <c r="G36" s="83"/>
      <c r="H36" s="72"/>
      <c r="I36" s="72"/>
      <c r="K36" s="83"/>
      <c r="P36" s="83"/>
      <c r="Q36" s="83"/>
      <c r="R36" s="83"/>
      <c r="S36" s="83"/>
      <c r="T36" s="83"/>
      <c r="U36" s="104"/>
      <c r="V36" s="83"/>
      <c r="W36" s="83"/>
      <c r="AK36" s="25" t="s">
        <v>32</v>
      </c>
      <c r="AL36" s="102" t="s">
        <v>232</v>
      </c>
      <c r="AM36" s="102" t="s">
        <v>233</v>
      </c>
      <c r="AN36" s="7" t="s">
        <v>183</v>
      </c>
      <c r="AO36" s="93">
        <v>0.32</v>
      </c>
      <c r="AQ36" s="117" t="s">
        <v>121</v>
      </c>
      <c r="AR36" s="117" t="s">
        <v>237</v>
      </c>
      <c r="AS36" s="117" t="s">
        <v>233</v>
      </c>
      <c r="AT36" s="117" t="s">
        <v>234</v>
      </c>
      <c r="AU36" s="7"/>
    </row>
    <row r="37" spans="1:51" s="7" customFormat="1" ht="45">
      <c r="A37" s="100" t="s">
        <v>84</v>
      </c>
      <c r="B37" s="7">
        <f>B36/B34</f>
        <v>0.22589666300566569</v>
      </c>
      <c r="C37" s="17"/>
      <c r="D37" s="17"/>
      <c r="E37" s="17"/>
      <c r="F37" s="17"/>
      <c r="G37" s="17"/>
      <c r="H37" s="72"/>
      <c r="I37" s="72"/>
      <c r="K37" s="17"/>
      <c r="M37" s="100"/>
      <c r="N37" s="100"/>
      <c r="O37" s="100"/>
      <c r="P37" s="17"/>
      <c r="Q37" s="17"/>
      <c r="R37" s="17"/>
      <c r="S37" s="17"/>
      <c r="T37" s="17"/>
      <c r="U37" s="17"/>
      <c r="V37" s="17"/>
      <c r="W37" s="17"/>
      <c r="AG37" s="100"/>
      <c r="AH37" s="100"/>
      <c r="AI37" s="100"/>
      <c r="AK37" s="25" t="s">
        <v>20</v>
      </c>
      <c r="AL37" s="102" t="s">
        <v>235</v>
      </c>
      <c r="AM37" s="102" t="s">
        <v>234</v>
      </c>
      <c r="AN37" s="7" t="s">
        <v>184</v>
      </c>
      <c r="AO37" s="94">
        <v>0.51</v>
      </c>
      <c r="AQ37" s="117" t="s">
        <v>187</v>
      </c>
      <c r="AR37" s="117" t="s">
        <v>194</v>
      </c>
      <c r="AS37" s="117" t="s">
        <v>183</v>
      </c>
      <c r="AT37" s="117" t="s">
        <v>184</v>
      </c>
      <c r="AU37" s="106"/>
      <c r="AY37" s="120"/>
    </row>
    <row r="38" spans="1:51" s="7" customFormat="1" ht="45">
      <c r="A38" s="100" t="s">
        <v>85</v>
      </c>
      <c r="B38" s="7">
        <f>B36/B35</f>
        <v>0.77648917592926248</v>
      </c>
      <c r="C38" s="18"/>
      <c r="D38" s="18"/>
      <c r="F38" s="18"/>
      <c r="G38" s="18"/>
      <c r="H38" s="72"/>
      <c r="I38" s="72"/>
      <c r="J38" s="79"/>
      <c r="K38" s="18"/>
      <c r="M38" s="100"/>
      <c r="N38" s="100"/>
      <c r="O38" s="100"/>
      <c r="R38" s="100"/>
      <c r="S38" s="100"/>
      <c r="T38" s="100"/>
      <c r="U38" s="117"/>
      <c r="AG38" s="100"/>
      <c r="AH38" s="100"/>
      <c r="AI38" s="100"/>
      <c r="AK38" s="122" t="s">
        <v>195</v>
      </c>
      <c r="AL38" s="122"/>
      <c r="AM38" s="122"/>
      <c r="AN38" s="122"/>
      <c r="AO38" s="122"/>
      <c r="AQ38" s="117" t="s">
        <v>179</v>
      </c>
      <c r="AR38" s="93">
        <v>0.19</v>
      </c>
      <c r="AS38" s="93">
        <v>0.32</v>
      </c>
      <c r="AT38" s="94">
        <v>0.51</v>
      </c>
      <c r="AU38" s="106"/>
      <c r="AY38" s="120"/>
    </row>
    <row r="39" spans="1:51" s="7" customFormat="1" ht="50" customHeight="1">
      <c r="C39" s="18"/>
      <c r="D39" s="18"/>
      <c r="F39" s="18"/>
      <c r="G39" s="18"/>
      <c r="H39" s="72"/>
      <c r="I39" s="72"/>
      <c r="J39" s="18"/>
      <c r="K39" s="18"/>
      <c r="M39" s="100"/>
      <c r="N39" s="100"/>
      <c r="O39" s="100"/>
      <c r="R39" s="100"/>
      <c r="S39" s="100"/>
      <c r="T39" s="100"/>
      <c r="U39" s="117"/>
      <c r="AG39" s="100"/>
      <c r="AH39" s="100"/>
      <c r="AI39" s="100"/>
      <c r="AQ39" s="106" t="s">
        <v>122</v>
      </c>
      <c r="AR39" s="106" t="s">
        <v>194</v>
      </c>
      <c r="AS39" s="106" t="s">
        <v>183</v>
      </c>
      <c r="AT39" s="106" t="s">
        <v>184</v>
      </c>
      <c r="AY39" s="120"/>
    </row>
    <row r="40" spans="1:51" ht="45">
      <c r="AQ40" s="106" t="s">
        <v>222</v>
      </c>
      <c r="AR40" s="93">
        <v>0.19</v>
      </c>
      <c r="AS40" s="93">
        <v>0.33</v>
      </c>
      <c r="AT40" s="94">
        <v>0.51</v>
      </c>
    </row>
    <row r="41" spans="1:51" ht="17">
      <c r="AQ41" s="121" t="s">
        <v>163</v>
      </c>
      <c r="AR41" s="121"/>
      <c r="AS41" s="121"/>
      <c r="AT41" s="121"/>
      <c r="AU41" s="121"/>
    </row>
    <row r="42" spans="1:51" ht="17">
      <c r="AQ42" s="123" t="s">
        <v>164</v>
      </c>
      <c r="AR42" s="123"/>
      <c r="AS42" s="123"/>
      <c r="AT42" s="123"/>
    </row>
    <row r="43" spans="1:51">
      <c r="C43" s="20"/>
      <c r="D43" s="20"/>
      <c r="E43" s="13"/>
      <c r="F43" s="20"/>
      <c r="G43" s="20"/>
      <c r="H43" s="13"/>
      <c r="I43" s="20"/>
      <c r="J43" s="24"/>
      <c r="K43" s="20"/>
      <c r="P43" s="13"/>
      <c r="Q43" s="13"/>
      <c r="R43" s="101"/>
      <c r="S43" s="101"/>
      <c r="T43" s="101"/>
      <c r="U43" s="101"/>
      <c r="V43" s="13"/>
      <c r="W43" s="13"/>
    </row>
    <row r="44" spans="1:51">
      <c r="A44" s="7"/>
      <c r="B44" s="7"/>
      <c r="C44" s="25"/>
      <c r="D44" s="25"/>
      <c r="E44" s="25"/>
      <c r="F44" s="25"/>
      <c r="G44" s="25"/>
      <c r="H44" s="25"/>
      <c r="I44" s="25"/>
      <c r="J44" s="25"/>
      <c r="K44" s="25"/>
      <c r="P44" s="25"/>
      <c r="Q44" s="25"/>
      <c r="R44" s="25"/>
      <c r="S44" s="25"/>
      <c r="T44" s="25"/>
      <c r="U44" s="25"/>
      <c r="V44" s="25"/>
      <c r="W44" s="25"/>
    </row>
    <row r="45" spans="1:51">
      <c r="C45" s="21"/>
      <c r="D45" s="21"/>
      <c r="F45" s="21"/>
      <c r="G45" s="21"/>
      <c r="I45" s="21"/>
    </row>
    <row r="48" spans="1:51">
      <c r="C48" s="7"/>
    </row>
    <row r="49" spans="2:9">
      <c r="B49" s="20"/>
      <c r="C49" s="25"/>
    </row>
    <row r="50" spans="2:9">
      <c r="B50" s="20"/>
      <c r="C50" s="25"/>
    </row>
    <row r="51" spans="2:9">
      <c r="B51" s="20"/>
      <c r="C51" s="25"/>
    </row>
    <row r="52" spans="2:9">
      <c r="B52" s="24"/>
      <c r="C52" s="25"/>
    </row>
    <row r="53" spans="2:9">
      <c r="B53" s="13"/>
      <c r="C53" s="25"/>
    </row>
    <row r="59" spans="2:9">
      <c r="B59" s="75"/>
      <c r="F59" s="83"/>
      <c r="G59" s="83"/>
      <c r="I59" s="83"/>
    </row>
    <row r="60" spans="2:9">
      <c r="B60" s="75"/>
    </row>
    <row r="61" spans="2:9">
      <c r="B61" s="75"/>
      <c r="D61" s="33"/>
      <c r="F61" s="83"/>
      <c r="G61" s="83"/>
      <c r="I61" s="83"/>
    </row>
    <row r="62" spans="2:9">
      <c r="B62" s="75"/>
      <c r="D62" s="33"/>
      <c r="F62" s="83"/>
      <c r="G62" s="83"/>
      <c r="I62" s="83"/>
    </row>
    <row r="63" spans="2:9">
      <c r="B63" s="75"/>
      <c r="D63" s="33"/>
      <c r="F63" s="83"/>
      <c r="G63" s="83"/>
      <c r="I63" s="83"/>
    </row>
  </sheetData>
  <mergeCells count="3">
    <mergeCell ref="AQ41:AU41"/>
    <mergeCell ref="AK38:AO38"/>
    <mergeCell ref="AQ42:AT42"/>
  </mergeCells>
  <phoneticPr fontId="9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E16" sqref="E16"/>
    </sheetView>
  </sheetViews>
  <sheetFormatPr baseColWidth="10" defaultRowHeight="15" x14ac:dyDescent="0"/>
  <cols>
    <col min="1" max="1" width="20.6640625" customWidth="1"/>
    <col min="2" max="2" width="14" bestFit="1" customWidth="1"/>
    <col min="3" max="3" width="15.1640625" customWidth="1"/>
    <col min="4" max="4" width="16.6640625" customWidth="1"/>
    <col min="5" max="9" width="13.6640625" customWidth="1"/>
    <col min="10" max="10" width="13.5" customWidth="1"/>
    <col min="11" max="11" width="14.1640625" customWidth="1"/>
    <col min="12" max="12" width="12.1640625" customWidth="1"/>
    <col min="13" max="13" width="14.6640625" customWidth="1"/>
    <col min="14" max="14" width="12.1640625" customWidth="1"/>
    <col min="15" max="15" width="13.83203125" customWidth="1"/>
    <col min="16" max="16" width="11.83203125" bestFit="1" customWidth="1"/>
    <col min="17" max="17" width="11" bestFit="1" customWidth="1"/>
  </cols>
  <sheetData>
    <row r="1" spans="1:18">
      <c r="A1" t="s">
        <v>202</v>
      </c>
      <c r="D1">
        <v>2012</v>
      </c>
      <c r="E1">
        <v>2012</v>
      </c>
      <c r="F1">
        <v>2012</v>
      </c>
      <c r="G1">
        <v>2012</v>
      </c>
      <c r="H1" s="82">
        <v>2012</v>
      </c>
      <c r="I1" s="82">
        <v>2012</v>
      </c>
      <c r="J1">
        <v>2013</v>
      </c>
      <c r="K1">
        <v>2013</v>
      </c>
      <c r="L1">
        <v>2013</v>
      </c>
      <c r="M1">
        <v>2013</v>
      </c>
      <c r="N1" s="82">
        <v>2013</v>
      </c>
      <c r="O1" s="82">
        <v>2013</v>
      </c>
      <c r="P1" t="s">
        <v>178</v>
      </c>
      <c r="R1" t="s">
        <v>185</v>
      </c>
    </row>
    <row r="2" spans="1:18" s="7" customFormat="1" ht="75">
      <c r="B2" s="7" t="s">
        <v>200</v>
      </c>
      <c r="C2" s="7" t="s">
        <v>13</v>
      </c>
      <c r="D2" s="7" t="s">
        <v>78</v>
      </c>
      <c r="E2" s="7" t="s">
        <v>135</v>
      </c>
      <c r="F2" s="7" t="s">
        <v>137</v>
      </c>
      <c r="G2" s="7" t="s">
        <v>138</v>
      </c>
      <c r="H2" s="62" t="s">
        <v>33</v>
      </c>
      <c r="I2" s="62" t="s">
        <v>108</v>
      </c>
      <c r="J2" s="7" t="s">
        <v>78</v>
      </c>
      <c r="K2" s="7" t="s">
        <v>14</v>
      </c>
      <c r="L2" s="7" t="s">
        <v>137</v>
      </c>
      <c r="M2" s="7" t="s">
        <v>138</v>
      </c>
      <c r="N2" s="62" t="s">
        <v>34</v>
      </c>
      <c r="O2" s="62" t="s">
        <v>108</v>
      </c>
      <c r="R2" s="7" t="s">
        <v>186</v>
      </c>
    </row>
    <row r="3" spans="1:18">
      <c r="A3" t="s">
        <v>59</v>
      </c>
      <c r="B3" s="67">
        <v>1.65309090909091E-2</v>
      </c>
      <c r="C3" s="78">
        <v>1.4096514427625901E-3</v>
      </c>
      <c r="D3" s="70">
        <f>C12*B3</f>
        <v>1487.1426909161839</v>
      </c>
      <c r="E3" s="71">
        <f>C3*C12</f>
        <v>126.81412911505841</v>
      </c>
      <c r="F3" s="75">
        <f>B3*B12</f>
        <v>305.90921589033877</v>
      </c>
      <c r="G3" s="75">
        <f>C3*B12</f>
        <v>26.086004415288571</v>
      </c>
      <c r="H3" s="63">
        <f>D3-F3</f>
        <v>1181.2334750258451</v>
      </c>
      <c r="I3" s="63">
        <f>SQRT(E3^2+G3^2)</f>
        <v>129.46931284889544</v>
      </c>
      <c r="J3" s="70">
        <f>E12*B3</f>
        <v>756.17830584506851</v>
      </c>
      <c r="K3" s="71">
        <f>C3*E12</f>
        <v>64.482106456351659</v>
      </c>
      <c r="L3" s="75">
        <f>B3*D12</f>
        <v>150.72874796126027</v>
      </c>
      <c r="M3" s="75">
        <f>C3*D12</f>
        <v>12.853194936885622</v>
      </c>
      <c r="N3" s="63">
        <f>J3-(B3*D12)</f>
        <v>605.44955788380821</v>
      </c>
      <c r="O3" s="63">
        <f>SQRT(K3^2+M3^2)</f>
        <v>65.750640096761416</v>
      </c>
      <c r="P3" s="96">
        <f>N3+H3</f>
        <v>1786.6830329096533</v>
      </c>
      <c r="Q3" s="96">
        <f>SQRT(I3^2+O3^2)</f>
        <v>145.20829743061867</v>
      </c>
      <c r="R3" s="98">
        <f>P3/P7</f>
        <v>162.42573026451393</v>
      </c>
    </row>
    <row r="4" spans="1:18">
      <c r="A4" t="s">
        <v>60</v>
      </c>
      <c r="B4" s="67">
        <v>2.0135E-2</v>
      </c>
      <c r="C4" s="78">
        <v>3.0186771385271802E-3</v>
      </c>
      <c r="D4" s="70">
        <f>C13*B4</f>
        <v>942.85580604192637</v>
      </c>
      <c r="E4" s="75">
        <f t="shared" ref="E4:E6" si="0">C4*C13</f>
        <v>141.35471897821606</v>
      </c>
      <c r="F4" s="75">
        <f t="shared" ref="F4:F6" si="1">B4*B13</f>
        <v>75.120931639052003</v>
      </c>
      <c r="G4" s="75">
        <f t="shared" ref="G4:G6" si="2">C4*B13</f>
        <v>11.26227161478368</v>
      </c>
      <c r="H4" s="63">
        <f t="shared" ref="H4:H7" si="3">D4-F4</f>
        <v>867.73487440287431</v>
      </c>
      <c r="I4" s="63">
        <f t="shared" ref="I4:I6" si="4">SQRT(E4^2+G4^2)</f>
        <v>141.80266337179847</v>
      </c>
      <c r="J4" s="70">
        <f>E13*B4</f>
        <v>139.936877694298</v>
      </c>
      <c r="K4" s="75">
        <f t="shared" ref="K4:K6" si="5">C4*E13</f>
        <v>20.979600374107349</v>
      </c>
      <c r="L4" s="75">
        <f t="shared" ref="L4:L6" si="6">B4*D13</f>
        <v>32.402571698033043</v>
      </c>
      <c r="M4" s="75">
        <f t="shared" ref="M4:M6" si="7">C4*D13</f>
        <v>4.8578546021524796</v>
      </c>
      <c r="N4" s="63">
        <f>J4-(B4*D13)</f>
        <v>107.53430599626496</v>
      </c>
      <c r="O4" s="63">
        <f t="shared" ref="O4:O6" si="8">SQRT(K4^2+M4^2)</f>
        <v>21.534678618286812</v>
      </c>
      <c r="P4" s="96">
        <f t="shared" ref="P4:P6" si="9">N4+H4</f>
        <v>975.26918039913926</v>
      </c>
      <c r="Q4" s="96">
        <f t="shared" ref="Q4:Q7" si="10">SQRT(I4^2+O4^2)</f>
        <v>143.42851084260931</v>
      </c>
      <c r="R4" s="98">
        <f>P4/P7</f>
        <v>88.660834581739934</v>
      </c>
    </row>
    <row r="5" spans="1:18">
      <c r="A5" t="s">
        <v>61</v>
      </c>
      <c r="B5" s="67">
        <v>1.3408E-2</v>
      </c>
      <c r="C5" s="78">
        <v>1.84625946172254E-3</v>
      </c>
      <c r="D5" s="70">
        <f>C14*B5</f>
        <v>3914.0592837348299</v>
      </c>
      <c r="E5" s="75">
        <f t="shared" si="0"/>
        <v>538.95950077106045</v>
      </c>
      <c r="F5" s="75">
        <f t="shared" si="1"/>
        <v>300.72534168483986</v>
      </c>
      <c r="G5" s="75">
        <f t="shared" si="2"/>
        <v>41.409383015019344</v>
      </c>
      <c r="H5" s="63">
        <f t="shared" si="3"/>
        <v>3613.3339420499901</v>
      </c>
      <c r="I5" s="63">
        <f t="shared" si="4"/>
        <v>540.54794465715554</v>
      </c>
      <c r="J5" s="70">
        <f>E14*B5</f>
        <v>3621.5473028494985</v>
      </c>
      <c r="K5" s="75">
        <f t="shared" si="5"/>
        <v>498.68108397685199</v>
      </c>
      <c r="L5" s="75">
        <f t="shared" si="6"/>
        <v>193.56256570411495</v>
      </c>
      <c r="M5" s="75">
        <f t="shared" si="7"/>
        <v>26.653245701559744</v>
      </c>
      <c r="N5" s="63">
        <f>J5-(B5*D14)</f>
        <v>3427.9847371453834</v>
      </c>
      <c r="O5" s="63">
        <f t="shared" si="8"/>
        <v>499.39285039210949</v>
      </c>
      <c r="P5" s="96">
        <f t="shared" si="9"/>
        <v>7041.318679195374</v>
      </c>
      <c r="Q5" s="96">
        <f t="shared" si="10"/>
        <v>735.92479201059064</v>
      </c>
      <c r="R5" s="98">
        <f>P5/P7</f>
        <v>640.11987992685215</v>
      </c>
    </row>
    <row r="6" spans="1:18">
      <c r="A6" t="s">
        <v>199</v>
      </c>
      <c r="B6" s="67">
        <v>1.3516666666666699E-2</v>
      </c>
      <c r="C6" s="78">
        <v>2.2967319777844799E-3</v>
      </c>
      <c r="D6" s="70">
        <f>C15*B6</f>
        <v>240.72194729945599</v>
      </c>
      <c r="E6" s="75">
        <f t="shared" si="0"/>
        <v>40.903116704109216</v>
      </c>
      <c r="F6" s="75">
        <f t="shared" si="1"/>
        <v>94.320951421526033</v>
      </c>
      <c r="G6" s="75">
        <f t="shared" si="2"/>
        <v>16.026876348079519</v>
      </c>
      <c r="H6" s="63">
        <f t="shared" si="3"/>
        <v>146.40099587792997</v>
      </c>
      <c r="I6" s="63">
        <f t="shared" si="4"/>
        <v>43.930919880951834</v>
      </c>
      <c r="J6" s="70">
        <f>E15*B6</f>
        <v>144.84276363147174</v>
      </c>
      <c r="K6" s="75">
        <f t="shared" si="5"/>
        <v>24.611467840918312</v>
      </c>
      <c r="L6" s="75">
        <f t="shared" si="6"/>
        <v>48.737891125604811</v>
      </c>
      <c r="M6" s="75">
        <f t="shared" si="7"/>
        <v>8.2814702647068845</v>
      </c>
      <c r="N6" s="63">
        <f>J6-(B6*D15)</f>
        <v>96.104872505866922</v>
      </c>
      <c r="O6" s="63">
        <f t="shared" si="8"/>
        <v>25.967423804254835</v>
      </c>
      <c r="P6" s="96">
        <f t="shared" si="9"/>
        <v>242.50586838379689</v>
      </c>
      <c r="Q6" s="96">
        <f t="shared" si="10"/>
        <v>51.031684477551686</v>
      </c>
      <c r="R6" s="98">
        <f>P6/P7</f>
        <v>22.045988034890627</v>
      </c>
    </row>
    <row r="7" spans="1:18">
      <c r="A7" t="s">
        <v>203</v>
      </c>
      <c r="B7" s="67">
        <v>1.64096E-2</v>
      </c>
      <c r="C7" s="78">
        <v>1.11457562626619E-3</v>
      </c>
      <c r="D7" s="70">
        <f>SUM(D3:D6)</f>
        <v>6584.7797279923952</v>
      </c>
      <c r="E7" s="71">
        <f>SQRT(E3^2+E4^2+E5^2+E6^2)</f>
        <v>572.89910834990997</v>
      </c>
      <c r="F7" s="75">
        <f>SUM(F3:F6)</f>
        <v>776.07644063575674</v>
      </c>
      <c r="G7" s="75">
        <f>SQRT(G3^2+G4^2+G5^2+G6^2)</f>
        <v>52.715426161995694</v>
      </c>
      <c r="H7" s="63">
        <f t="shared" si="3"/>
        <v>5808.7032873566386</v>
      </c>
      <c r="I7" s="63">
        <f>SQRT(I3^2+I4^2+I5^2+I6^2)</f>
        <v>575.31930656250597</v>
      </c>
      <c r="J7" s="70">
        <f t="shared" ref="J7:N7" si="11">SUM(J3:J6)</f>
        <v>4662.5052500203365</v>
      </c>
      <c r="K7" s="75">
        <f>SQRT(K3^2+K4^2+K5^2+K6^2)</f>
        <v>503.87164392384517</v>
      </c>
      <c r="L7" s="75">
        <f>SUM(L3:L6)</f>
        <v>425.43177648901303</v>
      </c>
      <c r="M7" s="75">
        <f>SQRT(M3^2+M4^2+M5^2+M6^2)</f>
        <v>31.109188796787574</v>
      </c>
      <c r="N7" s="63">
        <f t="shared" si="11"/>
        <v>4237.0734735313235</v>
      </c>
      <c r="O7" s="63">
        <f>SQRT(O3^2+O4^2+O5^2+O6^2)</f>
        <v>504.83107588391624</v>
      </c>
      <c r="P7" s="96">
        <v>11</v>
      </c>
      <c r="Q7" s="96">
        <f t="shared" si="10"/>
        <v>765.40624486717843</v>
      </c>
    </row>
    <row r="10" spans="1:18">
      <c r="B10" s="68">
        <v>40969</v>
      </c>
      <c r="C10" s="68">
        <v>41091</v>
      </c>
      <c r="D10" s="68">
        <v>41334</v>
      </c>
      <c r="E10" s="68">
        <v>41456</v>
      </c>
      <c r="F10" s="68"/>
      <c r="G10" s="83"/>
      <c r="H10" s="68"/>
      <c r="I10" s="68"/>
      <c r="K10" s="68"/>
    </row>
    <row r="11" spans="1:18">
      <c r="B11" t="s">
        <v>201</v>
      </c>
      <c r="C11" t="s">
        <v>201</v>
      </c>
      <c r="D11" t="s">
        <v>201</v>
      </c>
      <c r="E11" t="s">
        <v>201</v>
      </c>
    </row>
    <row r="12" spans="1:18">
      <c r="A12" t="s">
        <v>59</v>
      </c>
      <c r="B12" s="69">
        <v>18505.286926934255</v>
      </c>
      <c r="C12" s="69">
        <v>89961.337439936295</v>
      </c>
      <c r="D12" s="69">
        <v>9117.9950922451717</v>
      </c>
      <c r="E12" s="69">
        <v>45743.298307829682</v>
      </c>
      <c r="F12" s="75"/>
      <c r="G12" s="75"/>
      <c r="H12" s="75"/>
      <c r="I12" s="75"/>
      <c r="K12" s="75" t="s">
        <v>136</v>
      </c>
    </row>
    <row r="13" spans="1:18">
      <c r="A13" t="s">
        <v>60</v>
      </c>
      <c r="B13" s="69">
        <v>3730.8632549814752</v>
      </c>
      <c r="C13" s="69">
        <v>46826.710009531977</v>
      </c>
      <c r="D13" s="69">
        <v>1609.2660391374741</v>
      </c>
      <c r="E13" s="69">
        <v>6949.931844762752</v>
      </c>
      <c r="F13" s="75"/>
      <c r="G13" s="75"/>
      <c r="H13" s="75"/>
      <c r="I13" s="75"/>
      <c r="K13" s="71"/>
    </row>
    <row r="14" spans="1:18">
      <c r="A14" t="s">
        <v>61</v>
      </c>
      <c r="B14" s="69">
        <v>22428.799350002973</v>
      </c>
      <c r="C14" s="69">
        <v>291919.69598260964</v>
      </c>
      <c r="D14" s="69">
        <v>14436.348874113584</v>
      </c>
      <c r="E14" s="69">
        <v>270103.4682912812</v>
      </c>
      <c r="F14" s="75"/>
      <c r="G14" s="75"/>
      <c r="H14" s="75"/>
      <c r="I14" s="75"/>
      <c r="K14" s="71"/>
    </row>
    <row r="15" spans="1:18">
      <c r="A15" t="s">
        <v>199</v>
      </c>
      <c r="B15" s="69">
        <v>6978.1221766850167</v>
      </c>
      <c r="C15" s="69">
        <v>17809.268604152065</v>
      </c>
      <c r="D15" s="69">
        <v>3605.7625986883868</v>
      </c>
      <c r="E15" s="69">
        <v>10715.864140429449</v>
      </c>
      <c r="F15" s="75"/>
      <c r="G15" s="75"/>
      <c r="H15" s="75"/>
      <c r="I15" s="75"/>
      <c r="K15" s="71"/>
    </row>
    <row r="16" spans="1:18">
      <c r="A16" t="s">
        <v>230</v>
      </c>
      <c r="C16" s="99">
        <f>SUM(C12:C15)-SUM(B12:B15)</f>
        <v>394873.9403276263</v>
      </c>
      <c r="E16" s="99">
        <f>SUM(E12:E15)-SUM(D12:D15)</f>
        <v>304743.18998011848</v>
      </c>
    </row>
    <row r="18" spans="1:13">
      <c r="B18" t="s">
        <v>204</v>
      </c>
      <c r="C18" t="s">
        <v>109</v>
      </c>
    </row>
    <row r="19" spans="1:13">
      <c r="A19" t="s">
        <v>59</v>
      </c>
      <c r="B19" s="81">
        <v>1.3159333333333301E-2</v>
      </c>
      <c r="C19" s="80">
        <v>0.14473158955761192</v>
      </c>
    </row>
    <row r="20" spans="1:13">
      <c r="A20" t="s">
        <v>60</v>
      </c>
      <c r="B20" s="81">
        <v>1.2296666666666701E-2</v>
      </c>
      <c r="C20" s="80">
        <v>9.4947646392922955E-2</v>
      </c>
    </row>
    <row r="21" spans="1:13">
      <c r="A21" t="s">
        <v>61</v>
      </c>
      <c r="B21" s="81">
        <v>1.4017272727272699E-2</v>
      </c>
      <c r="C21" s="80">
        <v>0.15181197047718376</v>
      </c>
    </row>
    <row r="22" spans="1:13">
      <c r="A22" t="s">
        <v>199</v>
      </c>
      <c r="B22" s="81">
        <v>9.7366666666666695E-3</v>
      </c>
      <c r="C22" s="80">
        <v>3.6149381430083893E-2</v>
      </c>
    </row>
    <row r="25" spans="1:13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7" spans="1:13"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8" sqref="E18"/>
    </sheetView>
  </sheetViews>
  <sheetFormatPr baseColWidth="10" defaultColWidth="11" defaultRowHeight="15" x14ac:dyDescent="0"/>
  <cols>
    <col min="2" max="2" width="11.1640625" customWidth="1"/>
    <col min="3" max="3" width="10.33203125" customWidth="1"/>
    <col min="4" max="4" width="11.83203125" customWidth="1"/>
    <col min="5" max="5" width="11.5" customWidth="1"/>
    <col min="6" max="6" width="13.5" customWidth="1"/>
  </cols>
  <sheetData>
    <row r="1" spans="1:6" ht="16" thickBot="1"/>
    <row r="2" spans="1:6" ht="29" customHeight="1" thickBot="1">
      <c r="B2" s="43"/>
      <c r="C2" s="40" t="s">
        <v>42</v>
      </c>
      <c r="D2" s="41" t="s">
        <v>41</v>
      </c>
      <c r="E2" s="41" t="s">
        <v>70</v>
      </c>
      <c r="F2" s="42" t="s">
        <v>71</v>
      </c>
    </row>
    <row r="3" spans="1:6" ht="29" customHeight="1">
      <c r="B3" s="44" t="s">
        <v>37</v>
      </c>
      <c r="C3" s="45">
        <v>115000</v>
      </c>
      <c r="D3" s="46"/>
      <c r="E3" s="47">
        <v>4.4800000000000004</v>
      </c>
      <c r="F3" s="50" t="s">
        <v>36</v>
      </c>
    </row>
    <row r="4" spans="1:6" ht="29" customHeight="1">
      <c r="B4" s="38" t="s">
        <v>38</v>
      </c>
      <c r="C4" s="34">
        <v>78000</v>
      </c>
      <c r="D4" s="35">
        <f>C4/C3</f>
        <v>0.67826086956521736</v>
      </c>
      <c r="E4" s="48"/>
      <c r="F4" s="51" t="s">
        <v>72</v>
      </c>
    </row>
    <row r="5" spans="1:6" ht="29" customHeight="1">
      <c r="B5" s="44" t="s">
        <v>39</v>
      </c>
      <c r="C5" s="45">
        <v>37000</v>
      </c>
      <c r="D5" s="46">
        <v>0.35123699322514873</v>
      </c>
      <c r="E5" s="47">
        <v>2.59</v>
      </c>
      <c r="F5" s="50" t="s">
        <v>72</v>
      </c>
    </row>
    <row r="6" spans="1:6" ht="29" customHeight="1" thickBot="1">
      <c r="B6" s="39" t="s">
        <v>40</v>
      </c>
      <c r="C6" s="36">
        <v>5906.4056778373097</v>
      </c>
      <c r="D6" s="37">
        <v>3.1165476383069535E-2</v>
      </c>
      <c r="E6" s="49">
        <v>0.15</v>
      </c>
      <c r="F6" s="52" t="s">
        <v>35</v>
      </c>
    </row>
    <row r="11" spans="1:6">
      <c r="A11" t="s">
        <v>166</v>
      </c>
      <c r="B11">
        <v>3</v>
      </c>
      <c r="C11">
        <v>1</v>
      </c>
      <c r="D11">
        <v>2</v>
      </c>
      <c r="E11">
        <v>3</v>
      </c>
    </row>
    <row r="12" spans="1:6">
      <c r="A12" t="s">
        <v>167</v>
      </c>
      <c r="B12">
        <v>2</v>
      </c>
      <c r="C12">
        <v>3</v>
      </c>
      <c r="D12">
        <v>1</v>
      </c>
      <c r="E12">
        <v>2</v>
      </c>
    </row>
    <row r="13" spans="1:6">
      <c r="A13" t="s">
        <v>168</v>
      </c>
      <c r="B13">
        <v>1</v>
      </c>
      <c r="C13">
        <v>2</v>
      </c>
      <c r="D13">
        <v>3</v>
      </c>
      <c r="E13">
        <v>1</v>
      </c>
    </row>
  </sheetData>
  <phoneticPr fontId="9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Flow (old)</vt:lpstr>
      <vt:lpstr>Flow (newer old)</vt:lpstr>
      <vt:lpstr>Flow data (updated March 2014)</vt:lpstr>
      <vt:lpstr>N conc data</vt:lpstr>
      <vt:lpstr>N conc avg</vt:lpstr>
      <vt:lpstr>TN flux caclulations</vt:lpstr>
      <vt:lpstr>NO3 NH4 flux caclulations</vt:lpstr>
      <vt:lpstr>Plant N Uptake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GIOSLSAUser</dc:creator>
  <cp:lastModifiedBy>Nicholas Weller</cp:lastModifiedBy>
  <cp:lastPrinted>2014-03-07T05:56:48Z</cp:lastPrinted>
  <dcterms:created xsi:type="dcterms:W3CDTF">2012-07-27T23:10:38Z</dcterms:created>
  <dcterms:modified xsi:type="dcterms:W3CDTF">2015-05-05T17:30:29Z</dcterms:modified>
</cp:coreProperties>
</file>