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a42fb17cfe89d0/CAP/"/>
    </mc:Choice>
  </mc:AlternateContent>
  <xr:revisionPtr revIDLastSave="90" documentId="8_{B164AE7C-C71F-4629-8D3D-679984CCF117}" xr6:coauthVersionLast="40" xr6:coauthVersionMax="40" xr10:uidLastSave="{889A69EB-69FE-41BC-A713-93BE9FA80E98}"/>
  <bookViews>
    <workbookView xWindow="0" yWindow="0" windowWidth="25600" windowHeight="10167" activeTab="1" xr2:uid="{86A5CD53-421D-4033-80AF-CD4B52120A02}"/>
  </bookViews>
  <sheets>
    <sheet name="2015" sheetId="1" r:id="rId1"/>
    <sheet name="2016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2" l="1"/>
  <c r="J8" i="2"/>
  <c r="J6" i="2"/>
  <c r="J5" i="2"/>
  <c r="J2" i="2"/>
  <c r="J7" i="2"/>
  <c r="J3" i="2"/>
  <c r="G3" i="2"/>
  <c r="G7" i="2"/>
  <c r="G8" i="2"/>
  <c r="G5" i="2"/>
  <c r="G2" i="2"/>
  <c r="G9" i="2"/>
  <c r="G4" i="2"/>
  <c r="J4" i="1"/>
  <c r="J2" i="1"/>
  <c r="J6" i="1"/>
  <c r="J8" i="1"/>
  <c r="J7" i="1"/>
  <c r="J3" i="1"/>
  <c r="J10" i="1"/>
  <c r="J9" i="1"/>
  <c r="J5" i="1"/>
  <c r="H7" i="1"/>
  <c r="I6" i="1"/>
  <c r="I4" i="1"/>
  <c r="I5" i="1"/>
  <c r="H9" i="1"/>
  <c r="H10" i="1"/>
  <c r="H6" i="1"/>
  <c r="H4" i="1"/>
  <c r="H5" i="1"/>
  <c r="G4" i="1"/>
  <c r="G2" i="1"/>
  <c r="G6" i="1"/>
  <c r="G8" i="1"/>
  <c r="G7" i="1"/>
  <c r="G3" i="1"/>
  <c r="G10" i="1"/>
  <c r="G9" i="1"/>
  <c r="G5" i="1"/>
  <c r="F6" i="1"/>
  <c r="F5" i="1"/>
  <c r="E6" i="1"/>
  <c r="E9" i="1"/>
  <c r="E2" i="1"/>
  <c r="E5" i="1"/>
</calcChain>
</file>

<file path=xl/sharedStrings.xml><?xml version="1.0" encoding="utf-8"?>
<sst xmlns="http://schemas.openxmlformats.org/spreadsheetml/2006/main" count="49" uniqueCount="28">
  <si>
    <t>Date</t>
  </si>
  <si>
    <t>Plant type</t>
  </si>
  <si>
    <t>Sample #</t>
  </si>
  <si>
    <t>Transect</t>
  </si>
  <si>
    <t>Tin weight</t>
  </si>
  <si>
    <t>BG biomass + tin weight</t>
  </si>
  <si>
    <t>AG biomass weight</t>
  </si>
  <si>
    <t>BG biomass weight</t>
  </si>
  <si>
    <t>M4C</t>
  </si>
  <si>
    <t xml:space="preserve">… </t>
  </si>
  <si>
    <t>M3</t>
  </si>
  <si>
    <t>M1E</t>
  </si>
  <si>
    <t>M1W</t>
  </si>
  <si>
    <t>M1W MAP SH</t>
  </si>
  <si>
    <t>AG biomass + tin weight (g)</t>
  </si>
  <si>
    <t>SAC3</t>
  </si>
  <si>
    <t>SAC1</t>
  </si>
  <si>
    <t>SAC2</t>
  </si>
  <si>
    <t>SCAL1</t>
  </si>
  <si>
    <t>SCAL2</t>
  </si>
  <si>
    <t>SCAL3</t>
  </si>
  <si>
    <t>TYP1</t>
  </si>
  <si>
    <t>TYP3</t>
  </si>
  <si>
    <t>TYP2</t>
  </si>
  <si>
    <t>SS3</t>
  </si>
  <si>
    <t>SS2</t>
  </si>
  <si>
    <t>SS1</t>
  </si>
  <si>
    <t>M4S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</si>
</sst>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1D24A-DB06-4ED5-8087-5C9F053597F1}">
  <dimension ref="A1:J10"/>
  <sheetViews>
    <sheetView workbookViewId="0">
      <selection activeCell="H12" sqref="H12"/>
    </sheetView>
  </sheetViews>
  <sheetFormatPr defaultRowHeight="14.35" x14ac:dyDescent="0.5"/>
  <sheetData>
    <row r="1" spans="1:10" x14ac:dyDescent="0.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4</v>
      </c>
      <c r="G1" t="s">
        <v>6</v>
      </c>
      <c r="H1" t="s">
        <v>5</v>
      </c>
      <c r="I1" t="s">
        <v>4</v>
      </c>
      <c r="J1" t="s">
        <v>7</v>
      </c>
    </row>
    <row r="2" spans="1:10" x14ac:dyDescent="0.5">
      <c r="A2">
        <v>11.4</v>
      </c>
      <c r="B2" t="s">
        <v>16</v>
      </c>
      <c r="C2">
        <v>1</v>
      </c>
      <c r="D2" t="s">
        <v>8</v>
      </c>
      <c r="E2">
        <f>29.7+27.8</f>
        <v>57.5</v>
      </c>
      <c r="F2">
        <v>20.9</v>
      </c>
      <c r="G2">
        <f>E2-F2</f>
        <v>36.6</v>
      </c>
      <c r="H2">
        <v>119.3</v>
      </c>
      <c r="I2">
        <v>11.1</v>
      </c>
      <c r="J2">
        <f>H2-I2</f>
        <v>108.2</v>
      </c>
    </row>
    <row r="3" spans="1:10" x14ac:dyDescent="0.5">
      <c r="A3">
        <v>11.4</v>
      </c>
      <c r="B3" t="s">
        <v>17</v>
      </c>
      <c r="C3">
        <v>2</v>
      </c>
      <c r="D3" t="s">
        <v>8</v>
      </c>
      <c r="E3">
        <v>49.6</v>
      </c>
      <c r="F3">
        <v>9.6999999999999993</v>
      </c>
      <c r="G3">
        <f>E3-F3</f>
        <v>39.900000000000006</v>
      </c>
      <c r="H3">
        <v>259.60000000000002</v>
      </c>
      <c r="I3">
        <v>12.5</v>
      </c>
      <c r="J3">
        <f>H3-I3</f>
        <v>247.10000000000002</v>
      </c>
    </row>
    <row r="4" spans="1:10" x14ac:dyDescent="0.5">
      <c r="A4">
        <v>11.4</v>
      </c>
      <c r="B4" t="s">
        <v>15</v>
      </c>
      <c r="C4">
        <v>3</v>
      </c>
      <c r="D4" t="s">
        <v>9</v>
      </c>
      <c r="E4">
        <v>50.4</v>
      </c>
      <c r="F4">
        <v>5.2</v>
      </c>
      <c r="G4">
        <f>E4-F4</f>
        <v>45.199999999999996</v>
      </c>
      <c r="H4">
        <f>120.2+192.3</f>
        <v>312.5</v>
      </c>
      <c r="I4">
        <f>11.2+9.6</f>
        <v>20.799999999999997</v>
      </c>
      <c r="J4">
        <f>H4-I4</f>
        <v>291.7</v>
      </c>
    </row>
    <row r="5" spans="1:10" x14ac:dyDescent="0.5">
      <c r="A5">
        <v>11.4</v>
      </c>
      <c r="B5" t="s">
        <v>18</v>
      </c>
      <c r="C5">
        <v>1</v>
      </c>
      <c r="D5" t="s">
        <v>8</v>
      </c>
      <c r="E5">
        <f>50.8+55.8</f>
        <v>106.6</v>
      </c>
      <c r="F5">
        <f>17+18.6</f>
        <v>35.6</v>
      </c>
      <c r="G5">
        <f>E5-F5</f>
        <v>71</v>
      </c>
      <c r="H5">
        <f>102.9+244.3</f>
        <v>347.20000000000005</v>
      </c>
      <c r="I5">
        <f>19.7+24.7</f>
        <v>44.4</v>
      </c>
      <c r="J5">
        <f>H5-I5</f>
        <v>302.80000000000007</v>
      </c>
    </row>
    <row r="6" spans="1:10" x14ac:dyDescent="0.5">
      <c r="A6">
        <v>11.4</v>
      </c>
      <c r="B6" t="s">
        <v>19</v>
      </c>
      <c r="C6">
        <v>2</v>
      </c>
      <c r="D6" t="s">
        <v>10</v>
      </c>
      <c r="E6">
        <f>58.2+110.2</f>
        <v>168.4</v>
      </c>
      <c r="F6">
        <f>11.2+9.5</f>
        <v>20.7</v>
      </c>
      <c r="G6">
        <f>E6-F6</f>
        <v>147.70000000000002</v>
      </c>
      <c r="H6">
        <f>221.1+94.2</f>
        <v>315.3</v>
      </c>
      <c r="I6">
        <f>10.8+10.7</f>
        <v>21.5</v>
      </c>
      <c r="J6">
        <f>H6-I6</f>
        <v>293.8</v>
      </c>
    </row>
    <row r="7" spans="1:10" x14ac:dyDescent="0.5">
      <c r="A7">
        <v>11.4</v>
      </c>
      <c r="B7" t="s">
        <v>20</v>
      </c>
      <c r="C7">
        <v>3</v>
      </c>
      <c r="D7" t="s">
        <v>10</v>
      </c>
      <c r="E7">
        <v>100.3</v>
      </c>
      <c r="F7">
        <v>9</v>
      </c>
      <c r="G7">
        <f>E7-F7</f>
        <v>91.3</v>
      </c>
      <c r="H7">
        <f>78.2+132.2+57.1</f>
        <v>267.5</v>
      </c>
      <c r="I7">
        <v>27.7</v>
      </c>
      <c r="J7">
        <f>H7-I7</f>
        <v>239.8</v>
      </c>
    </row>
    <row r="8" spans="1:10" x14ac:dyDescent="0.5">
      <c r="A8">
        <v>11.5</v>
      </c>
      <c r="B8" t="s">
        <v>21</v>
      </c>
      <c r="C8">
        <v>1</v>
      </c>
      <c r="D8" t="s">
        <v>11</v>
      </c>
      <c r="E8">
        <v>61.2</v>
      </c>
      <c r="F8">
        <v>10.8</v>
      </c>
      <c r="G8">
        <f>E8-F8</f>
        <v>50.400000000000006</v>
      </c>
      <c r="H8">
        <v>194.1</v>
      </c>
      <c r="I8">
        <v>10.5</v>
      </c>
      <c r="J8">
        <f>H8-I8</f>
        <v>183.6</v>
      </c>
    </row>
    <row r="9" spans="1:10" x14ac:dyDescent="0.5">
      <c r="A9">
        <v>11.5</v>
      </c>
      <c r="B9" t="s">
        <v>23</v>
      </c>
      <c r="C9">
        <v>2</v>
      </c>
      <c r="D9" t="s">
        <v>13</v>
      </c>
      <c r="E9">
        <f>71.2+72.7</f>
        <v>143.9</v>
      </c>
      <c r="F9">
        <v>20.8</v>
      </c>
      <c r="G9">
        <f>E9-F9</f>
        <v>123.10000000000001</v>
      </c>
      <c r="H9">
        <f>111.2+162.8</f>
        <v>274</v>
      </c>
      <c r="I9">
        <v>34.700000000000003</v>
      </c>
      <c r="J9">
        <f>H9-I9</f>
        <v>239.3</v>
      </c>
    </row>
    <row r="10" spans="1:10" x14ac:dyDescent="0.5">
      <c r="A10">
        <v>11.5</v>
      </c>
      <c r="B10" t="s">
        <v>22</v>
      </c>
      <c r="C10">
        <v>3</v>
      </c>
      <c r="D10" t="s">
        <v>12</v>
      </c>
      <c r="E10">
        <v>201.1</v>
      </c>
      <c r="F10">
        <v>20.7</v>
      </c>
      <c r="G10">
        <f>E10-F10</f>
        <v>180.4</v>
      </c>
      <c r="H10">
        <f>210.7+297.9</f>
        <v>508.59999999999997</v>
      </c>
      <c r="I10">
        <v>23.9</v>
      </c>
      <c r="J10">
        <f>H10-I10</f>
        <v>484.7</v>
      </c>
    </row>
  </sheetData>
  <sortState xmlns:xlrd2="http://schemas.microsoft.com/office/spreadsheetml/2017/richdata2" ref="A2:J10">
    <sortCondition ref="B2:B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FA88-E118-4AAE-B34B-2F7E7BB622B1}">
  <dimension ref="A1:J9"/>
  <sheetViews>
    <sheetView tabSelected="1" workbookViewId="0">
      <selection activeCell="G13" sqref="G13"/>
    </sheetView>
  </sheetViews>
  <sheetFormatPr defaultRowHeight="14.35" x14ac:dyDescent="0.5"/>
  <sheetData>
    <row r="1" spans="1:10" x14ac:dyDescent="0.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4</v>
      </c>
      <c r="G1" t="s">
        <v>6</v>
      </c>
      <c r="H1" t="s">
        <v>5</v>
      </c>
      <c r="I1" t="s">
        <v>4</v>
      </c>
      <c r="J1" t="s">
        <v>7</v>
      </c>
    </row>
    <row r="2" spans="1:10" x14ac:dyDescent="0.5">
      <c r="A2">
        <v>12.1</v>
      </c>
      <c r="B2" t="s">
        <v>18</v>
      </c>
      <c r="C2">
        <v>1</v>
      </c>
      <c r="E2">
        <v>48.2</v>
      </c>
      <c r="F2">
        <v>10.1</v>
      </c>
      <c r="G2">
        <f>E2-F2</f>
        <v>38.1</v>
      </c>
      <c r="H2">
        <v>147.6</v>
      </c>
      <c r="I2">
        <v>11</v>
      </c>
      <c r="J2">
        <f>H2-I2</f>
        <v>136.6</v>
      </c>
    </row>
    <row r="3" spans="1:10" x14ac:dyDescent="0.5">
      <c r="A3">
        <v>12.1</v>
      </c>
      <c r="B3" t="s">
        <v>19</v>
      </c>
      <c r="C3">
        <v>2</v>
      </c>
      <c r="D3" t="s">
        <v>27</v>
      </c>
      <c r="E3">
        <v>55.1</v>
      </c>
      <c r="F3">
        <v>10.4</v>
      </c>
      <c r="G3">
        <f>E3-F3</f>
        <v>44.7</v>
      </c>
      <c r="H3">
        <v>141.69999999999999</v>
      </c>
      <c r="I3">
        <v>11.4</v>
      </c>
      <c r="J3">
        <f>H3-I3</f>
        <v>130.29999999999998</v>
      </c>
    </row>
    <row r="4" spans="1:10" x14ac:dyDescent="0.5">
      <c r="A4">
        <v>12.1</v>
      </c>
      <c r="B4" t="s">
        <v>20</v>
      </c>
      <c r="C4">
        <v>3</v>
      </c>
      <c r="D4" t="s">
        <v>27</v>
      </c>
      <c r="E4">
        <v>56.9</v>
      </c>
      <c r="F4">
        <v>10.9</v>
      </c>
      <c r="G4">
        <f>E4-F4</f>
        <v>46</v>
      </c>
    </row>
    <row r="5" spans="1:10" x14ac:dyDescent="0.5">
      <c r="A5">
        <v>12.1</v>
      </c>
      <c r="B5" t="s">
        <v>26</v>
      </c>
      <c r="C5">
        <v>1</v>
      </c>
      <c r="E5">
        <v>66.7</v>
      </c>
      <c r="F5">
        <v>10.8</v>
      </c>
      <c r="G5">
        <f>E5-F5</f>
        <v>55.900000000000006</v>
      </c>
      <c r="H5">
        <v>66.3</v>
      </c>
      <c r="I5">
        <v>11.1</v>
      </c>
      <c r="J5">
        <f>H5-I5</f>
        <v>55.199999999999996</v>
      </c>
    </row>
    <row r="6" spans="1:10" x14ac:dyDescent="0.5">
      <c r="A6">
        <v>12.1</v>
      </c>
      <c r="B6" t="s">
        <v>25</v>
      </c>
      <c r="C6">
        <v>2</v>
      </c>
      <c r="E6">
        <v>61.5</v>
      </c>
      <c r="F6">
        <v>10.4</v>
      </c>
      <c r="G6">
        <f>E6-F6</f>
        <v>51.1</v>
      </c>
      <c r="H6">
        <v>66.5</v>
      </c>
      <c r="I6">
        <v>10.8</v>
      </c>
      <c r="J6">
        <f>H6-I6</f>
        <v>55.7</v>
      </c>
    </row>
    <row r="7" spans="1:10" x14ac:dyDescent="0.5">
      <c r="A7">
        <v>12.1</v>
      </c>
      <c r="B7" t="s">
        <v>24</v>
      </c>
      <c r="C7">
        <v>3</v>
      </c>
      <c r="D7" t="s">
        <v>10</v>
      </c>
      <c r="E7">
        <v>51.8</v>
      </c>
      <c r="F7">
        <v>11.6</v>
      </c>
      <c r="G7">
        <f>E7-F7</f>
        <v>40.199999999999996</v>
      </c>
      <c r="H7">
        <v>60.6</v>
      </c>
      <c r="I7">
        <v>12.6</v>
      </c>
      <c r="J7">
        <f>H7-I7</f>
        <v>48</v>
      </c>
    </row>
    <row r="8" spans="1:10" x14ac:dyDescent="0.5">
      <c r="A8">
        <v>12.1</v>
      </c>
      <c r="B8" t="s">
        <v>23</v>
      </c>
      <c r="C8">
        <v>2</v>
      </c>
      <c r="E8">
        <v>28.7</v>
      </c>
      <c r="F8">
        <v>10.7</v>
      </c>
      <c r="G8">
        <f>E8-F8</f>
        <v>18</v>
      </c>
      <c r="H8">
        <v>168.8</v>
      </c>
      <c r="I8">
        <v>13.7</v>
      </c>
      <c r="J8">
        <f>H8-I8</f>
        <v>155.10000000000002</v>
      </c>
    </row>
    <row r="9" spans="1:10" x14ac:dyDescent="0.5">
      <c r="A9">
        <v>12.1</v>
      </c>
      <c r="B9" t="s">
        <v>22</v>
      </c>
      <c r="C9">
        <v>3</v>
      </c>
      <c r="E9">
        <v>58.8</v>
      </c>
      <c r="F9">
        <v>11.6</v>
      </c>
      <c r="G9">
        <f>E9-F9</f>
        <v>47.199999999999996</v>
      </c>
    </row>
  </sheetData>
  <sortState xmlns:xlrd2="http://schemas.microsoft.com/office/spreadsheetml/2017/richdata2" ref="A2:J9">
    <sortCondition ref="B2:B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</vt:lpstr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Crane</dc:creator>
  <cp:lastModifiedBy>Austin Crane</cp:lastModifiedBy>
  <dcterms:created xsi:type="dcterms:W3CDTF">2019-01-30T00:01:25Z</dcterms:created>
  <dcterms:modified xsi:type="dcterms:W3CDTF">2019-01-30T00:19:00Z</dcterms:modified>
</cp:coreProperties>
</file>