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codeName="ThisWorkbook" autoCompressPictures="0"/>
  <bookViews>
    <workbookView xWindow="13280" yWindow="226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R1" i="1"/>
  <c r="N20" i="1"/>
  <c r="AF20" i="1"/>
  <c r="N21" i="1"/>
  <c r="AF21" i="1"/>
  <c r="N22" i="1"/>
  <c r="AF22" i="1"/>
  <c r="N23" i="1"/>
  <c r="AF23" i="1"/>
  <c r="N24" i="1"/>
  <c r="AF24" i="1"/>
  <c r="N25" i="1"/>
  <c r="AF25" i="1"/>
  <c r="N26" i="1"/>
  <c r="AF26" i="1"/>
  <c r="N27" i="1"/>
  <c r="AF27" i="1"/>
  <c r="N28" i="1"/>
  <c r="AF28" i="1"/>
  <c r="N29" i="1"/>
  <c r="AF29" i="1"/>
  <c r="N30" i="1"/>
  <c r="AF30" i="1"/>
  <c r="N31" i="1"/>
  <c r="AF31" i="1"/>
  <c r="N32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N4" i="1"/>
  <c r="AF4" i="1"/>
  <c r="N5" i="1"/>
  <c r="AF5" i="1"/>
  <c r="N6" i="1"/>
  <c r="AF6" i="1"/>
  <c r="N7" i="1"/>
  <c r="AF7" i="1"/>
  <c r="N8" i="1"/>
  <c r="AF8" i="1"/>
  <c r="N9" i="1"/>
  <c r="AF9" i="1"/>
  <c r="N10" i="1"/>
  <c r="AF10" i="1"/>
  <c r="N11" i="1"/>
  <c r="AF11" i="1"/>
  <c r="N12" i="1"/>
  <c r="AF12" i="1"/>
  <c r="N13" i="1"/>
  <c r="AF13" i="1"/>
  <c r="N14" i="1"/>
  <c r="AF14" i="1"/>
  <c r="N15" i="1"/>
  <c r="AF15" i="1"/>
  <c r="N16" i="1"/>
  <c r="AF16" i="1"/>
  <c r="N17" i="1"/>
  <c r="AF17" i="1"/>
  <c r="N18" i="1"/>
  <c r="AF18" i="1"/>
  <c r="N19" i="1"/>
  <c r="AF19" i="1"/>
  <c r="AF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P5" i="1"/>
  <c r="P6" i="1"/>
  <c r="P7" i="1"/>
  <c r="P8" i="1"/>
  <c r="P9" i="1"/>
  <c r="P3" i="1"/>
</calcChain>
</file>

<file path=xl/comments1.xml><?xml version="1.0" encoding="utf-8"?>
<comments xmlns="http://schemas.openxmlformats.org/spreadsheetml/2006/main">
  <authors>
    <author>Author</author>
  </authors>
  <commentList>
    <comment ref="A100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BD might not be good and this is a duplicate core. </t>
        </r>
      </text>
    </comment>
    <comment ref="A101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BD might not be good and this is a duplicate core. </t>
        </r>
      </text>
    </comment>
    <comment ref="A102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BD might not be good and this is a duplicate core. </t>
        </r>
      </text>
    </comment>
  </commentList>
</comments>
</file>

<file path=xl/sharedStrings.xml><?xml version="1.0" encoding="utf-8"?>
<sst xmlns="http://schemas.openxmlformats.org/spreadsheetml/2006/main" count="194" uniqueCount="52">
  <si>
    <t>Date</t>
  </si>
  <si>
    <t>Transect/location</t>
  </si>
  <si>
    <t>Core segment (cm)</t>
  </si>
  <si>
    <t>Bulk density</t>
  </si>
  <si>
    <t>Tin weight (g)</t>
  </si>
  <si>
    <t>Tin weight + dried soil samples weight (g)</t>
  </si>
  <si>
    <t>Organic matter content</t>
  </si>
  <si>
    <t>Tin weight + sample (g)</t>
  </si>
  <si>
    <t>Tin weight + ashed sample (g)</t>
  </si>
  <si>
    <t>M1E_shore</t>
  </si>
  <si>
    <t>M1E_water</t>
  </si>
  <si>
    <t>M4N_water</t>
  </si>
  <si>
    <t>M4N_shore</t>
  </si>
  <si>
    <t>M4S_shore</t>
  </si>
  <si>
    <t>PI</t>
  </si>
  <si>
    <t>Surface area (cm2)</t>
  </si>
  <si>
    <t>Core diameter</t>
  </si>
  <si>
    <t>5.5 cm</t>
  </si>
  <si>
    <t>Bulk density (g mc3)</t>
  </si>
  <si>
    <t>Organic matter content (%)</t>
  </si>
  <si>
    <t>Carbon content (% C)</t>
  </si>
  <si>
    <t>Hydrogen content (% H)</t>
  </si>
  <si>
    <t>Nitrogen content (% N)</t>
  </si>
  <si>
    <t>Nutrient content</t>
  </si>
  <si>
    <t>Nich_9_20_12_left_tray2</t>
  </si>
  <si>
    <t>lost</t>
  </si>
  <si>
    <t>These are all typos</t>
  </si>
  <si>
    <t>rerun…</t>
  </si>
  <si>
    <t>These are typos</t>
  </si>
  <si>
    <t>rerun</t>
  </si>
  <si>
    <t>Transect</t>
    <phoneticPr fontId="8" type="noConversion"/>
  </si>
  <si>
    <t>Location</t>
    <phoneticPr fontId="8" type="noConversion"/>
  </si>
  <si>
    <t>Depth range</t>
    <phoneticPr fontId="8" type="noConversion"/>
  </si>
  <si>
    <t>Volumetric N (mg/cm^3)</t>
    <phoneticPr fontId="8" type="noConversion"/>
  </si>
  <si>
    <t>M4N</t>
  </si>
  <si>
    <t>shore</t>
  </si>
  <si>
    <t>0-2</t>
  </si>
  <si>
    <t>2--5</t>
  </si>
  <si>
    <t>5--10</t>
  </si>
  <si>
    <t>10--15</t>
  </si>
  <si>
    <t>15--16</t>
  </si>
  <si>
    <t>M4S_Water</t>
  </si>
  <si>
    <t>M4S</t>
  </si>
  <si>
    <t>water</t>
  </si>
  <si>
    <t>10--14.5</t>
  </si>
  <si>
    <t>M1E</t>
  </si>
  <si>
    <t>15--19</t>
  </si>
  <si>
    <t>10--17</t>
  </si>
  <si>
    <t>15--20</t>
  </si>
  <si>
    <t>20-25</t>
  </si>
  <si>
    <t>25-28</t>
  </si>
  <si>
    <t>15-21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</si>
</sst>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9" fillId="0" borderId="0" xfId="0" applyFont="1" applyAlignment="1">
      <alignment wrapText="1"/>
    </xf>
    <xf numFmtId="4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0" fillId="0" borderId="0" xfId="0" applyNumberFormat="1" applyFont="1"/>
    <xf numFmtId="0" fontId="10" fillId="0" borderId="0" xfId="0" applyFont="1"/>
    <xf numFmtId="16" fontId="10" fillId="0" borderId="0" xfId="0" applyNumberFormat="1" applyFont="1"/>
    <xf numFmtId="164" fontId="10" fillId="0" borderId="0" xfId="0" applyNumberFormat="1" applyFont="1"/>
    <xf numFmtId="0" fontId="1" fillId="2" borderId="1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F102"/>
  <sheetViews>
    <sheetView tabSelected="1" topLeftCell="D1" workbookViewId="0">
      <pane ySplit="1520" activePane="bottomLeft"/>
      <selection activeCell="U2" sqref="U2:U102"/>
      <selection pane="bottomLeft" activeCell="AG6" sqref="AG6"/>
    </sheetView>
  </sheetViews>
  <sheetFormatPr baseColWidth="10" defaultColWidth="8.83203125" defaultRowHeight="14" x14ac:dyDescent="0"/>
  <cols>
    <col min="1" max="1" width="10.5" bestFit="1" customWidth="1"/>
    <col min="2" max="4" width="11.1640625" customWidth="1"/>
    <col min="5" max="6" width="9.33203125" customWidth="1"/>
    <col min="7" max="7" width="5.83203125" style="5" customWidth="1"/>
    <col min="8" max="8" width="11.5" customWidth="1"/>
    <col min="9" max="9" width="14.83203125" customWidth="1"/>
    <col min="10" max="10" width="12" customWidth="1"/>
    <col min="11" max="11" width="10.83203125" customWidth="1"/>
    <col min="14" max="14" width="10.83203125" customWidth="1"/>
    <col min="16" max="16" width="10" customWidth="1"/>
    <col min="22" max="24" width="0" hidden="1" customWidth="1"/>
    <col min="25" max="25" width="20.1640625" hidden="1" customWidth="1"/>
    <col min="26" max="28" width="0" hidden="1" customWidth="1"/>
    <col min="29" max="29" width="20.1640625" hidden="1" customWidth="1"/>
    <col min="30" max="31" width="0" hidden="1" customWidth="1"/>
  </cols>
  <sheetData>
    <row r="1" spans="1:32" s="6" customFormat="1">
      <c r="A1" s="6" t="s">
        <v>16</v>
      </c>
      <c r="B1" s="6" t="s">
        <v>17</v>
      </c>
      <c r="G1" s="7"/>
      <c r="H1" s="8" t="s">
        <v>3</v>
      </c>
      <c r="J1" s="8" t="s">
        <v>6</v>
      </c>
      <c r="N1" s="6" t="s">
        <v>14</v>
      </c>
      <c r="O1" s="6">
        <v>3.1415926535897931</v>
      </c>
      <c r="Q1" s="6" t="s">
        <v>15</v>
      </c>
      <c r="R1" s="6">
        <f>O1*5.5</f>
        <v>17.27875959474386</v>
      </c>
      <c r="S1" s="17" t="s">
        <v>23</v>
      </c>
      <c r="T1" s="17"/>
      <c r="U1" s="17"/>
    </row>
    <row r="2" spans="1:32" s="9" customFormat="1" ht="49" customHeight="1">
      <c r="A2" s="9" t="s">
        <v>0</v>
      </c>
      <c r="B2" s="9" t="s">
        <v>1</v>
      </c>
      <c r="C2" s="1" t="s">
        <v>30</v>
      </c>
      <c r="D2" s="1" t="s">
        <v>31</v>
      </c>
      <c r="E2" s="9" t="s">
        <v>2</v>
      </c>
      <c r="F2" s="1" t="s">
        <v>32</v>
      </c>
      <c r="G2" s="10"/>
      <c r="H2" s="9" t="s">
        <v>4</v>
      </c>
      <c r="I2" s="9" t="s">
        <v>5</v>
      </c>
      <c r="J2" s="9" t="s">
        <v>4</v>
      </c>
      <c r="K2" s="9" t="s">
        <v>7</v>
      </c>
      <c r="L2" s="9" t="s">
        <v>8</v>
      </c>
      <c r="N2" s="9" t="s">
        <v>18</v>
      </c>
      <c r="P2" s="9" t="s">
        <v>19</v>
      </c>
      <c r="S2" s="11" t="s">
        <v>20</v>
      </c>
      <c r="T2" s="11" t="s">
        <v>21</v>
      </c>
      <c r="U2" s="11" t="s">
        <v>22</v>
      </c>
      <c r="AF2" s="1" t="s">
        <v>33</v>
      </c>
    </row>
    <row r="3" spans="1:32">
      <c r="A3" s="13">
        <v>41603</v>
      </c>
      <c r="B3" s="14" t="s">
        <v>12</v>
      </c>
      <c r="C3" s="14" t="s">
        <v>34</v>
      </c>
      <c r="D3" s="14" t="s">
        <v>35</v>
      </c>
      <c r="E3" s="14" t="s">
        <v>36</v>
      </c>
      <c r="F3" s="14" t="s">
        <v>36</v>
      </c>
      <c r="G3" s="14">
        <v>2</v>
      </c>
      <c r="H3" s="14">
        <v>2.2629999999999999</v>
      </c>
      <c r="I3" s="14">
        <v>13.819000000000001</v>
      </c>
      <c r="J3" s="14">
        <v>2.335</v>
      </c>
      <c r="K3" s="14">
        <v>6.5410000000000004</v>
      </c>
      <c r="L3" s="14">
        <v>5.9169999999999998</v>
      </c>
      <c r="N3">
        <f>(I3-H3)/(G3*$R$1)</f>
        <v>0.33439900406726236</v>
      </c>
      <c r="P3">
        <f>((K3-J3)-(L3-J3))/(K3-J3)*100</f>
        <v>14.835948644793165</v>
      </c>
      <c r="S3" s="12">
        <v>5.093</v>
      </c>
      <c r="T3" s="12">
        <v>0.88</v>
      </c>
      <c r="U3" s="12">
        <v>0.39600000000000002</v>
      </c>
      <c r="AF3">
        <f>U3/100*N3*1000</f>
        <v>1.3242200561063591</v>
      </c>
    </row>
    <row r="4" spans="1:32">
      <c r="A4" s="13">
        <v>41603</v>
      </c>
      <c r="B4" s="14" t="s">
        <v>12</v>
      </c>
      <c r="C4" s="14" t="s">
        <v>34</v>
      </c>
      <c r="D4" s="14" t="s">
        <v>35</v>
      </c>
      <c r="E4" s="15" t="s">
        <v>37</v>
      </c>
      <c r="F4" s="15" t="s">
        <v>37</v>
      </c>
      <c r="G4" s="14">
        <v>3</v>
      </c>
      <c r="H4" s="14">
        <v>2.2440000000000002</v>
      </c>
      <c r="I4" s="14">
        <v>92.369</v>
      </c>
      <c r="J4" s="14">
        <v>2.4940000000000002</v>
      </c>
      <c r="K4" s="14">
        <v>29.524000000000001</v>
      </c>
      <c r="L4" s="14">
        <v>28.427</v>
      </c>
      <c r="N4">
        <f t="shared" ref="N4:N67" si="0">(I4-H4)/(G4*$R$1)</f>
        <v>1.7386471813523721</v>
      </c>
      <c r="P4">
        <f t="shared" ref="P4:P67" si="1">((K4-J4)-(L4-J4))/(K4-J4)*100</f>
        <v>4.058453570107293</v>
      </c>
      <c r="S4" s="12">
        <v>1.669</v>
      </c>
      <c r="T4" s="12">
        <v>0.377</v>
      </c>
      <c r="U4" s="12">
        <v>7.2999999999999995E-2</v>
      </c>
      <c r="V4">
        <v>1.151</v>
      </c>
      <c r="W4">
        <v>0.31</v>
      </c>
      <c r="X4">
        <v>4.4999999999999998E-2</v>
      </c>
      <c r="Y4" t="s">
        <v>24</v>
      </c>
      <c r="Z4">
        <v>1.1439999999999999</v>
      </c>
      <c r="AA4">
        <v>0.28100000000000003</v>
      </c>
      <c r="AB4">
        <v>4.5999999999999999E-2</v>
      </c>
      <c r="AC4" t="s">
        <v>24</v>
      </c>
      <c r="AD4" t="s">
        <v>26</v>
      </c>
      <c r="AE4" t="s">
        <v>27</v>
      </c>
      <c r="AF4">
        <f t="shared" ref="AF4:AF67" si="2">U4/100*N4*1000</f>
        <v>1.2692124423872315</v>
      </c>
    </row>
    <row r="5" spans="1:32">
      <c r="A5" s="13">
        <v>41603</v>
      </c>
      <c r="B5" s="14" t="s">
        <v>12</v>
      </c>
      <c r="C5" s="14" t="s">
        <v>34</v>
      </c>
      <c r="D5" s="14" t="s">
        <v>35</v>
      </c>
      <c r="E5" s="14" t="s">
        <v>38</v>
      </c>
      <c r="F5" s="14" t="s">
        <v>38</v>
      </c>
      <c r="G5" s="14">
        <v>5</v>
      </c>
      <c r="H5" s="14">
        <v>2.2650000000000001</v>
      </c>
      <c r="I5" s="14">
        <v>106.47499999999999</v>
      </c>
      <c r="J5" s="14">
        <v>2.3029999999999999</v>
      </c>
      <c r="K5" s="14">
        <v>35.524000000000001</v>
      </c>
      <c r="L5" s="14">
        <v>34.433999999999997</v>
      </c>
      <c r="N5">
        <f t="shared" si="0"/>
        <v>1.2062208450622847</v>
      </c>
      <c r="P5">
        <f t="shared" si="1"/>
        <v>3.2810571626381</v>
      </c>
      <c r="S5" s="12">
        <v>1.341</v>
      </c>
      <c r="T5" s="12">
        <v>0.32700000000000001</v>
      </c>
      <c r="U5" s="12">
        <v>5.1999999999999998E-2</v>
      </c>
      <c r="AF5">
        <f t="shared" si="2"/>
        <v>0.62723483943238789</v>
      </c>
    </row>
    <row r="6" spans="1:32">
      <c r="A6" s="13">
        <v>41603</v>
      </c>
      <c r="B6" s="14" t="s">
        <v>12</v>
      </c>
      <c r="C6" s="14" t="s">
        <v>34</v>
      </c>
      <c r="D6" s="14" t="s">
        <v>35</v>
      </c>
      <c r="E6" s="14" t="s">
        <v>39</v>
      </c>
      <c r="F6" s="14" t="s">
        <v>39</v>
      </c>
      <c r="G6" s="14">
        <v>5</v>
      </c>
      <c r="H6" s="14">
        <v>2.2229999999999999</v>
      </c>
      <c r="I6" s="14">
        <v>122.342</v>
      </c>
      <c r="J6" s="14">
        <v>2.2360000000000002</v>
      </c>
      <c r="K6" s="14">
        <v>40.78</v>
      </c>
      <c r="L6" s="14">
        <v>40.914999999999999</v>
      </c>
      <c r="N6">
        <f t="shared" si="0"/>
        <v>1.3903660079458457</v>
      </c>
      <c r="P6">
        <f t="shared" si="1"/>
        <v>-0.35024906600248545</v>
      </c>
      <c r="S6" s="12">
        <v>1.786</v>
      </c>
      <c r="T6" s="12">
        <v>0.29399999999999998</v>
      </c>
      <c r="U6" s="12">
        <v>8.1000000000000003E-2</v>
      </c>
      <c r="AF6">
        <f t="shared" si="2"/>
        <v>1.126196466436135</v>
      </c>
    </row>
    <row r="7" spans="1:32">
      <c r="A7" s="13">
        <v>41603</v>
      </c>
      <c r="B7" s="14" t="s">
        <v>12</v>
      </c>
      <c r="C7" s="14" t="s">
        <v>34</v>
      </c>
      <c r="D7" s="14" t="s">
        <v>35</v>
      </c>
      <c r="E7" s="14" t="s">
        <v>40</v>
      </c>
      <c r="F7" s="14" t="s">
        <v>40</v>
      </c>
      <c r="G7" s="14">
        <v>1</v>
      </c>
      <c r="H7" s="14">
        <v>2.2280000000000002</v>
      </c>
      <c r="I7" s="14">
        <v>50.29</v>
      </c>
      <c r="J7" s="14">
        <v>2.2280000000000002</v>
      </c>
      <c r="K7" s="14">
        <v>17.565999999999999</v>
      </c>
      <c r="L7" s="14">
        <v>17.294</v>
      </c>
      <c r="N7">
        <f t="shared" si="0"/>
        <v>2.7815654090482451</v>
      </c>
      <c r="P7">
        <f t="shared" si="1"/>
        <v>1.7733733211631144</v>
      </c>
      <c r="S7" s="12">
        <v>1.8879999999999999</v>
      </c>
      <c r="T7" s="12">
        <v>0.35199999999999998</v>
      </c>
      <c r="U7" s="12">
        <v>5.0999999999999997E-2</v>
      </c>
      <c r="AF7">
        <f t="shared" si="2"/>
        <v>1.4185983586146049</v>
      </c>
    </row>
    <row r="8" spans="1:32">
      <c r="A8" s="13">
        <v>41603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36</v>
      </c>
      <c r="G8" s="14">
        <v>2</v>
      </c>
      <c r="H8" s="14">
        <v>2.2679999999999998</v>
      </c>
      <c r="I8" s="14">
        <v>11.967000000000001</v>
      </c>
      <c r="J8" s="14">
        <v>2.2759999999999998</v>
      </c>
      <c r="K8" s="14">
        <v>6.1239999999999997</v>
      </c>
      <c r="L8" s="14">
        <v>6.0110000000000001</v>
      </c>
      <c r="N8">
        <f t="shared" si="0"/>
        <v>0.28066250782696245</v>
      </c>
      <c r="P8">
        <f t="shared" si="1"/>
        <v>2.936590436590425</v>
      </c>
      <c r="S8" s="12"/>
      <c r="T8" s="12"/>
      <c r="U8" s="12"/>
      <c r="AF8">
        <f t="shared" si="2"/>
        <v>0</v>
      </c>
    </row>
    <row r="9" spans="1:32">
      <c r="A9" s="13">
        <v>41603</v>
      </c>
      <c r="B9" s="14" t="s">
        <v>41</v>
      </c>
      <c r="C9" s="14" t="s">
        <v>42</v>
      </c>
      <c r="D9" s="14" t="s">
        <v>43</v>
      </c>
      <c r="E9" s="15" t="s">
        <v>37</v>
      </c>
      <c r="F9" s="15" t="s">
        <v>37</v>
      </c>
      <c r="G9" s="14">
        <v>3</v>
      </c>
      <c r="H9" s="14">
        <v>2.2749999999999999</v>
      </c>
      <c r="I9" s="14">
        <v>58.58</v>
      </c>
      <c r="J9" s="14">
        <v>2.2970000000000002</v>
      </c>
      <c r="K9" s="14">
        <v>21.338000000000001</v>
      </c>
      <c r="L9" s="14">
        <v>20.809000000000001</v>
      </c>
      <c r="N9">
        <f t="shared" si="0"/>
        <v>1.0862083722168689</v>
      </c>
      <c r="P9">
        <f t="shared" si="1"/>
        <v>2.7782154298618766</v>
      </c>
      <c r="S9" s="12">
        <v>1.847</v>
      </c>
      <c r="T9" s="12">
        <v>0.21099999999999999</v>
      </c>
      <c r="U9" s="12">
        <v>0.14399999999999999</v>
      </c>
      <c r="AF9">
        <f t="shared" si="2"/>
        <v>1.5641400559922911</v>
      </c>
    </row>
    <row r="10" spans="1:32">
      <c r="A10" s="13">
        <v>41603</v>
      </c>
      <c r="B10" s="14" t="s">
        <v>41</v>
      </c>
      <c r="C10" s="14" t="s">
        <v>42</v>
      </c>
      <c r="D10" s="14" t="s">
        <v>43</v>
      </c>
      <c r="E10" s="15" t="s">
        <v>38</v>
      </c>
      <c r="F10" s="15" t="s">
        <v>38</v>
      </c>
      <c r="G10" s="14">
        <v>5</v>
      </c>
      <c r="H10" s="14">
        <v>2.2810000000000001</v>
      </c>
      <c r="I10" s="14">
        <v>106.678</v>
      </c>
      <c r="J10" s="14">
        <v>2.298</v>
      </c>
      <c r="K10" s="14">
        <v>38.243000000000002</v>
      </c>
      <c r="L10" s="14">
        <v>37.241</v>
      </c>
      <c r="N10">
        <f t="shared" si="0"/>
        <v>1.2083853522883343</v>
      </c>
      <c r="P10">
        <f t="shared" si="1"/>
        <v>2.7875921546807692</v>
      </c>
      <c r="S10" s="12">
        <v>1.484</v>
      </c>
      <c r="T10" s="12">
        <v>0.38900000000000001</v>
      </c>
      <c r="U10" s="12">
        <v>9.5000000000000001E-2</v>
      </c>
      <c r="AF10">
        <f t="shared" si="2"/>
        <v>1.1479660846739177</v>
      </c>
    </row>
    <row r="11" spans="1:32">
      <c r="A11" s="13">
        <v>41603</v>
      </c>
      <c r="B11" s="14" t="s">
        <v>41</v>
      </c>
      <c r="C11" s="14" t="s">
        <v>42</v>
      </c>
      <c r="D11" s="14" t="s">
        <v>43</v>
      </c>
      <c r="E11" s="14" t="s">
        <v>44</v>
      </c>
      <c r="F11" s="14" t="s">
        <v>44</v>
      </c>
      <c r="G11" s="14">
        <v>4.5</v>
      </c>
      <c r="H11" s="16">
        <v>2.2799999999999998</v>
      </c>
      <c r="I11" s="14">
        <v>127.509</v>
      </c>
      <c r="J11" s="14">
        <v>2.2869999999999999</v>
      </c>
      <c r="K11" s="14">
        <v>40.104999999999997</v>
      </c>
      <c r="L11" s="14">
        <v>39.462000000000003</v>
      </c>
      <c r="N11">
        <f t="shared" si="0"/>
        <v>1.6105708580569669</v>
      </c>
      <c r="P11">
        <f t="shared" si="1"/>
        <v>1.7002485588872855</v>
      </c>
      <c r="S11" s="12">
        <v>1.5389999999999999</v>
      </c>
      <c r="T11" s="12">
        <v>0.42599999999999999</v>
      </c>
      <c r="U11" s="12">
        <v>8.5000000000000006E-2</v>
      </c>
      <c r="AF11">
        <f t="shared" si="2"/>
        <v>1.3689852293484219</v>
      </c>
    </row>
    <row r="12" spans="1:32">
      <c r="A12" s="13">
        <v>41603</v>
      </c>
      <c r="B12" s="14" t="s">
        <v>9</v>
      </c>
      <c r="C12" s="14" t="s">
        <v>45</v>
      </c>
      <c r="D12" s="14" t="s">
        <v>35</v>
      </c>
      <c r="E12" s="14" t="s">
        <v>36</v>
      </c>
      <c r="F12" s="14" t="s">
        <v>36</v>
      </c>
      <c r="G12" s="14">
        <v>2</v>
      </c>
      <c r="H12" s="14">
        <v>2.2429999999999999</v>
      </c>
      <c r="I12" s="14">
        <v>40.802</v>
      </c>
      <c r="J12" s="14">
        <v>2.3149999999999999</v>
      </c>
      <c r="K12" s="14">
        <v>14.384</v>
      </c>
      <c r="L12" s="14">
        <v>14.12</v>
      </c>
      <c r="N12">
        <f t="shared" si="0"/>
        <v>1.1157919001237078</v>
      </c>
      <c r="P12">
        <f t="shared" si="1"/>
        <v>2.1874223216505189</v>
      </c>
      <c r="S12" s="12">
        <v>1.4179999999999999</v>
      </c>
      <c r="T12" s="12">
        <v>0.313</v>
      </c>
      <c r="U12" s="12">
        <v>5.3999999999999999E-2</v>
      </c>
      <c r="AF12">
        <f t="shared" si="2"/>
        <v>0.60252762606680221</v>
      </c>
    </row>
    <row r="13" spans="1:32">
      <c r="A13" s="13">
        <v>41603</v>
      </c>
      <c r="B13" s="14" t="s">
        <v>9</v>
      </c>
      <c r="C13" s="14" t="s">
        <v>45</v>
      </c>
      <c r="D13" s="14" t="s">
        <v>35</v>
      </c>
      <c r="E13" s="14" t="s">
        <v>37</v>
      </c>
      <c r="F13" s="14" t="s">
        <v>37</v>
      </c>
      <c r="G13" s="14">
        <v>3</v>
      </c>
      <c r="H13" s="16">
        <v>2.2599999999999998</v>
      </c>
      <c r="I13" s="14">
        <v>76.566000000000003</v>
      </c>
      <c r="J13" s="14">
        <v>2.302</v>
      </c>
      <c r="K13" s="14">
        <v>25.120999999999999</v>
      </c>
      <c r="L13" s="14">
        <v>24.757999999999999</v>
      </c>
      <c r="N13">
        <f t="shared" si="0"/>
        <v>1.4334748122892578</v>
      </c>
      <c r="P13">
        <f t="shared" si="1"/>
        <v>1.5907796134799927</v>
      </c>
      <c r="S13" s="12">
        <v>1.347</v>
      </c>
      <c r="T13" s="12">
        <v>0.36799999999999999</v>
      </c>
      <c r="U13" s="12">
        <v>4.3999999999999997E-2</v>
      </c>
      <c r="AF13">
        <f t="shared" si="2"/>
        <v>0.63072891740727344</v>
      </c>
    </row>
    <row r="14" spans="1:32">
      <c r="A14" s="13">
        <v>41603</v>
      </c>
      <c r="B14" s="14" t="s">
        <v>9</v>
      </c>
      <c r="C14" s="14" t="s">
        <v>45</v>
      </c>
      <c r="D14" s="14" t="s">
        <v>35</v>
      </c>
      <c r="E14" s="15" t="s">
        <v>38</v>
      </c>
      <c r="F14" s="15" t="s">
        <v>38</v>
      </c>
      <c r="G14" s="14">
        <v>5</v>
      </c>
      <c r="H14" s="14">
        <v>2.2709999999999999</v>
      </c>
      <c r="I14" s="14">
        <v>134.74100000000001</v>
      </c>
      <c r="J14" s="14">
        <v>2.327</v>
      </c>
      <c r="K14" s="14">
        <v>45.264000000000003</v>
      </c>
      <c r="L14" s="14">
        <v>44.462000000000003</v>
      </c>
      <c r="N14">
        <f t="shared" si="0"/>
        <v>1.5333276590097005</v>
      </c>
      <c r="P14">
        <f t="shared" si="1"/>
        <v>1.8678529007615801</v>
      </c>
      <c r="S14" s="12">
        <v>2.7</v>
      </c>
      <c r="T14" s="12">
        <v>0.371</v>
      </c>
      <c r="U14" s="12">
        <v>0.122</v>
      </c>
      <c r="AF14">
        <f t="shared" si="2"/>
        <v>1.8706597439918344</v>
      </c>
    </row>
    <row r="15" spans="1:32">
      <c r="A15" s="13">
        <v>41603</v>
      </c>
      <c r="B15" s="14" t="s">
        <v>9</v>
      </c>
      <c r="C15" s="14" t="s">
        <v>45</v>
      </c>
      <c r="D15" s="14" t="s">
        <v>35</v>
      </c>
      <c r="E15" s="14" t="s">
        <v>39</v>
      </c>
      <c r="F15" s="14" t="s">
        <v>39</v>
      </c>
      <c r="G15" s="14">
        <v>5</v>
      </c>
      <c r="H15" s="14">
        <v>2.2490000000000001</v>
      </c>
      <c r="I15" s="14">
        <v>135.321</v>
      </c>
      <c r="J15" s="14">
        <v>2.2559999999999998</v>
      </c>
      <c r="K15" s="14">
        <v>48.765000000000001</v>
      </c>
      <c r="L15" s="14">
        <v>47.786999999999999</v>
      </c>
      <c r="N15">
        <f t="shared" si="0"/>
        <v>1.5402957517908873</v>
      </c>
      <c r="P15">
        <f t="shared" si="1"/>
        <v>2.1028188092627267</v>
      </c>
      <c r="S15" s="12">
        <v>2.8490000000000002</v>
      </c>
      <c r="T15" s="12">
        <v>0.41299999999999998</v>
      </c>
      <c r="U15" s="12">
        <v>0.14699999999999999</v>
      </c>
      <c r="AF15">
        <f t="shared" si="2"/>
        <v>2.2642347551326045</v>
      </c>
    </row>
    <row r="16" spans="1:32">
      <c r="A16" s="13">
        <v>41603</v>
      </c>
      <c r="B16" s="14" t="s">
        <v>9</v>
      </c>
      <c r="C16" s="14" t="s">
        <v>45</v>
      </c>
      <c r="D16" s="14" t="s">
        <v>35</v>
      </c>
      <c r="E16" s="14" t="s">
        <v>46</v>
      </c>
      <c r="F16" s="14" t="s">
        <v>46</v>
      </c>
      <c r="G16" s="14">
        <v>4</v>
      </c>
      <c r="H16" s="14">
        <v>2.2770000000000001</v>
      </c>
      <c r="I16" s="14">
        <v>105.565</v>
      </c>
      <c r="J16" s="14">
        <v>2.2850000000000001</v>
      </c>
      <c r="K16" s="14">
        <v>38.033000000000001</v>
      </c>
      <c r="L16" s="14">
        <v>36.704999999999998</v>
      </c>
      <c r="N16">
        <f t="shared" si="0"/>
        <v>1.494435978370517</v>
      </c>
      <c r="P16">
        <f t="shared" si="1"/>
        <v>3.7148931408750219</v>
      </c>
      <c r="S16" s="12">
        <v>3.5510000000000002</v>
      </c>
      <c r="T16" s="12">
        <v>0.503</v>
      </c>
      <c r="U16" s="12">
        <v>0.22500000000000001</v>
      </c>
      <c r="AF16">
        <f t="shared" si="2"/>
        <v>3.3624809513336635</v>
      </c>
    </row>
    <row r="17" spans="1:32">
      <c r="A17" s="13">
        <v>41603</v>
      </c>
      <c r="B17" s="14" t="s">
        <v>13</v>
      </c>
      <c r="C17" s="14" t="s">
        <v>42</v>
      </c>
      <c r="D17" s="14" t="s">
        <v>35</v>
      </c>
      <c r="E17" s="14" t="s">
        <v>36</v>
      </c>
      <c r="F17" s="14" t="s">
        <v>36</v>
      </c>
      <c r="G17" s="14">
        <v>2</v>
      </c>
      <c r="H17" s="14">
        <v>2.6549999999999998</v>
      </c>
      <c r="I17" s="14">
        <v>46.744</v>
      </c>
      <c r="J17" s="14">
        <v>2.6859999999999999</v>
      </c>
      <c r="K17" s="14">
        <v>17.177</v>
      </c>
      <c r="L17" s="14">
        <v>16.812999999999999</v>
      </c>
      <c r="N17">
        <f t="shared" si="0"/>
        <v>1.2758149610870135</v>
      </c>
      <c r="P17">
        <f t="shared" si="1"/>
        <v>2.5119039403767909</v>
      </c>
      <c r="S17" s="12">
        <v>3.7269999999999999</v>
      </c>
      <c r="T17" s="12">
        <v>0.51100000000000001</v>
      </c>
      <c r="U17" s="12">
        <v>0.246</v>
      </c>
      <c r="AF17">
        <f t="shared" si="2"/>
        <v>3.1385048042740529</v>
      </c>
    </row>
    <row r="18" spans="1:32">
      <c r="A18" s="13">
        <v>41603</v>
      </c>
      <c r="B18" s="14" t="s">
        <v>13</v>
      </c>
      <c r="C18" s="14" t="s">
        <v>42</v>
      </c>
      <c r="D18" s="14" t="s">
        <v>35</v>
      </c>
      <c r="E18" s="14" t="s">
        <v>37</v>
      </c>
      <c r="F18" s="14" t="s">
        <v>37</v>
      </c>
      <c r="G18" s="14">
        <v>3</v>
      </c>
      <c r="H18" s="14">
        <v>2.6469999999999998</v>
      </c>
      <c r="I18" s="14">
        <v>74.106999999999999</v>
      </c>
      <c r="J18" s="14">
        <v>2.6970000000000001</v>
      </c>
      <c r="K18" s="14">
        <v>24.873000000000001</v>
      </c>
      <c r="L18" s="14">
        <v>24.393999999999998</v>
      </c>
      <c r="N18">
        <f t="shared" si="0"/>
        <v>1.3785711797996172</v>
      </c>
      <c r="P18">
        <f t="shared" si="1"/>
        <v>2.1599927849927973</v>
      </c>
      <c r="S18" s="12"/>
      <c r="T18" s="12"/>
      <c r="U18" s="12"/>
      <c r="AF18">
        <f t="shared" si="2"/>
        <v>0</v>
      </c>
    </row>
    <row r="19" spans="1:32">
      <c r="A19" s="13">
        <v>41603</v>
      </c>
      <c r="B19" s="14" t="s">
        <v>13</v>
      </c>
      <c r="C19" s="14" t="s">
        <v>42</v>
      </c>
      <c r="D19" s="14" t="s">
        <v>35</v>
      </c>
      <c r="E19" s="15" t="s">
        <v>38</v>
      </c>
      <c r="F19" s="15" t="s">
        <v>38</v>
      </c>
      <c r="G19" s="14">
        <v>5</v>
      </c>
      <c r="H19" s="14">
        <v>2.6539999999999999</v>
      </c>
      <c r="I19" s="14">
        <v>152.40199999999999</v>
      </c>
      <c r="J19" s="14">
        <v>2.79</v>
      </c>
      <c r="K19" s="14">
        <v>48.521000000000001</v>
      </c>
      <c r="L19" s="14">
        <v>47.469000000000001</v>
      </c>
      <c r="N19">
        <f t="shared" si="0"/>
        <v>1.7333188667727377</v>
      </c>
      <c r="P19">
        <f t="shared" si="1"/>
        <v>2.3004089129911867</v>
      </c>
      <c r="S19" s="12">
        <v>1.2050000000000001</v>
      </c>
      <c r="T19" s="12">
        <v>0.32100000000000001</v>
      </c>
      <c r="U19" s="12">
        <v>5.0999999999999997E-2</v>
      </c>
      <c r="AF19">
        <f t="shared" si="2"/>
        <v>0.88399262205409601</v>
      </c>
    </row>
    <row r="20" spans="1:32">
      <c r="A20" s="13">
        <v>41603</v>
      </c>
      <c r="B20" s="14" t="s">
        <v>13</v>
      </c>
      <c r="C20" s="14" t="s">
        <v>42</v>
      </c>
      <c r="D20" s="14" t="s">
        <v>35</v>
      </c>
      <c r="E20" s="14" t="s">
        <v>47</v>
      </c>
      <c r="F20" s="14" t="s">
        <v>47</v>
      </c>
      <c r="G20" s="14">
        <v>2</v>
      </c>
      <c r="H20" s="14">
        <v>2.641</v>
      </c>
      <c r="I20" s="14">
        <v>190.55600000000001</v>
      </c>
      <c r="J20" s="16">
        <v>2.71</v>
      </c>
      <c r="K20" s="14">
        <v>66.257999999999996</v>
      </c>
      <c r="L20" s="14">
        <v>65.260000000000005</v>
      </c>
      <c r="N20">
        <f t="shared" si="0"/>
        <v>5.4377456602024585</v>
      </c>
      <c r="P20">
        <f t="shared" si="1"/>
        <v>1.5704664190847712</v>
      </c>
      <c r="S20" s="12">
        <v>1.196</v>
      </c>
      <c r="T20" s="12">
        <v>0.44800000000000001</v>
      </c>
      <c r="U20" s="12">
        <v>3.3000000000000002E-2</v>
      </c>
      <c r="AF20">
        <f t="shared" si="2"/>
        <v>1.7944560678668113</v>
      </c>
    </row>
    <row r="21" spans="1:32">
      <c r="A21" s="13">
        <v>41603</v>
      </c>
      <c r="B21" s="14" t="s">
        <v>11</v>
      </c>
      <c r="C21" s="14" t="s">
        <v>34</v>
      </c>
      <c r="D21" s="14" t="s">
        <v>43</v>
      </c>
      <c r="E21" s="14" t="s">
        <v>36</v>
      </c>
      <c r="F21" s="14" t="s">
        <v>36</v>
      </c>
      <c r="G21" s="14">
        <v>2</v>
      </c>
      <c r="H21" s="14">
        <v>2.6379999999999999</v>
      </c>
      <c r="I21" s="14">
        <v>9.7319999999999993</v>
      </c>
      <c r="J21" s="14">
        <v>2.6469999999999998</v>
      </c>
      <c r="K21" s="14">
        <v>5.37</v>
      </c>
      <c r="L21" s="14">
        <v>4.3460000000000001</v>
      </c>
      <c r="N21">
        <f t="shared" si="0"/>
        <v>0.20528093932616465</v>
      </c>
      <c r="P21">
        <f t="shared" si="1"/>
        <v>37.605582078589791</v>
      </c>
      <c r="S21" s="12">
        <v>1.494</v>
      </c>
      <c r="T21" s="12">
        <v>0.42299999999999999</v>
      </c>
      <c r="U21" s="12">
        <v>6.3E-2</v>
      </c>
      <c r="AF21">
        <f t="shared" si="2"/>
        <v>0.12932699177548374</v>
      </c>
    </row>
    <row r="22" spans="1:32">
      <c r="A22" s="13">
        <v>41603</v>
      </c>
      <c r="B22" s="14" t="s">
        <v>11</v>
      </c>
      <c r="C22" s="14" t="s">
        <v>34</v>
      </c>
      <c r="D22" s="14" t="s">
        <v>43</v>
      </c>
      <c r="E22" s="14" t="s">
        <v>37</v>
      </c>
      <c r="F22" s="14" t="s">
        <v>37</v>
      </c>
      <c r="G22" s="14">
        <v>3</v>
      </c>
      <c r="H22" s="14">
        <v>2.645</v>
      </c>
      <c r="I22" s="14">
        <v>67.134</v>
      </c>
      <c r="J22" s="14">
        <v>2.68</v>
      </c>
      <c r="K22" s="14">
        <v>24.363</v>
      </c>
      <c r="L22" s="14">
        <v>23.678999999999998</v>
      </c>
      <c r="N22">
        <f t="shared" si="0"/>
        <v>1.2440900757640292</v>
      </c>
      <c r="P22">
        <f t="shared" si="1"/>
        <v>3.1545450352811004</v>
      </c>
      <c r="S22" s="12">
        <v>1.3420000000000001</v>
      </c>
      <c r="T22" s="12">
        <v>0.36599999999999999</v>
      </c>
      <c r="U22" s="12">
        <v>3.6999999999999998E-2</v>
      </c>
      <c r="AF22">
        <f t="shared" si="2"/>
        <v>0.46031332803269082</v>
      </c>
    </row>
    <row r="23" spans="1:32">
      <c r="A23" s="13">
        <v>41603</v>
      </c>
      <c r="B23" s="14" t="s">
        <v>11</v>
      </c>
      <c r="C23" s="14" t="s">
        <v>34</v>
      </c>
      <c r="D23" s="14" t="s">
        <v>43</v>
      </c>
      <c r="E23" s="14" t="s">
        <v>38</v>
      </c>
      <c r="F23" s="14" t="s">
        <v>38</v>
      </c>
      <c r="G23" s="14">
        <v>5</v>
      </c>
      <c r="H23" s="14">
        <v>2.641</v>
      </c>
      <c r="I23" s="14">
        <v>161.47300000000001</v>
      </c>
      <c r="J23" s="14">
        <v>2.673</v>
      </c>
      <c r="K23" s="14">
        <v>52.329000000000001</v>
      </c>
      <c r="L23" s="14">
        <v>51.795999999999999</v>
      </c>
      <c r="N23">
        <f t="shared" si="0"/>
        <v>1.8384653033579583</v>
      </c>
      <c r="P23">
        <f t="shared" si="1"/>
        <v>1.0733848880296466</v>
      </c>
      <c r="S23" s="12">
        <v>3.2269999999999999</v>
      </c>
      <c r="T23" s="12">
        <v>0.60499999999999998</v>
      </c>
      <c r="U23" s="12">
        <v>0.191</v>
      </c>
      <c r="AF23">
        <f t="shared" si="2"/>
        <v>3.5114687294137004</v>
      </c>
    </row>
    <row r="24" spans="1:32">
      <c r="A24" s="13">
        <v>41603</v>
      </c>
      <c r="B24" s="14" t="s">
        <v>11</v>
      </c>
      <c r="C24" s="14" t="s">
        <v>34</v>
      </c>
      <c r="D24" s="14" t="s">
        <v>43</v>
      </c>
      <c r="E24" s="15" t="s">
        <v>39</v>
      </c>
      <c r="F24" s="15" t="s">
        <v>39</v>
      </c>
      <c r="G24" s="14">
        <v>5</v>
      </c>
      <c r="H24" s="14">
        <v>2.653</v>
      </c>
      <c r="I24" s="14">
        <v>148.47399999999999</v>
      </c>
      <c r="J24" s="14">
        <v>2.6680000000000001</v>
      </c>
      <c r="K24" s="14">
        <v>50.508000000000003</v>
      </c>
      <c r="L24" s="14">
        <v>49.975000000000001</v>
      </c>
      <c r="N24">
        <f t="shared" si="0"/>
        <v>1.6878642150256926</v>
      </c>
      <c r="P24">
        <f t="shared" si="1"/>
        <v>1.1141304347826113</v>
      </c>
      <c r="S24" s="12"/>
      <c r="T24" s="12"/>
      <c r="U24" s="12"/>
      <c r="V24" t="s">
        <v>25</v>
      </c>
      <c r="AF24">
        <f t="shared" si="2"/>
        <v>0</v>
      </c>
    </row>
    <row r="25" spans="1:32">
      <c r="A25" s="13">
        <v>41603</v>
      </c>
      <c r="B25" s="14" t="s">
        <v>11</v>
      </c>
      <c r="C25" s="14" t="s">
        <v>34</v>
      </c>
      <c r="D25" s="14" t="s">
        <v>43</v>
      </c>
      <c r="E25" s="14" t="s">
        <v>48</v>
      </c>
      <c r="F25" s="14" t="s">
        <v>48</v>
      </c>
      <c r="G25" s="14">
        <v>5</v>
      </c>
      <c r="H25" s="14">
        <v>2.6560000000000001</v>
      </c>
      <c r="I25" s="14">
        <v>131.26400000000001</v>
      </c>
      <c r="J25" s="14">
        <v>2.6880000000000002</v>
      </c>
      <c r="K25" s="14">
        <v>43.017000000000003</v>
      </c>
      <c r="L25" s="14">
        <v>42.406999999999996</v>
      </c>
      <c r="N25">
        <f t="shared" si="0"/>
        <v>1.4886253760845438</v>
      </c>
      <c r="P25">
        <f t="shared" si="1"/>
        <v>1.5125592005752846</v>
      </c>
      <c r="S25" s="12">
        <v>1.6839999999999999</v>
      </c>
      <c r="T25" s="12">
        <v>0.38100000000000001</v>
      </c>
      <c r="U25" s="12">
        <v>7.8E-2</v>
      </c>
      <c r="AF25">
        <f t="shared" si="2"/>
        <v>1.1611277933459441</v>
      </c>
    </row>
    <row r="26" spans="1:32">
      <c r="A26" s="13">
        <v>41603</v>
      </c>
      <c r="B26" s="14" t="s">
        <v>11</v>
      </c>
      <c r="C26" s="14" t="s">
        <v>34</v>
      </c>
      <c r="D26" s="14" t="s">
        <v>43</v>
      </c>
      <c r="E26" s="14" t="s">
        <v>49</v>
      </c>
      <c r="F26" s="14" t="s">
        <v>49</v>
      </c>
      <c r="G26" s="14">
        <v>5</v>
      </c>
      <c r="H26" s="14">
        <v>2.6629999999999998</v>
      </c>
      <c r="I26" s="14">
        <v>153.18299999999999</v>
      </c>
      <c r="J26" s="14">
        <v>2.6859999999999999</v>
      </c>
      <c r="K26" s="14">
        <v>54.151000000000003</v>
      </c>
      <c r="L26" s="14">
        <v>53.668999999999997</v>
      </c>
      <c r="N26">
        <f t="shared" si="0"/>
        <v>1.7422546933957881</v>
      </c>
      <c r="P26">
        <f t="shared" si="1"/>
        <v>0.93655882638687737</v>
      </c>
      <c r="S26" s="12">
        <v>1.276</v>
      </c>
      <c r="T26" s="12">
        <v>0.25800000000000001</v>
      </c>
      <c r="U26" s="12">
        <v>4.1000000000000002E-2</v>
      </c>
      <c r="AF26">
        <f t="shared" si="2"/>
        <v>0.71432442429227305</v>
      </c>
    </row>
    <row r="27" spans="1:32">
      <c r="A27" s="13">
        <v>41603</v>
      </c>
      <c r="B27" s="14" t="s">
        <v>11</v>
      </c>
      <c r="C27" s="14" t="s">
        <v>34</v>
      </c>
      <c r="D27" s="14" t="s">
        <v>43</v>
      </c>
      <c r="E27" s="14" t="s">
        <v>50</v>
      </c>
      <c r="F27" s="14" t="s">
        <v>50</v>
      </c>
      <c r="G27" s="14">
        <v>3</v>
      </c>
      <c r="H27" s="14">
        <v>2.6469999999999998</v>
      </c>
      <c r="I27" s="14">
        <v>102.249</v>
      </c>
      <c r="J27" s="14">
        <v>2.6509999999999998</v>
      </c>
      <c r="K27" s="14">
        <v>32.924999999999997</v>
      </c>
      <c r="L27" s="14">
        <v>32.579000000000001</v>
      </c>
      <c r="N27">
        <f t="shared" si="0"/>
        <v>1.9214728050713892</v>
      </c>
      <c r="P27">
        <f t="shared" si="1"/>
        <v>1.1428948933077774</v>
      </c>
      <c r="S27" s="12">
        <v>7.87</v>
      </c>
      <c r="T27" s="12">
        <v>1.1140000000000001</v>
      </c>
      <c r="U27" s="12">
        <v>0.59399999999999997</v>
      </c>
      <c r="AF27">
        <f t="shared" si="2"/>
        <v>11.413548462124051</v>
      </c>
    </row>
    <row r="28" spans="1:32">
      <c r="A28" s="13">
        <v>41603</v>
      </c>
      <c r="B28" s="14" t="s">
        <v>10</v>
      </c>
      <c r="C28" s="14" t="s">
        <v>45</v>
      </c>
      <c r="D28" s="14" t="s">
        <v>43</v>
      </c>
      <c r="E28" s="14" t="s">
        <v>36</v>
      </c>
      <c r="F28" s="14" t="s">
        <v>36</v>
      </c>
      <c r="G28" s="14">
        <v>2</v>
      </c>
      <c r="H28" s="14">
        <v>2.6459999999999999</v>
      </c>
      <c r="I28" s="14">
        <v>9.9870000000000001</v>
      </c>
      <c r="J28" s="14">
        <v>2.7250000000000001</v>
      </c>
      <c r="K28" s="14">
        <v>5.173</v>
      </c>
      <c r="L28" s="14">
        <v>4.5679999999999996</v>
      </c>
      <c r="N28">
        <f t="shared" si="0"/>
        <v>0.2124284431341098</v>
      </c>
      <c r="P28">
        <f t="shared" si="1"/>
        <v>24.714052287581715</v>
      </c>
      <c r="S28" s="12">
        <v>1.5229999999999999</v>
      </c>
      <c r="T28" s="12">
        <v>0.35299999999999998</v>
      </c>
      <c r="U28" s="12">
        <v>6.5000000000000002E-2</v>
      </c>
      <c r="AF28">
        <f t="shared" si="2"/>
        <v>0.13807848803717135</v>
      </c>
    </row>
    <row r="29" spans="1:32">
      <c r="A29" s="13">
        <v>41603</v>
      </c>
      <c r="B29" s="14" t="s">
        <v>10</v>
      </c>
      <c r="C29" s="14" t="s">
        <v>45</v>
      </c>
      <c r="D29" s="14" t="s">
        <v>43</v>
      </c>
      <c r="E29" s="15" t="s">
        <v>37</v>
      </c>
      <c r="F29" s="15" t="s">
        <v>37</v>
      </c>
      <c r="G29" s="14">
        <v>3</v>
      </c>
      <c r="H29" s="14">
        <v>2.645</v>
      </c>
      <c r="I29" s="14">
        <v>7.4939999999999998</v>
      </c>
      <c r="J29" s="14">
        <v>2.7210000000000001</v>
      </c>
      <c r="K29" s="14">
        <v>4.3719999999999999</v>
      </c>
      <c r="L29" s="14">
        <v>4.016</v>
      </c>
      <c r="N29">
        <f t="shared" si="0"/>
        <v>9.3544523521527354E-2</v>
      </c>
      <c r="P29">
        <f t="shared" si="1"/>
        <v>21.562689279224706</v>
      </c>
      <c r="S29" s="12">
        <v>1.9390000000000001</v>
      </c>
      <c r="T29" s="12">
        <v>0.36299999999999999</v>
      </c>
      <c r="U29" s="12">
        <v>7.6999999999999999E-2</v>
      </c>
      <c r="AF29">
        <f t="shared" si="2"/>
        <v>7.2029283111576067E-2</v>
      </c>
    </row>
    <row r="30" spans="1:32">
      <c r="A30" s="13">
        <v>41603</v>
      </c>
      <c r="B30" s="14" t="s">
        <v>10</v>
      </c>
      <c r="C30" s="14" t="s">
        <v>45</v>
      </c>
      <c r="D30" s="14" t="s">
        <v>43</v>
      </c>
      <c r="E30" s="15" t="s">
        <v>38</v>
      </c>
      <c r="F30" s="15" t="s">
        <v>38</v>
      </c>
      <c r="G30" s="14">
        <v>5</v>
      </c>
      <c r="H30" s="14">
        <v>2.6549999999999998</v>
      </c>
      <c r="I30" s="14">
        <v>88.353999999999999</v>
      </c>
      <c r="J30" s="14">
        <v>2.863</v>
      </c>
      <c r="K30" s="14">
        <v>29.318000000000001</v>
      </c>
      <c r="L30" s="14">
        <v>28.713000000000001</v>
      </c>
      <c r="N30">
        <f t="shared" si="0"/>
        <v>0.99195777949326114</v>
      </c>
      <c r="P30">
        <f t="shared" si="1"/>
        <v>2.2869022869022886</v>
      </c>
      <c r="S30" s="12">
        <v>1.732</v>
      </c>
      <c r="T30" s="12">
        <v>0.34200000000000003</v>
      </c>
      <c r="U30" s="12">
        <v>7.9000000000000001E-2</v>
      </c>
      <c r="AF30">
        <f t="shared" si="2"/>
        <v>0.78364664579967636</v>
      </c>
    </row>
    <row r="31" spans="1:32">
      <c r="A31" s="13">
        <v>41603</v>
      </c>
      <c r="B31" s="14" t="s">
        <v>10</v>
      </c>
      <c r="C31" s="14" t="s">
        <v>45</v>
      </c>
      <c r="D31" s="14" t="s">
        <v>43</v>
      </c>
      <c r="E31" s="15" t="s">
        <v>39</v>
      </c>
      <c r="F31" s="15" t="s">
        <v>39</v>
      </c>
      <c r="G31" s="14">
        <v>5</v>
      </c>
      <c r="H31" s="14">
        <v>2.641</v>
      </c>
      <c r="I31" s="14">
        <v>126.92</v>
      </c>
      <c r="J31" s="14">
        <v>2.8119999999999998</v>
      </c>
      <c r="K31" s="14">
        <v>42.832000000000001</v>
      </c>
      <c r="L31" s="14">
        <v>42.343000000000004</v>
      </c>
      <c r="N31">
        <f t="shared" si="0"/>
        <v>1.4385176125467392</v>
      </c>
      <c r="P31">
        <f t="shared" si="1"/>
        <v>1.2218890554722568</v>
      </c>
      <c r="S31" s="12">
        <v>1.7330000000000001</v>
      </c>
      <c r="T31" s="12">
        <v>0.33500000000000002</v>
      </c>
      <c r="U31" s="12">
        <v>7.9000000000000001E-2</v>
      </c>
      <c r="AF31">
        <f t="shared" si="2"/>
        <v>1.1364289139119239</v>
      </c>
    </row>
    <row r="32" spans="1:32">
      <c r="A32" s="13">
        <v>41603</v>
      </c>
      <c r="B32" s="14" t="s">
        <v>10</v>
      </c>
      <c r="C32" s="14" t="s">
        <v>45</v>
      </c>
      <c r="D32" s="14" t="s">
        <v>43</v>
      </c>
      <c r="E32" s="15" t="s">
        <v>51</v>
      </c>
      <c r="F32" s="15" t="s">
        <v>51</v>
      </c>
      <c r="G32" s="14">
        <v>6</v>
      </c>
      <c r="H32" s="14">
        <v>2.6560000000000001</v>
      </c>
      <c r="I32" s="14">
        <v>145.56100000000001</v>
      </c>
      <c r="J32" s="14">
        <v>2.774</v>
      </c>
      <c r="K32" s="14">
        <v>45.548000000000002</v>
      </c>
      <c r="L32" s="14">
        <v>45.14</v>
      </c>
      <c r="N32">
        <f t="shared" si="0"/>
        <v>1.3784264934877155</v>
      </c>
      <c r="P32">
        <f t="shared" si="1"/>
        <v>0.95385046991163147</v>
      </c>
      <c r="S32" s="12">
        <v>1.929</v>
      </c>
      <c r="T32" s="12">
        <v>0.32500000000000001</v>
      </c>
      <c r="U32" s="12">
        <v>0.08</v>
      </c>
      <c r="AF32">
        <f t="shared" si="2"/>
        <v>1.1027411947901724</v>
      </c>
    </row>
    <row r="33" spans="1:32">
      <c r="A33" s="3"/>
      <c r="F33" s="2"/>
      <c r="S33" s="12">
        <v>1.647</v>
      </c>
      <c r="T33" s="12">
        <v>0.253</v>
      </c>
      <c r="U33" s="12">
        <v>9.8000000000000004E-2</v>
      </c>
      <c r="AF33">
        <f t="shared" si="2"/>
        <v>0</v>
      </c>
    </row>
    <row r="34" spans="1:32">
      <c r="A34" s="3"/>
      <c r="E34" s="4"/>
      <c r="F34" s="2"/>
      <c r="S34" s="12">
        <v>1.6559999999999999</v>
      </c>
      <c r="T34" s="12">
        <v>0.31</v>
      </c>
      <c r="U34" s="12">
        <v>9.0999999999999998E-2</v>
      </c>
      <c r="AF34">
        <f t="shared" si="2"/>
        <v>0</v>
      </c>
    </row>
    <row r="35" spans="1:32">
      <c r="A35" s="3"/>
      <c r="E35" s="5"/>
      <c r="F35" s="2"/>
      <c r="S35" s="12">
        <v>1.714</v>
      </c>
      <c r="T35" s="12">
        <v>0.45600000000000002</v>
      </c>
      <c r="U35" s="12">
        <v>8.8999999999999996E-2</v>
      </c>
      <c r="AF35">
        <f t="shared" si="2"/>
        <v>0</v>
      </c>
    </row>
    <row r="36" spans="1:32">
      <c r="A36" s="3"/>
      <c r="E36" s="5"/>
      <c r="F36" s="2"/>
      <c r="S36" s="12">
        <v>1.903</v>
      </c>
      <c r="T36" s="12">
        <v>0.43</v>
      </c>
      <c r="U36" s="12">
        <v>9.7000000000000003E-2</v>
      </c>
      <c r="AF36">
        <f t="shared" si="2"/>
        <v>0</v>
      </c>
    </row>
    <row r="37" spans="1:32">
      <c r="A37" s="3"/>
      <c r="E37" s="5"/>
      <c r="F37" s="2"/>
      <c r="S37" s="12">
        <v>1.873</v>
      </c>
      <c r="T37" s="12">
        <v>0.437</v>
      </c>
      <c r="U37" s="12">
        <v>8.7999999999999995E-2</v>
      </c>
      <c r="AF37">
        <f t="shared" si="2"/>
        <v>0</v>
      </c>
    </row>
    <row r="38" spans="1:32">
      <c r="A38" s="3"/>
      <c r="F38" s="2"/>
      <c r="S38" s="12">
        <v>2.3929999999999998</v>
      </c>
      <c r="T38" s="12">
        <v>0.44800000000000001</v>
      </c>
      <c r="U38" s="12">
        <v>0.14299999999999999</v>
      </c>
      <c r="AF38">
        <f t="shared" si="2"/>
        <v>0</v>
      </c>
    </row>
    <row r="39" spans="1:32">
      <c r="A39" s="3"/>
      <c r="E39" s="4"/>
      <c r="F39" s="2"/>
      <c r="S39" s="12">
        <v>1.6539999999999999</v>
      </c>
      <c r="T39" s="12">
        <v>0.35599999999999998</v>
      </c>
      <c r="U39" s="12">
        <v>8.2000000000000003E-2</v>
      </c>
      <c r="AF39">
        <f t="shared" si="2"/>
        <v>0</v>
      </c>
    </row>
    <row r="40" spans="1:32">
      <c r="A40" s="3"/>
      <c r="E40" s="5"/>
      <c r="F40" s="2"/>
      <c r="S40" s="12">
        <v>1.554</v>
      </c>
      <c r="T40" s="12">
        <v>0.33100000000000002</v>
      </c>
      <c r="U40" s="12">
        <v>6.6000000000000003E-2</v>
      </c>
      <c r="AF40">
        <f t="shared" si="2"/>
        <v>0</v>
      </c>
    </row>
    <row r="41" spans="1:32">
      <c r="A41" s="3"/>
      <c r="E41" s="5"/>
      <c r="F41" s="2"/>
      <c r="S41" s="12">
        <v>1.579</v>
      </c>
      <c r="T41" s="12">
        <v>0.33</v>
      </c>
      <c r="U41" s="12">
        <v>0.06</v>
      </c>
      <c r="AF41">
        <f t="shared" si="2"/>
        <v>0</v>
      </c>
    </row>
    <row r="42" spans="1:32">
      <c r="A42" s="3"/>
      <c r="E42" s="5"/>
      <c r="F42" s="2"/>
      <c r="S42" s="12">
        <v>1.472</v>
      </c>
      <c r="T42" s="12">
        <v>0.33300000000000002</v>
      </c>
      <c r="U42" s="12">
        <v>5.8000000000000003E-2</v>
      </c>
      <c r="AF42">
        <f t="shared" si="2"/>
        <v>0</v>
      </c>
    </row>
    <row r="43" spans="1:32">
      <c r="A43" s="3"/>
      <c r="F43" s="2"/>
      <c r="S43" s="12">
        <v>3.0590000000000002</v>
      </c>
      <c r="T43" s="12">
        <v>0.38700000000000001</v>
      </c>
      <c r="U43" s="12">
        <v>0.17399999999999999</v>
      </c>
      <c r="AF43">
        <f t="shared" si="2"/>
        <v>0</v>
      </c>
    </row>
    <row r="44" spans="1:32">
      <c r="A44" s="3"/>
      <c r="E44" s="4"/>
      <c r="F44" s="2"/>
      <c r="S44" s="12">
        <v>2.8639999999999999</v>
      </c>
      <c r="T44" s="12">
        <v>0.33500000000000002</v>
      </c>
      <c r="U44" s="12">
        <v>0.13500000000000001</v>
      </c>
      <c r="AF44">
        <f t="shared" si="2"/>
        <v>0</v>
      </c>
    </row>
    <row r="45" spans="1:32">
      <c r="A45" s="3"/>
      <c r="E45" s="5"/>
      <c r="F45" s="2"/>
      <c r="S45" s="12">
        <v>2.4950000000000001</v>
      </c>
      <c r="T45" s="12">
        <v>0.27300000000000002</v>
      </c>
      <c r="U45" s="12">
        <v>0.107</v>
      </c>
      <c r="AF45">
        <f t="shared" si="2"/>
        <v>0</v>
      </c>
    </row>
    <row r="46" spans="1:32">
      <c r="A46" s="3"/>
      <c r="E46" s="5"/>
      <c r="F46" s="2"/>
      <c r="S46" s="12">
        <v>2.3639999999999999</v>
      </c>
      <c r="T46" s="12">
        <v>0.309</v>
      </c>
      <c r="U46" s="12">
        <v>0.09</v>
      </c>
      <c r="AF46">
        <f t="shared" si="2"/>
        <v>0</v>
      </c>
    </row>
    <row r="47" spans="1:32">
      <c r="A47" s="3"/>
      <c r="F47" s="2"/>
      <c r="S47" s="12">
        <v>2.3719999999999999</v>
      </c>
      <c r="T47" s="12">
        <v>0.442</v>
      </c>
      <c r="U47" s="12">
        <v>0.13</v>
      </c>
      <c r="AF47">
        <f t="shared" si="2"/>
        <v>0</v>
      </c>
    </row>
    <row r="48" spans="1:32">
      <c r="A48" s="3"/>
      <c r="E48" s="4"/>
      <c r="F48" s="2"/>
      <c r="S48" s="12">
        <v>1.974</v>
      </c>
      <c r="T48" s="12">
        <v>0.377</v>
      </c>
      <c r="U48" s="12">
        <v>0.09</v>
      </c>
      <c r="V48">
        <v>2.0099999999999998</v>
      </c>
      <c r="W48">
        <v>0.35199999999999998</v>
      </c>
      <c r="X48">
        <v>8.7999999999999995E-2</v>
      </c>
      <c r="Y48" t="s">
        <v>24</v>
      </c>
      <c r="Z48" t="s">
        <v>28</v>
      </c>
      <c r="AA48" t="s">
        <v>29</v>
      </c>
      <c r="AF48">
        <f t="shared" si="2"/>
        <v>0</v>
      </c>
    </row>
    <row r="49" spans="1:32">
      <c r="A49" s="3"/>
      <c r="E49" s="5"/>
      <c r="F49" s="2"/>
      <c r="S49" s="12">
        <v>2.0379999999999998</v>
      </c>
      <c r="T49" s="12">
        <v>0.32</v>
      </c>
      <c r="U49" s="12">
        <v>7.8E-2</v>
      </c>
      <c r="AF49">
        <f t="shared" si="2"/>
        <v>0</v>
      </c>
    </row>
    <row r="50" spans="1:32">
      <c r="A50" s="3"/>
      <c r="E50" s="5"/>
      <c r="F50" s="2"/>
      <c r="S50" s="12">
        <v>2.4820000000000002</v>
      </c>
      <c r="T50" s="12">
        <v>0.32600000000000001</v>
      </c>
      <c r="U50" s="12">
        <v>0.06</v>
      </c>
      <c r="AF50">
        <f t="shared" si="2"/>
        <v>0</v>
      </c>
    </row>
    <row r="51" spans="1:32">
      <c r="A51" s="3"/>
      <c r="F51" s="2"/>
      <c r="S51" s="12">
        <v>3.246</v>
      </c>
      <c r="T51" s="12">
        <v>0.55400000000000005</v>
      </c>
      <c r="U51" s="12">
        <v>0.21299999999999999</v>
      </c>
      <c r="AF51">
        <f t="shared" si="2"/>
        <v>0</v>
      </c>
    </row>
    <row r="52" spans="1:32">
      <c r="A52" s="3"/>
      <c r="E52" s="4"/>
      <c r="F52" s="2"/>
      <c r="S52" s="12">
        <v>1.891</v>
      </c>
      <c r="T52" s="12">
        <v>0.41799999999999998</v>
      </c>
      <c r="U52" s="12">
        <v>0.115</v>
      </c>
      <c r="AF52">
        <f t="shared" si="2"/>
        <v>0</v>
      </c>
    </row>
    <row r="53" spans="1:32">
      <c r="A53" s="3"/>
      <c r="E53" s="5"/>
      <c r="F53" s="2"/>
      <c r="S53" s="12">
        <v>1.83</v>
      </c>
      <c r="T53" s="12">
        <v>0.49099999999999999</v>
      </c>
      <c r="U53" s="12">
        <v>9.2999999999999999E-2</v>
      </c>
      <c r="AF53">
        <f t="shared" si="2"/>
        <v>0</v>
      </c>
    </row>
    <row r="54" spans="1:32">
      <c r="A54" s="3"/>
      <c r="F54" s="2"/>
      <c r="S54" s="12">
        <v>3.2349999999999999</v>
      </c>
      <c r="T54" s="12">
        <v>0.46800000000000003</v>
      </c>
      <c r="U54" s="12">
        <v>0.215</v>
      </c>
      <c r="V54">
        <v>15.173999999999999</v>
      </c>
      <c r="W54">
        <v>2.1880000000000002</v>
      </c>
      <c r="X54">
        <v>0.69499999999999995</v>
      </c>
      <c r="Y54" t="s">
        <v>24</v>
      </c>
      <c r="Z54" t="s">
        <v>28</v>
      </c>
      <c r="AA54" t="s">
        <v>29</v>
      </c>
      <c r="AF54">
        <f t="shared" si="2"/>
        <v>0</v>
      </c>
    </row>
    <row r="55" spans="1:32">
      <c r="A55" s="3"/>
      <c r="E55" s="4"/>
      <c r="F55" s="2"/>
      <c r="S55" s="12">
        <v>1.3779999999999999</v>
      </c>
      <c r="T55" s="12">
        <v>0.36299999999999999</v>
      </c>
      <c r="U55" s="12">
        <v>5.8999999999999997E-2</v>
      </c>
      <c r="V55">
        <v>2.1930000000000001</v>
      </c>
      <c r="W55">
        <v>0.34300000000000003</v>
      </c>
      <c r="X55">
        <v>0.13100000000000001</v>
      </c>
      <c r="Y55" t="s">
        <v>24</v>
      </c>
      <c r="Z55" t="s">
        <v>28</v>
      </c>
      <c r="AA55" t="s">
        <v>29</v>
      </c>
      <c r="AF55">
        <f t="shared" si="2"/>
        <v>0</v>
      </c>
    </row>
    <row r="56" spans="1:32">
      <c r="A56" s="3"/>
      <c r="E56" s="5"/>
      <c r="F56" s="2"/>
      <c r="S56" s="12">
        <v>1.173</v>
      </c>
      <c r="T56" s="12">
        <v>0.34699999999999998</v>
      </c>
      <c r="U56" s="12">
        <v>4.8000000000000001E-2</v>
      </c>
      <c r="V56">
        <v>1.4790000000000001</v>
      </c>
      <c r="W56">
        <v>0.38800000000000001</v>
      </c>
      <c r="X56">
        <v>7.3999999999999996E-2</v>
      </c>
      <c r="Y56" t="s">
        <v>24</v>
      </c>
      <c r="Z56" t="s">
        <v>28</v>
      </c>
      <c r="AA56" t="s">
        <v>29</v>
      </c>
      <c r="AF56">
        <f t="shared" si="2"/>
        <v>0</v>
      </c>
    </row>
    <row r="57" spans="1:32">
      <c r="A57" s="3"/>
      <c r="E57" s="5"/>
      <c r="F57" s="2"/>
      <c r="S57" s="12">
        <v>2.1749999999999998</v>
      </c>
      <c r="T57" s="12">
        <v>0.503</v>
      </c>
      <c r="U57" s="12">
        <v>0.112</v>
      </c>
      <c r="AF57">
        <f t="shared" si="2"/>
        <v>0</v>
      </c>
    </row>
    <row r="58" spans="1:32">
      <c r="A58" s="3"/>
      <c r="E58" s="5"/>
      <c r="F58" s="2"/>
      <c r="S58" s="12">
        <v>2.3660000000000001</v>
      </c>
      <c r="T58" s="12">
        <v>0.53700000000000003</v>
      </c>
      <c r="U58" s="12">
        <v>0.13800000000000001</v>
      </c>
      <c r="AF58">
        <f t="shared" si="2"/>
        <v>0</v>
      </c>
    </row>
    <row r="59" spans="1:32">
      <c r="A59" s="3"/>
      <c r="F59" s="2"/>
      <c r="S59" s="12"/>
      <c r="T59" s="12"/>
      <c r="U59" s="12"/>
      <c r="V59" t="s">
        <v>25</v>
      </c>
      <c r="AF59">
        <f t="shared" si="2"/>
        <v>0</v>
      </c>
    </row>
    <row r="60" spans="1:32">
      <c r="A60" s="3"/>
      <c r="E60" s="4"/>
      <c r="F60" s="2"/>
      <c r="S60" s="12">
        <v>1.956</v>
      </c>
      <c r="T60" s="12">
        <v>0.41499999999999998</v>
      </c>
      <c r="U60" s="12">
        <v>8.2000000000000003E-2</v>
      </c>
      <c r="AF60">
        <f t="shared" si="2"/>
        <v>0</v>
      </c>
    </row>
    <row r="61" spans="1:32">
      <c r="A61" s="3"/>
      <c r="E61" s="5"/>
      <c r="F61" s="2"/>
      <c r="S61" s="12">
        <v>1.4950000000000001</v>
      </c>
      <c r="T61" s="12">
        <v>0.36199999999999999</v>
      </c>
      <c r="U61" s="12">
        <v>4.2999999999999997E-2</v>
      </c>
      <c r="AF61">
        <f t="shared" si="2"/>
        <v>0</v>
      </c>
    </row>
    <row r="62" spans="1:32">
      <c r="A62" s="3"/>
      <c r="E62" s="5"/>
      <c r="F62" s="2"/>
      <c r="S62" s="12">
        <v>1.319</v>
      </c>
      <c r="T62" s="12">
        <v>0.251</v>
      </c>
      <c r="U62" s="12">
        <v>4.2999999999999997E-2</v>
      </c>
      <c r="AF62">
        <f t="shared" si="2"/>
        <v>0</v>
      </c>
    </row>
    <row r="63" spans="1:32">
      <c r="A63" s="3"/>
      <c r="F63" s="2"/>
      <c r="S63" s="12">
        <v>1.401</v>
      </c>
      <c r="T63" s="12">
        <v>0.312</v>
      </c>
      <c r="U63" s="12">
        <v>6.4000000000000001E-2</v>
      </c>
      <c r="AF63">
        <f t="shared" si="2"/>
        <v>0</v>
      </c>
    </row>
    <row r="64" spans="1:32">
      <c r="A64" s="3"/>
      <c r="E64" s="4"/>
      <c r="F64" s="2"/>
      <c r="S64" s="12">
        <v>1.446</v>
      </c>
      <c r="T64" s="12">
        <v>0.32400000000000001</v>
      </c>
      <c r="U64" s="12">
        <v>5.3999999999999999E-2</v>
      </c>
      <c r="AF64">
        <f t="shared" si="2"/>
        <v>0</v>
      </c>
    </row>
    <row r="65" spans="1:32">
      <c r="A65" s="3"/>
      <c r="E65" s="5"/>
      <c r="F65" s="2"/>
      <c r="S65" s="12">
        <v>1.8140000000000001</v>
      </c>
      <c r="T65" s="12">
        <v>0.36299999999999999</v>
      </c>
      <c r="U65" s="12">
        <v>0.106</v>
      </c>
      <c r="AF65">
        <f t="shared" si="2"/>
        <v>0</v>
      </c>
    </row>
    <row r="66" spans="1:32">
      <c r="A66" s="3"/>
      <c r="E66" s="5"/>
      <c r="F66" s="2"/>
      <c r="S66" s="12">
        <v>1.355</v>
      </c>
      <c r="T66" s="12">
        <v>0.35199999999999998</v>
      </c>
      <c r="U66" s="12">
        <v>5.3999999999999999E-2</v>
      </c>
      <c r="AF66">
        <f t="shared" si="2"/>
        <v>0</v>
      </c>
    </row>
    <row r="67" spans="1:32">
      <c r="A67" s="3"/>
      <c r="E67" s="5"/>
      <c r="F67" s="2"/>
      <c r="S67" s="12">
        <v>1.4370000000000001</v>
      </c>
      <c r="T67" s="12">
        <v>0.374</v>
      </c>
      <c r="U67" s="12">
        <v>5.7000000000000002E-2</v>
      </c>
      <c r="AF67">
        <f t="shared" si="2"/>
        <v>0</v>
      </c>
    </row>
    <row r="68" spans="1:32">
      <c r="A68" s="3"/>
      <c r="F68" s="2"/>
      <c r="S68" s="12">
        <v>1.7829999999999999</v>
      </c>
      <c r="T68" s="12">
        <v>0.36</v>
      </c>
      <c r="U68" s="12">
        <v>9.2999999999999999E-2</v>
      </c>
      <c r="AF68">
        <f t="shared" ref="AF68:AF102" si="3">U68/100*N68*1000</f>
        <v>0</v>
      </c>
    </row>
    <row r="69" spans="1:32">
      <c r="A69" s="3"/>
      <c r="E69" s="4"/>
      <c r="F69" s="2"/>
      <c r="S69" s="12">
        <v>1.7050000000000001</v>
      </c>
      <c r="T69" s="12">
        <v>0.501</v>
      </c>
      <c r="U69" s="12">
        <v>8.3000000000000004E-2</v>
      </c>
      <c r="AF69">
        <f t="shared" si="3"/>
        <v>0</v>
      </c>
    </row>
    <row r="70" spans="1:32">
      <c r="A70" s="3"/>
      <c r="E70" s="5"/>
      <c r="F70" s="2"/>
      <c r="S70" s="12">
        <v>1.7350000000000001</v>
      </c>
      <c r="T70" s="12">
        <v>0.43</v>
      </c>
      <c r="U70" s="12">
        <v>7.1999999999999995E-2</v>
      </c>
      <c r="AF70">
        <f t="shared" si="3"/>
        <v>0</v>
      </c>
    </row>
    <row r="71" spans="1:32">
      <c r="A71" s="3"/>
      <c r="E71" s="5"/>
      <c r="F71" s="2"/>
      <c r="S71" s="12">
        <v>1.635</v>
      </c>
      <c r="T71" s="12">
        <v>0.38600000000000001</v>
      </c>
      <c r="U71" s="12">
        <v>6.6000000000000003E-2</v>
      </c>
      <c r="AF71">
        <f t="shared" si="3"/>
        <v>0</v>
      </c>
    </row>
    <row r="72" spans="1:32">
      <c r="A72" s="3"/>
      <c r="E72" s="5"/>
      <c r="F72" s="2"/>
      <c r="S72" s="12">
        <v>1.6080000000000001</v>
      </c>
      <c r="T72" s="12">
        <v>0.41499999999999998</v>
      </c>
      <c r="U72" s="12">
        <v>7.3999999999999996E-2</v>
      </c>
      <c r="AF72">
        <f t="shared" si="3"/>
        <v>0</v>
      </c>
    </row>
    <row r="73" spans="1:32">
      <c r="A73" s="3"/>
      <c r="F73" s="2"/>
      <c r="S73" s="12">
        <v>2.2730000000000001</v>
      </c>
      <c r="T73" s="12">
        <v>0.36699999999999999</v>
      </c>
      <c r="U73" s="12">
        <v>0.109</v>
      </c>
      <c r="AF73">
        <f t="shared" si="3"/>
        <v>0</v>
      </c>
    </row>
    <row r="74" spans="1:32">
      <c r="A74" s="3"/>
      <c r="E74" s="4"/>
      <c r="F74" s="2"/>
      <c r="S74" s="12"/>
      <c r="T74" s="12"/>
      <c r="U74" s="12"/>
      <c r="V74" t="s">
        <v>25</v>
      </c>
      <c r="AF74">
        <f t="shared" si="3"/>
        <v>0</v>
      </c>
    </row>
    <row r="75" spans="1:32">
      <c r="A75" s="3"/>
      <c r="E75" s="5"/>
      <c r="F75" s="2"/>
      <c r="S75" s="12">
        <v>1.909</v>
      </c>
      <c r="T75" s="12">
        <v>0.308</v>
      </c>
      <c r="U75" s="12">
        <v>6.4000000000000001E-2</v>
      </c>
      <c r="AF75">
        <f t="shared" si="3"/>
        <v>0</v>
      </c>
    </row>
    <row r="76" spans="1:32">
      <c r="A76" s="3"/>
      <c r="E76" s="5"/>
      <c r="F76" s="2"/>
      <c r="S76" s="12">
        <v>4.0810000000000004</v>
      </c>
      <c r="T76" s="12">
        <v>0.61699999999999999</v>
      </c>
      <c r="U76" s="12">
        <v>0.26100000000000001</v>
      </c>
      <c r="AF76">
        <f t="shared" si="3"/>
        <v>0</v>
      </c>
    </row>
    <row r="77" spans="1:32">
      <c r="A77" s="3"/>
      <c r="E77" s="5"/>
      <c r="F77" s="2"/>
      <c r="S77" s="12">
        <v>2.4550000000000001</v>
      </c>
      <c r="T77" s="12">
        <v>0.36499999999999999</v>
      </c>
      <c r="U77" s="12">
        <v>0.157</v>
      </c>
      <c r="AF77">
        <f t="shared" si="3"/>
        <v>0</v>
      </c>
    </row>
    <row r="78" spans="1:32">
      <c r="A78" s="3"/>
      <c r="E78" s="5"/>
      <c r="F78" s="2"/>
      <c r="S78" s="12">
        <v>1.8009999999999999</v>
      </c>
      <c r="T78" s="12">
        <v>0.254</v>
      </c>
      <c r="U78" s="12">
        <v>8.6999999999999994E-2</v>
      </c>
      <c r="AF78">
        <f t="shared" si="3"/>
        <v>0</v>
      </c>
    </row>
    <row r="79" spans="1:32">
      <c r="A79" s="3"/>
      <c r="F79" s="2"/>
      <c r="S79" s="12">
        <v>9.9350000000000005</v>
      </c>
      <c r="T79" s="12">
        <v>1.6259999999999999</v>
      </c>
      <c r="U79" s="12">
        <v>0.52800000000000002</v>
      </c>
      <c r="AF79">
        <f t="shared" si="3"/>
        <v>0</v>
      </c>
    </row>
    <row r="80" spans="1:32">
      <c r="A80" s="3"/>
      <c r="E80" s="4"/>
      <c r="F80" s="2"/>
      <c r="S80" s="12">
        <v>6.6</v>
      </c>
      <c r="T80" s="12">
        <v>0.54</v>
      </c>
      <c r="U80" s="12">
        <v>0.251</v>
      </c>
      <c r="AF80">
        <f t="shared" si="3"/>
        <v>0</v>
      </c>
    </row>
    <row r="81" spans="1:32">
      <c r="A81" s="3"/>
      <c r="E81" s="5"/>
      <c r="F81" s="2"/>
      <c r="S81" s="12">
        <v>2.2200000000000002</v>
      </c>
      <c r="T81" s="12">
        <v>0.44</v>
      </c>
      <c r="U81" s="12">
        <v>9.0999999999999998E-2</v>
      </c>
      <c r="AF81">
        <f t="shared" si="3"/>
        <v>0</v>
      </c>
    </row>
    <row r="82" spans="1:32">
      <c r="A82" s="3"/>
      <c r="E82" s="5"/>
      <c r="F82" s="2"/>
      <c r="S82" s="12">
        <v>2.206</v>
      </c>
      <c r="T82" s="12">
        <v>0.35799999999999998</v>
      </c>
      <c r="U82" s="12">
        <v>8.2000000000000003E-2</v>
      </c>
      <c r="AF82">
        <f t="shared" si="3"/>
        <v>0</v>
      </c>
    </row>
    <row r="83" spans="1:32">
      <c r="A83" s="3"/>
      <c r="E83" s="5"/>
      <c r="F83" s="2"/>
      <c r="S83" s="12">
        <v>2.2029999999999998</v>
      </c>
      <c r="T83" s="12">
        <v>0.34399999999999997</v>
      </c>
      <c r="U83" s="12">
        <v>8.8999999999999996E-2</v>
      </c>
      <c r="AF83">
        <f t="shared" si="3"/>
        <v>0</v>
      </c>
    </row>
    <row r="84" spans="1:32">
      <c r="A84" s="3"/>
      <c r="E84" s="5"/>
      <c r="F84" s="2"/>
      <c r="S84" s="12">
        <v>2.0030000000000001</v>
      </c>
      <c r="T84" s="12">
        <v>0.29499999999999998</v>
      </c>
      <c r="U84" s="12">
        <v>6.6000000000000003E-2</v>
      </c>
      <c r="AF84">
        <f t="shared" si="3"/>
        <v>0</v>
      </c>
    </row>
    <row r="85" spans="1:32">
      <c r="A85" s="3"/>
      <c r="F85" s="2"/>
      <c r="S85" s="12">
        <v>18.13</v>
      </c>
      <c r="T85" s="12">
        <v>2.8140000000000001</v>
      </c>
      <c r="U85" s="12">
        <v>1.375</v>
      </c>
      <c r="AF85">
        <f t="shared" si="3"/>
        <v>0</v>
      </c>
    </row>
    <row r="86" spans="1:32">
      <c r="A86" s="3"/>
      <c r="E86" s="4"/>
      <c r="F86" s="2"/>
      <c r="S86" s="12">
        <v>1.94</v>
      </c>
      <c r="T86" s="12">
        <v>0.51200000000000001</v>
      </c>
      <c r="U86" s="12">
        <v>0.09</v>
      </c>
      <c r="AF86">
        <f t="shared" si="3"/>
        <v>0</v>
      </c>
    </row>
    <row r="87" spans="1:32">
      <c r="A87" s="3"/>
      <c r="E87" s="5"/>
      <c r="F87" s="2"/>
      <c r="S87" s="12">
        <v>1.2</v>
      </c>
      <c r="T87" s="12">
        <v>0.38700000000000001</v>
      </c>
      <c r="U87" s="12">
        <v>4.1000000000000002E-2</v>
      </c>
      <c r="AF87">
        <f t="shared" si="3"/>
        <v>0</v>
      </c>
    </row>
    <row r="88" spans="1:32">
      <c r="A88" s="3"/>
      <c r="E88" s="5"/>
      <c r="F88" s="2"/>
      <c r="S88" s="12">
        <v>1.071</v>
      </c>
      <c r="T88" s="12">
        <v>0.27400000000000002</v>
      </c>
      <c r="U88" s="12">
        <v>4.5999999999999999E-2</v>
      </c>
      <c r="AF88">
        <f t="shared" si="3"/>
        <v>0</v>
      </c>
    </row>
    <row r="89" spans="1:32">
      <c r="A89" s="3"/>
      <c r="E89" s="5"/>
      <c r="F89" s="2"/>
      <c r="S89" s="12">
        <v>1.393</v>
      </c>
      <c r="T89" s="12">
        <v>0.40699999999999997</v>
      </c>
      <c r="U89" s="12">
        <v>6.6000000000000003E-2</v>
      </c>
      <c r="AF89">
        <f t="shared" si="3"/>
        <v>0</v>
      </c>
    </row>
    <row r="90" spans="1:32">
      <c r="A90" s="3"/>
      <c r="E90" s="5"/>
      <c r="F90" s="2"/>
      <c r="S90" s="12">
        <v>1.44</v>
      </c>
      <c r="T90" s="12">
        <v>0.36099999999999999</v>
      </c>
      <c r="U90" s="12">
        <v>6.3E-2</v>
      </c>
      <c r="AF90">
        <f t="shared" si="3"/>
        <v>0</v>
      </c>
    </row>
    <row r="91" spans="1:32">
      <c r="A91" s="3"/>
      <c r="F91" s="2"/>
      <c r="S91" s="12">
        <v>24.8</v>
      </c>
      <c r="T91" s="12">
        <v>2.2709999999999999</v>
      </c>
      <c r="U91" s="12">
        <v>2.2330000000000001</v>
      </c>
      <c r="AF91">
        <f t="shared" si="3"/>
        <v>0</v>
      </c>
    </row>
    <row r="92" spans="1:32">
      <c r="A92" s="3"/>
      <c r="E92" s="4"/>
      <c r="F92" s="2"/>
      <c r="S92" s="12">
        <v>2.7330000000000001</v>
      </c>
      <c r="T92" s="12">
        <v>0.52100000000000002</v>
      </c>
      <c r="U92" s="12">
        <v>0.154</v>
      </c>
      <c r="AF92">
        <f t="shared" si="3"/>
        <v>0</v>
      </c>
    </row>
    <row r="93" spans="1:32">
      <c r="A93" s="3"/>
      <c r="E93" s="5"/>
      <c r="F93" s="2"/>
      <c r="S93" s="12">
        <v>1.4490000000000001</v>
      </c>
      <c r="T93" s="12">
        <v>0.373</v>
      </c>
      <c r="U93" s="12">
        <v>6.9000000000000006E-2</v>
      </c>
      <c r="AF93">
        <f t="shared" si="3"/>
        <v>0</v>
      </c>
    </row>
    <row r="94" spans="1:32">
      <c r="A94" s="3"/>
      <c r="E94" s="5"/>
      <c r="F94" s="2"/>
      <c r="S94" s="12">
        <v>1.504</v>
      </c>
      <c r="T94" s="12">
        <v>0.38200000000000001</v>
      </c>
      <c r="U94" s="12">
        <v>8.5000000000000006E-2</v>
      </c>
      <c r="AF94">
        <f t="shared" si="3"/>
        <v>0</v>
      </c>
    </row>
    <row r="95" spans="1:32">
      <c r="A95" s="3"/>
      <c r="E95" s="5"/>
      <c r="F95" s="2"/>
      <c r="S95" s="12">
        <v>1.18</v>
      </c>
      <c r="T95" s="12">
        <v>0.25700000000000001</v>
      </c>
      <c r="U95" s="12">
        <v>3.7999999999999999E-2</v>
      </c>
      <c r="AF95">
        <f t="shared" si="3"/>
        <v>0</v>
      </c>
    </row>
    <row r="96" spans="1:32">
      <c r="A96" s="3"/>
      <c r="F96" s="2"/>
      <c r="S96" s="12"/>
      <c r="T96" s="12"/>
      <c r="U96" s="12"/>
      <c r="V96" t="s">
        <v>25</v>
      </c>
      <c r="AF96">
        <f t="shared" si="3"/>
        <v>0</v>
      </c>
    </row>
    <row r="97" spans="1:32">
      <c r="A97" s="3"/>
      <c r="E97" s="4"/>
      <c r="F97" s="2"/>
      <c r="S97" s="12">
        <v>2.2120000000000002</v>
      </c>
      <c r="T97" s="12">
        <v>0.5</v>
      </c>
      <c r="U97" s="12">
        <v>0.13200000000000001</v>
      </c>
      <c r="AF97">
        <f t="shared" si="3"/>
        <v>0</v>
      </c>
    </row>
    <row r="98" spans="1:32">
      <c r="A98" s="3"/>
      <c r="E98" s="5"/>
      <c r="F98" s="2"/>
      <c r="S98" s="12">
        <v>2.149</v>
      </c>
      <c r="T98" s="12">
        <v>0.46</v>
      </c>
      <c r="U98" s="12">
        <v>9.1999999999999998E-2</v>
      </c>
      <c r="AF98">
        <f t="shared" si="3"/>
        <v>0</v>
      </c>
    </row>
    <row r="99" spans="1:32">
      <c r="A99" s="3"/>
      <c r="E99" s="5"/>
      <c r="F99" s="2"/>
      <c r="S99" s="12">
        <v>1.841</v>
      </c>
      <c r="T99" s="12">
        <v>0.52300000000000002</v>
      </c>
      <c r="U99" s="12">
        <v>9.8000000000000004E-2</v>
      </c>
      <c r="AF99">
        <f t="shared" si="3"/>
        <v>0</v>
      </c>
    </row>
    <row r="100" spans="1:32">
      <c r="A100" s="3"/>
      <c r="S100" s="12"/>
      <c r="T100" s="12"/>
      <c r="U100" s="12"/>
      <c r="AF100">
        <f t="shared" si="3"/>
        <v>0</v>
      </c>
    </row>
    <row r="101" spans="1:32">
      <c r="A101" s="3"/>
      <c r="E101" s="4"/>
      <c r="F101" s="4"/>
      <c r="S101" s="12"/>
      <c r="T101" s="12"/>
      <c r="U101" s="12"/>
      <c r="AF101">
        <f t="shared" si="3"/>
        <v>0</v>
      </c>
    </row>
    <row r="102" spans="1:32">
      <c r="A102" s="3"/>
      <c r="E102" s="5"/>
      <c r="F102" s="5"/>
      <c r="S102" s="12"/>
      <c r="T102" s="12"/>
      <c r="U102" s="12"/>
      <c r="AF102">
        <f t="shared" si="3"/>
        <v>0</v>
      </c>
    </row>
  </sheetData>
  <mergeCells count="1">
    <mergeCell ref="S1:U1"/>
  </mergeCells>
  <phoneticPr fontId="8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2014-06-24T20:47:59Z</dcterms:modified>
</cp:coreProperties>
</file>