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filterPrivacy="1" codeName="ThisWorkbook" autoCompressPictures="0"/>
  <bookViews>
    <workbookView xWindow="7880" yWindow="120" windowWidth="2560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1" i="1" l="1"/>
  <c r="N20" i="1"/>
  <c r="AF20" i="1"/>
  <c r="N21" i="1"/>
  <c r="AF21" i="1"/>
  <c r="N22" i="1"/>
  <c r="AF22" i="1"/>
  <c r="N23" i="1"/>
  <c r="AF23" i="1"/>
  <c r="N24" i="1"/>
  <c r="AF24" i="1"/>
  <c r="N25" i="1"/>
  <c r="AF25" i="1"/>
  <c r="N26" i="1"/>
  <c r="AF26" i="1"/>
  <c r="N27" i="1"/>
  <c r="AF27" i="1"/>
  <c r="N28" i="1"/>
  <c r="AF28" i="1"/>
  <c r="N29" i="1"/>
  <c r="AF29" i="1"/>
  <c r="N30" i="1"/>
  <c r="AF30" i="1"/>
  <c r="N31" i="1"/>
  <c r="AF31" i="1"/>
  <c r="N32" i="1"/>
  <c r="AF32" i="1"/>
  <c r="N33" i="1"/>
  <c r="AF33" i="1"/>
  <c r="N34" i="1"/>
  <c r="AF34" i="1"/>
  <c r="N35" i="1"/>
  <c r="AF35" i="1"/>
  <c r="N36" i="1"/>
  <c r="AF36" i="1"/>
  <c r="N37" i="1"/>
  <c r="AF37" i="1"/>
  <c r="N38" i="1"/>
  <c r="AF38" i="1"/>
  <c r="N39" i="1"/>
  <c r="AF39" i="1"/>
  <c r="N40" i="1"/>
  <c r="AF40" i="1"/>
  <c r="N41" i="1"/>
  <c r="AF41" i="1"/>
  <c r="N42" i="1"/>
  <c r="AF42" i="1"/>
  <c r="N43" i="1"/>
  <c r="AF43" i="1"/>
  <c r="N44" i="1"/>
  <c r="AF44" i="1"/>
  <c r="N45" i="1"/>
  <c r="AF45" i="1"/>
  <c r="N46" i="1"/>
  <c r="AF46" i="1"/>
  <c r="N47" i="1"/>
  <c r="AF47" i="1"/>
  <c r="N48" i="1"/>
  <c r="AF48" i="1"/>
  <c r="N49" i="1"/>
  <c r="AF49" i="1"/>
  <c r="N50" i="1"/>
  <c r="AF50" i="1"/>
  <c r="N51" i="1"/>
  <c r="AF51" i="1"/>
  <c r="N52" i="1"/>
  <c r="AF52" i="1"/>
  <c r="N53" i="1"/>
  <c r="AF53" i="1"/>
  <c r="N54" i="1"/>
  <c r="AF54" i="1"/>
  <c r="N55" i="1"/>
  <c r="AF55" i="1"/>
  <c r="N56" i="1"/>
  <c r="AF56" i="1"/>
  <c r="N57" i="1"/>
  <c r="AF57" i="1"/>
  <c r="N58" i="1"/>
  <c r="AF58" i="1"/>
  <c r="N59" i="1"/>
  <c r="AF59" i="1"/>
  <c r="N60" i="1"/>
  <c r="AF60" i="1"/>
  <c r="N61" i="1"/>
  <c r="AF61" i="1"/>
  <c r="N62" i="1"/>
  <c r="AF62" i="1"/>
  <c r="N63" i="1"/>
  <c r="AF63" i="1"/>
  <c r="N64" i="1"/>
  <c r="AF64" i="1"/>
  <c r="N65" i="1"/>
  <c r="AF65" i="1"/>
  <c r="N66" i="1"/>
  <c r="AF66" i="1"/>
  <c r="N67" i="1"/>
  <c r="AF67" i="1"/>
  <c r="N68" i="1"/>
  <c r="AF68" i="1"/>
  <c r="N69" i="1"/>
  <c r="AF69" i="1"/>
  <c r="N70" i="1"/>
  <c r="AF70" i="1"/>
  <c r="N71" i="1"/>
  <c r="AF71" i="1"/>
  <c r="N72" i="1"/>
  <c r="AF72" i="1"/>
  <c r="N73" i="1"/>
  <c r="AF73" i="1"/>
  <c r="N74" i="1"/>
  <c r="AF74" i="1"/>
  <c r="N75" i="1"/>
  <c r="AF75" i="1"/>
  <c r="N76" i="1"/>
  <c r="AF76" i="1"/>
  <c r="N77" i="1"/>
  <c r="AF77" i="1"/>
  <c r="N78" i="1"/>
  <c r="AF78" i="1"/>
  <c r="N79" i="1"/>
  <c r="AF79" i="1"/>
  <c r="N80" i="1"/>
  <c r="AF80" i="1"/>
  <c r="N81" i="1"/>
  <c r="AF81" i="1"/>
  <c r="N82" i="1"/>
  <c r="AF82" i="1"/>
  <c r="N83" i="1"/>
  <c r="AF83" i="1"/>
  <c r="N84" i="1"/>
  <c r="AF84" i="1"/>
  <c r="N85" i="1"/>
  <c r="AF85" i="1"/>
  <c r="N86" i="1"/>
  <c r="AF86" i="1"/>
  <c r="N87" i="1"/>
  <c r="AF87" i="1"/>
  <c r="N88" i="1"/>
  <c r="AF88" i="1"/>
  <c r="N89" i="1"/>
  <c r="AF89" i="1"/>
  <c r="N90" i="1"/>
  <c r="AF90" i="1"/>
  <c r="N91" i="1"/>
  <c r="AF91" i="1"/>
  <c r="N92" i="1"/>
  <c r="AF92" i="1"/>
  <c r="N93" i="1"/>
  <c r="AF93" i="1"/>
  <c r="N94" i="1"/>
  <c r="AF94" i="1"/>
  <c r="N95" i="1"/>
  <c r="AF95" i="1"/>
  <c r="N96" i="1"/>
  <c r="AF96" i="1"/>
  <c r="N97" i="1"/>
  <c r="AF97" i="1"/>
  <c r="N98" i="1"/>
  <c r="AF98" i="1"/>
  <c r="N99" i="1"/>
  <c r="AF99" i="1"/>
  <c r="N100" i="1"/>
  <c r="AF100" i="1"/>
  <c r="N101" i="1"/>
  <c r="AF101" i="1"/>
  <c r="N102" i="1"/>
  <c r="AF102" i="1"/>
  <c r="N4" i="1"/>
  <c r="AF4" i="1"/>
  <c r="N5" i="1"/>
  <c r="AF5" i="1"/>
  <c r="N6" i="1"/>
  <c r="AF6" i="1"/>
  <c r="N7" i="1"/>
  <c r="AF7" i="1"/>
  <c r="N8" i="1"/>
  <c r="AF8" i="1"/>
  <c r="N9" i="1"/>
  <c r="AF9" i="1"/>
  <c r="N10" i="1"/>
  <c r="AF10" i="1"/>
  <c r="N11" i="1"/>
  <c r="AF11" i="1"/>
  <c r="N12" i="1"/>
  <c r="AF12" i="1"/>
  <c r="N13" i="1"/>
  <c r="AF13" i="1"/>
  <c r="N14" i="1"/>
  <c r="AF14" i="1"/>
  <c r="N15" i="1"/>
  <c r="AF15" i="1"/>
  <c r="N16" i="1"/>
  <c r="AF16" i="1"/>
  <c r="N17" i="1"/>
  <c r="AF17" i="1"/>
  <c r="N18" i="1"/>
  <c r="AF18" i="1"/>
  <c r="N19" i="1"/>
  <c r="AF19" i="1"/>
  <c r="N3" i="1"/>
  <c r="AF3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4" i="1"/>
  <c r="P5" i="1"/>
  <c r="P6" i="1"/>
  <c r="P7" i="1"/>
  <c r="P8" i="1"/>
  <c r="P9" i="1"/>
  <c r="P3" i="1"/>
</calcChain>
</file>

<file path=xl/comments1.xml><?xml version="1.0" encoding="utf-8"?>
<comments xmlns="http://schemas.openxmlformats.org/spreadsheetml/2006/main">
  <authors>
    <author>Author</author>
  </authors>
  <commentList>
    <comment ref="A100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BD might not be good and this is a duplicate core. </t>
        </r>
      </text>
    </comment>
    <comment ref="A101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BD might not be good and this is a duplicate core. </t>
        </r>
      </text>
    </comment>
    <comment ref="A102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BD might not be good and this is a duplicate core. </t>
        </r>
      </text>
    </comment>
  </commentList>
</comments>
</file>

<file path=xl/sharedStrings.xml><?xml version="1.0" encoding="utf-8"?>
<sst xmlns="http://schemas.openxmlformats.org/spreadsheetml/2006/main" count="535" uniqueCount="102">
  <si>
    <t>0-2</t>
    <phoneticPr fontId="8" type="noConversion"/>
  </si>
  <si>
    <t>2-5</t>
    <phoneticPr fontId="8" type="noConversion"/>
  </si>
  <si>
    <t>0-2</t>
    <phoneticPr fontId="8" type="noConversion"/>
  </si>
  <si>
    <t>10-15</t>
    <phoneticPr fontId="8" type="noConversion"/>
  </si>
  <si>
    <t>15-20</t>
    <phoneticPr fontId="8" type="noConversion"/>
  </si>
  <si>
    <t>5-10</t>
    <phoneticPr fontId="8" type="noConversion"/>
  </si>
  <si>
    <t>0-2</t>
    <phoneticPr fontId="8" type="noConversion"/>
  </si>
  <si>
    <t>10-15</t>
    <phoneticPr fontId="8" type="noConversion"/>
  </si>
  <si>
    <t>10-15</t>
    <phoneticPr fontId="8" type="noConversion"/>
  </si>
  <si>
    <t>10-15</t>
    <phoneticPr fontId="8" type="noConversion"/>
  </si>
  <si>
    <t>15-20</t>
    <phoneticPr fontId="8" type="noConversion"/>
  </si>
  <si>
    <t>5-10</t>
    <phoneticPr fontId="8" type="noConversion"/>
  </si>
  <si>
    <t>5-10</t>
    <phoneticPr fontId="8" type="noConversion"/>
  </si>
  <si>
    <t>10-15</t>
    <phoneticPr fontId="8" type="noConversion"/>
  </si>
  <si>
    <t>15-20</t>
    <phoneticPr fontId="8" type="noConversion"/>
  </si>
  <si>
    <t>10-15</t>
    <phoneticPr fontId="8" type="noConversion"/>
  </si>
  <si>
    <t>Date</t>
  </si>
  <si>
    <t>Transect/location</t>
  </si>
  <si>
    <t>Core segment (cm)</t>
  </si>
  <si>
    <t>Bulk density</t>
  </si>
  <si>
    <t>Tin weight (g)</t>
  </si>
  <si>
    <t>Tin weight + dried soil samples weight (g)</t>
  </si>
  <si>
    <t>Organic matter content</t>
  </si>
  <si>
    <t>Tin weight + sample (g)</t>
  </si>
  <si>
    <t>Tin weight + ashed sample (g)</t>
  </si>
  <si>
    <t>C1_shore</t>
  </si>
  <si>
    <t>0 -- 2</t>
  </si>
  <si>
    <t>2 -- 5</t>
  </si>
  <si>
    <t>5 -- 10</t>
  </si>
  <si>
    <t>10 -- 15</t>
  </si>
  <si>
    <t>15 -- 20</t>
  </si>
  <si>
    <t>20 -- 25</t>
  </si>
  <si>
    <t>C1_water</t>
  </si>
  <si>
    <t>10 -- ~14</t>
  </si>
  <si>
    <t>M1E_shore</t>
  </si>
  <si>
    <t>15 -- ~ 17</t>
  </si>
  <si>
    <t>M3_water</t>
  </si>
  <si>
    <t>15 -- ~ 16</t>
  </si>
  <si>
    <t>C2_shore</t>
  </si>
  <si>
    <t>M1W_shore</t>
  </si>
  <si>
    <t>20 - ~23</t>
  </si>
  <si>
    <t>C2_water</t>
  </si>
  <si>
    <t>M2_water</t>
  </si>
  <si>
    <t>15 -- 16</t>
  </si>
  <si>
    <t>M1E_water</t>
  </si>
  <si>
    <t>M1W_water</t>
  </si>
  <si>
    <t>10 -- ~13</t>
  </si>
  <si>
    <t>M4S_water</t>
  </si>
  <si>
    <t>M4C_water</t>
  </si>
  <si>
    <t>15 -- ~17</t>
  </si>
  <si>
    <t>M4C _shore</t>
  </si>
  <si>
    <t>10 -- ~15</t>
  </si>
  <si>
    <t>M4N_water</t>
  </si>
  <si>
    <t>15 -- ~19</t>
  </si>
  <si>
    <t>M4N_shore</t>
  </si>
  <si>
    <t>15 -- ~18</t>
  </si>
  <si>
    <t>M5_water</t>
  </si>
  <si>
    <t>20 - ~22</t>
  </si>
  <si>
    <t>M5_shore</t>
  </si>
  <si>
    <t>M3_shore</t>
  </si>
  <si>
    <t>20 - ~24</t>
  </si>
  <si>
    <t>M2_shore</t>
  </si>
  <si>
    <t>M4S_shore</t>
  </si>
  <si>
    <t>M4C_water?</t>
  </si>
  <si>
    <t>PI</t>
  </si>
  <si>
    <t>Surface area (cm2)</t>
  </si>
  <si>
    <t>Core diameter</t>
  </si>
  <si>
    <t>5.5 cm</t>
  </si>
  <si>
    <t>Bulk density (g mc3)</t>
  </si>
  <si>
    <t>Organic matter content (%)</t>
  </si>
  <si>
    <t>Carbon content (% C)</t>
  </si>
  <si>
    <t>Hydrogen content (% H)</t>
  </si>
  <si>
    <t>Nitrogen content (% N)</t>
  </si>
  <si>
    <t>Nutrient content</t>
  </si>
  <si>
    <t>Nich_9_20_12_left_tray2</t>
  </si>
  <si>
    <t>lost</t>
  </si>
  <si>
    <t>These are all typos</t>
  </si>
  <si>
    <t>rerun…</t>
  </si>
  <si>
    <t>These are typos</t>
  </si>
  <si>
    <t>rerun</t>
  </si>
  <si>
    <t>Transect</t>
    <phoneticPr fontId="8" type="noConversion"/>
  </si>
  <si>
    <t>C1</t>
    <phoneticPr fontId="8" type="noConversion"/>
  </si>
  <si>
    <t>Location</t>
    <phoneticPr fontId="8" type="noConversion"/>
  </si>
  <si>
    <t>Shore</t>
    <phoneticPr fontId="8" type="noConversion"/>
  </si>
  <si>
    <t>Water</t>
    <phoneticPr fontId="8" type="noConversion"/>
  </si>
  <si>
    <t>M1E</t>
    <phoneticPr fontId="8" type="noConversion"/>
  </si>
  <si>
    <t>M3</t>
    <phoneticPr fontId="8" type="noConversion"/>
  </si>
  <si>
    <t>C2</t>
    <phoneticPr fontId="8" type="noConversion"/>
  </si>
  <si>
    <t>M1W</t>
    <phoneticPr fontId="8" type="noConversion"/>
  </si>
  <si>
    <t>M2</t>
    <phoneticPr fontId="8" type="noConversion"/>
  </si>
  <si>
    <t>M4S</t>
    <phoneticPr fontId="8" type="noConversion"/>
  </si>
  <si>
    <t>M4C</t>
    <phoneticPr fontId="8" type="noConversion"/>
  </si>
  <si>
    <t>M4N</t>
    <phoneticPr fontId="8" type="noConversion"/>
  </si>
  <si>
    <t>M5</t>
    <phoneticPr fontId="8" type="noConversion"/>
  </si>
  <si>
    <t>M4S</t>
    <phoneticPr fontId="8" type="noConversion"/>
  </si>
  <si>
    <t>Depth range</t>
    <phoneticPr fontId="8" type="noConversion"/>
  </si>
  <si>
    <t>2-5</t>
    <phoneticPr fontId="8" type="noConversion"/>
  </si>
  <si>
    <t>5-10</t>
    <phoneticPr fontId="8" type="noConversion"/>
  </si>
  <si>
    <t>10-15</t>
    <phoneticPr fontId="8" type="noConversion"/>
  </si>
  <si>
    <t>15-20</t>
    <phoneticPr fontId="8" type="noConversion"/>
  </si>
  <si>
    <t>20-25</t>
    <phoneticPr fontId="8" type="noConversion"/>
  </si>
  <si>
    <t>Volumetric N (mg/cm^3)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</si>
</sst>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9" fillId="0" borderId="0" xfId="0" applyFont="1" applyAlignment="1">
      <alignment wrapText="1"/>
    </xf>
    <xf numFmtId="49" fontId="0" fillId="0" borderId="0" xfId="0" applyNumberFormat="1"/>
    <xf numFmtId="14" fontId="0" fillId="0" borderId="0" xfId="0" applyNumberFormat="1"/>
    <xf numFmtId="16" fontId="0" fillId="0" borderId="0" xfId="0" applyNumberFormat="1"/>
    <xf numFmtId="0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5" fillId="0" borderId="0" xfId="0" applyFont="1"/>
    <xf numFmtId="0" fontId="2" fillId="0" borderId="0" xfId="0" applyFont="1" applyAlignment="1">
      <alignment wrapText="1"/>
    </xf>
    <xf numFmtId="0" fontId="2" fillId="0" borderId="0" xfId="0" applyNumberFormat="1" applyFont="1" applyAlignment="1">
      <alignment wrapText="1"/>
    </xf>
    <xf numFmtId="0" fontId="2" fillId="2" borderId="1" xfId="0" applyFont="1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AF102"/>
  <sheetViews>
    <sheetView tabSelected="1" workbookViewId="0">
      <pane ySplit="1520" activePane="bottomLeft"/>
      <selection activeCell="U2" sqref="U2:U102"/>
      <selection pane="bottomLeft" activeCell="E5" sqref="E5"/>
    </sheetView>
  </sheetViews>
  <sheetFormatPr baseColWidth="10" defaultColWidth="8.83203125" defaultRowHeight="14" x14ac:dyDescent="0"/>
  <cols>
    <col min="1" max="1" width="10.5" bestFit="1" customWidth="1"/>
    <col min="2" max="4" width="11.1640625" customWidth="1"/>
    <col min="5" max="6" width="9.33203125" customWidth="1"/>
    <col min="7" max="7" width="5.83203125" style="5" customWidth="1"/>
    <col min="8" max="8" width="11.5" customWidth="1"/>
    <col min="9" max="9" width="14.83203125" customWidth="1"/>
    <col min="10" max="10" width="12" customWidth="1"/>
    <col min="11" max="11" width="10.83203125" customWidth="1"/>
    <col min="14" max="14" width="10.83203125" customWidth="1"/>
    <col min="16" max="16" width="10" customWidth="1"/>
    <col min="22" max="24" width="0" hidden="1" customWidth="1"/>
    <col min="25" max="25" width="20.1640625" hidden="1" customWidth="1"/>
    <col min="26" max="28" width="0" hidden="1" customWidth="1"/>
    <col min="29" max="29" width="20.1640625" hidden="1" customWidth="1"/>
    <col min="30" max="31" width="0" hidden="1" customWidth="1"/>
  </cols>
  <sheetData>
    <row r="1" spans="1:32" s="6" customFormat="1">
      <c r="A1" s="6" t="s">
        <v>66</v>
      </c>
      <c r="B1" s="6" t="s">
        <v>67</v>
      </c>
      <c r="G1" s="7"/>
      <c r="H1" s="8" t="s">
        <v>19</v>
      </c>
      <c r="J1" s="8" t="s">
        <v>22</v>
      </c>
      <c r="N1" s="6" t="s">
        <v>64</v>
      </c>
      <c r="O1" s="6">
        <v>3.1415926535897931</v>
      </c>
      <c r="Q1" s="6" t="s">
        <v>65</v>
      </c>
      <c r="R1" s="6">
        <f>O1*5.5</f>
        <v>17.27875959474386</v>
      </c>
      <c r="S1" s="13" t="s">
        <v>73</v>
      </c>
      <c r="T1" s="13"/>
      <c r="U1" s="13"/>
    </row>
    <row r="2" spans="1:32" s="9" customFormat="1" ht="49" customHeight="1">
      <c r="A2" s="9" t="s">
        <v>16</v>
      </c>
      <c r="B2" s="9" t="s">
        <v>17</v>
      </c>
      <c r="C2" s="1" t="s">
        <v>80</v>
      </c>
      <c r="D2" s="1" t="s">
        <v>82</v>
      </c>
      <c r="E2" s="9" t="s">
        <v>18</v>
      </c>
      <c r="F2" s="1" t="s">
        <v>95</v>
      </c>
      <c r="G2" s="10"/>
      <c r="H2" s="9" t="s">
        <v>20</v>
      </c>
      <c r="I2" s="9" t="s">
        <v>21</v>
      </c>
      <c r="J2" s="9" t="s">
        <v>20</v>
      </c>
      <c r="K2" s="9" t="s">
        <v>23</v>
      </c>
      <c r="L2" s="9" t="s">
        <v>24</v>
      </c>
      <c r="N2" s="9" t="s">
        <v>68</v>
      </c>
      <c r="P2" s="9" t="s">
        <v>69</v>
      </c>
      <c r="S2" s="11" t="s">
        <v>70</v>
      </c>
      <c r="T2" s="11" t="s">
        <v>71</v>
      </c>
      <c r="U2" s="11" t="s">
        <v>72</v>
      </c>
      <c r="AF2" s="1" t="s">
        <v>101</v>
      </c>
    </row>
    <row r="3" spans="1:32">
      <c r="A3" s="3">
        <v>40861</v>
      </c>
      <c r="B3" t="s">
        <v>25</v>
      </c>
      <c r="C3" t="s">
        <v>81</v>
      </c>
      <c r="D3" t="s">
        <v>83</v>
      </c>
      <c r="E3" t="s">
        <v>26</v>
      </c>
      <c r="F3" s="2" t="s">
        <v>0</v>
      </c>
      <c r="G3" s="5">
        <v>2</v>
      </c>
      <c r="H3">
        <v>2.274</v>
      </c>
      <c r="I3">
        <v>14.18</v>
      </c>
      <c r="J3">
        <v>2.2829999999999999</v>
      </c>
      <c r="K3">
        <v>4.6520000000000001</v>
      </c>
      <c r="L3">
        <v>4.359</v>
      </c>
      <c r="N3">
        <f>(I3-H3)/(G3*$R$1)</f>
        <v>0.34452704590038291</v>
      </c>
      <c r="P3">
        <f>((K3-J3)-(L3-J3))/(K3-J3)*100</f>
        <v>12.36808780075982</v>
      </c>
      <c r="S3" s="12">
        <v>5.093</v>
      </c>
      <c r="T3" s="12">
        <v>0.88</v>
      </c>
      <c r="U3" s="12">
        <v>0.39600000000000002</v>
      </c>
      <c r="AF3">
        <f>U3/100*N3*1000</f>
        <v>1.3643271017655163</v>
      </c>
    </row>
    <row r="4" spans="1:32">
      <c r="A4" s="3">
        <v>40861</v>
      </c>
      <c r="B4" t="s">
        <v>25</v>
      </c>
      <c r="C4" t="s">
        <v>81</v>
      </c>
      <c r="D4" t="s">
        <v>83</v>
      </c>
      <c r="E4" s="4" t="s">
        <v>27</v>
      </c>
      <c r="F4" s="2" t="s">
        <v>96</v>
      </c>
      <c r="G4" s="5">
        <v>3</v>
      </c>
      <c r="H4">
        <v>2.2730000000000001</v>
      </c>
      <c r="I4">
        <v>68.337000000000003</v>
      </c>
      <c r="J4">
        <v>2.2850000000000001</v>
      </c>
      <c r="K4">
        <v>22.515999999999998</v>
      </c>
      <c r="L4">
        <v>21.756</v>
      </c>
      <c r="N4">
        <f t="shared" ref="N4:N67" si="0">(I4-H4)/(G4*$R$1)</f>
        <v>1.2744742012633909</v>
      </c>
      <c r="P4">
        <f t="shared" ref="P4:P67" si="1">((K4-J4)-(L4-J4))/(K4-J4)*100</f>
        <v>3.7566111413177699</v>
      </c>
      <c r="S4" s="12">
        <v>1.669</v>
      </c>
      <c r="T4" s="12">
        <v>0.377</v>
      </c>
      <c r="U4" s="12">
        <v>7.2999999999999995E-2</v>
      </c>
      <c r="V4">
        <v>1.151</v>
      </c>
      <c r="W4">
        <v>0.31</v>
      </c>
      <c r="X4">
        <v>4.4999999999999998E-2</v>
      </c>
      <c r="Y4" t="s">
        <v>74</v>
      </c>
      <c r="Z4">
        <v>1.1439999999999999</v>
      </c>
      <c r="AA4">
        <v>0.28100000000000003</v>
      </c>
      <c r="AB4">
        <v>4.5999999999999999E-2</v>
      </c>
      <c r="AC4" t="s">
        <v>74</v>
      </c>
      <c r="AD4" t="s">
        <v>76</v>
      </c>
      <c r="AE4" t="s">
        <v>77</v>
      </c>
      <c r="AF4">
        <f t="shared" ref="AF4:AF67" si="2">U4/100*N4*1000</f>
        <v>0.93036616692227536</v>
      </c>
    </row>
    <row r="5" spans="1:32">
      <c r="A5" s="3">
        <v>40861</v>
      </c>
      <c r="B5" t="s">
        <v>25</v>
      </c>
      <c r="C5" t="s">
        <v>81</v>
      </c>
      <c r="D5" t="s">
        <v>83</v>
      </c>
      <c r="E5" s="5" t="s">
        <v>28</v>
      </c>
      <c r="F5" s="2" t="s">
        <v>97</v>
      </c>
      <c r="G5" s="5">
        <v>5</v>
      </c>
      <c r="H5">
        <v>2.2730000000000001</v>
      </c>
      <c r="I5">
        <v>140.81299999999999</v>
      </c>
      <c r="J5">
        <v>2.2799999999999998</v>
      </c>
      <c r="K5">
        <v>40.393999999999998</v>
      </c>
      <c r="L5">
        <v>39.063000000000002</v>
      </c>
      <c r="N5">
        <f t="shared" si="0"/>
        <v>1.6035873320691769</v>
      </c>
      <c r="P5">
        <f t="shared" si="1"/>
        <v>3.4921551136065383</v>
      </c>
      <c r="S5" s="12">
        <v>1.341</v>
      </c>
      <c r="T5" s="12">
        <v>0.32700000000000001</v>
      </c>
      <c r="U5" s="12">
        <v>5.1999999999999998E-2</v>
      </c>
      <c r="AF5">
        <f t="shared" si="2"/>
        <v>0.83386541267597192</v>
      </c>
    </row>
    <row r="6" spans="1:32">
      <c r="A6" s="3">
        <v>40861</v>
      </c>
      <c r="B6" t="s">
        <v>25</v>
      </c>
      <c r="C6" t="s">
        <v>81</v>
      </c>
      <c r="D6" t="s">
        <v>83</v>
      </c>
      <c r="E6" s="5" t="s">
        <v>29</v>
      </c>
      <c r="F6" s="2" t="s">
        <v>98</v>
      </c>
      <c r="G6" s="5">
        <v>5</v>
      </c>
      <c r="H6">
        <v>2.2749999999999999</v>
      </c>
      <c r="I6">
        <v>121.419</v>
      </c>
      <c r="J6">
        <v>2.2599999999999998</v>
      </c>
      <c r="K6">
        <v>47.558999999999997</v>
      </c>
      <c r="L6">
        <v>45.814999999999998</v>
      </c>
      <c r="N6">
        <f t="shared" si="0"/>
        <v>1.3790804756175112</v>
      </c>
      <c r="P6">
        <f t="shared" si="1"/>
        <v>3.849974613126117</v>
      </c>
      <c r="S6" s="12">
        <v>1.786</v>
      </c>
      <c r="T6" s="12">
        <v>0.29399999999999998</v>
      </c>
      <c r="U6" s="12">
        <v>8.1000000000000003E-2</v>
      </c>
      <c r="AF6">
        <f t="shared" si="2"/>
        <v>1.1170551852501842</v>
      </c>
    </row>
    <row r="7" spans="1:32">
      <c r="A7" s="3">
        <v>40861</v>
      </c>
      <c r="B7" t="s">
        <v>25</v>
      </c>
      <c r="C7" t="s">
        <v>81</v>
      </c>
      <c r="D7" t="s">
        <v>83</v>
      </c>
      <c r="E7" s="5" t="s">
        <v>30</v>
      </c>
      <c r="F7" s="2" t="s">
        <v>99</v>
      </c>
      <c r="G7" s="5">
        <v>5</v>
      </c>
      <c r="H7">
        <v>2.274</v>
      </c>
      <c r="I7">
        <v>140.38300000000001</v>
      </c>
      <c r="J7">
        <v>2.2690000000000001</v>
      </c>
      <c r="K7">
        <v>45.401000000000003</v>
      </c>
      <c r="L7">
        <v>43.811</v>
      </c>
      <c r="N7">
        <f t="shared" si="0"/>
        <v>1.5985985480348057</v>
      </c>
      <c r="P7">
        <f t="shared" si="1"/>
        <v>3.6863581563572363</v>
      </c>
      <c r="S7" s="12">
        <v>1.8879999999999999</v>
      </c>
      <c r="T7" s="12">
        <v>0.35199999999999998</v>
      </c>
      <c r="U7" s="12">
        <v>5.0999999999999997E-2</v>
      </c>
      <c r="AF7">
        <f t="shared" si="2"/>
        <v>0.81528525949775077</v>
      </c>
    </row>
    <row r="8" spans="1:32">
      <c r="A8" s="3">
        <v>40861</v>
      </c>
      <c r="B8" t="s">
        <v>25</v>
      </c>
      <c r="C8" t="s">
        <v>81</v>
      </c>
      <c r="D8" t="s">
        <v>83</v>
      </c>
      <c r="E8" s="5" t="s">
        <v>31</v>
      </c>
      <c r="F8" s="2" t="s">
        <v>100</v>
      </c>
      <c r="G8" s="5">
        <v>5</v>
      </c>
      <c r="H8">
        <v>2.2759999999999998</v>
      </c>
      <c r="I8">
        <v>156.22900000000001</v>
      </c>
      <c r="J8">
        <v>2.2570000000000001</v>
      </c>
      <c r="K8">
        <v>39.462000000000003</v>
      </c>
      <c r="L8">
        <v>38.387999999999998</v>
      </c>
      <c r="N8">
        <f t="shared" si="0"/>
        <v>1.7819913420964775</v>
      </c>
      <c r="P8">
        <f t="shared" si="1"/>
        <v>2.8867087757022043</v>
      </c>
      <c r="S8" s="12"/>
      <c r="T8" s="12"/>
      <c r="U8" s="12"/>
      <c r="AF8">
        <f t="shared" si="2"/>
        <v>0</v>
      </c>
    </row>
    <row r="9" spans="1:32">
      <c r="A9" s="3">
        <v>40859</v>
      </c>
      <c r="B9" t="s">
        <v>32</v>
      </c>
      <c r="C9" t="s">
        <v>81</v>
      </c>
      <c r="D9" t="s">
        <v>84</v>
      </c>
      <c r="E9" t="s">
        <v>26</v>
      </c>
      <c r="F9" s="2" t="s">
        <v>0</v>
      </c>
      <c r="G9" s="5">
        <v>2</v>
      </c>
      <c r="H9">
        <v>2.274</v>
      </c>
      <c r="I9">
        <v>36.756</v>
      </c>
      <c r="J9">
        <v>2.2799999999999998</v>
      </c>
      <c r="K9">
        <v>10.71</v>
      </c>
      <c r="L9">
        <v>10.385</v>
      </c>
      <c r="N9">
        <f t="shared" si="0"/>
        <v>0.99781468139904284</v>
      </c>
      <c r="P9">
        <f t="shared" si="1"/>
        <v>3.8552787663108066</v>
      </c>
      <c r="S9" s="12">
        <v>1.847</v>
      </c>
      <c r="T9" s="12">
        <v>0.21099999999999999</v>
      </c>
      <c r="U9" s="12">
        <v>0.14399999999999999</v>
      </c>
      <c r="AF9">
        <f t="shared" si="2"/>
        <v>1.4368531412146215</v>
      </c>
    </row>
    <row r="10" spans="1:32">
      <c r="A10" s="3">
        <v>40859</v>
      </c>
      <c r="B10" t="s">
        <v>32</v>
      </c>
      <c r="C10" t="s">
        <v>81</v>
      </c>
      <c r="D10" t="s">
        <v>84</v>
      </c>
      <c r="E10" s="4" t="s">
        <v>27</v>
      </c>
      <c r="F10" s="2" t="s">
        <v>1</v>
      </c>
      <c r="G10" s="5">
        <v>3</v>
      </c>
      <c r="H10">
        <v>2.2749999999999999</v>
      </c>
      <c r="I10">
        <v>85.662000000000006</v>
      </c>
      <c r="J10">
        <v>2.2730000000000001</v>
      </c>
      <c r="K10">
        <v>22.553000000000001</v>
      </c>
      <c r="L10">
        <v>21.786999999999999</v>
      </c>
      <c r="N10">
        <f t="shared" si="0"/>
        <v>1.6086609987398641</v>
      </c>
      <c r="P10">
        <f t="shared" si="1"/>
        <v>3.7771203155818625</v>
      </c>
      <c r="S10" s="12">
        <v>1.484</v>
      </c>
      <c r="T10" s="12">
        <v>0.38900000000000001</v>
      </c>
      <c r="U10" s="12">
        <v>9.5000000000000001E-2</v>
      </c>
      <c r="AF10">
        <f t="shared" si="2"/>
        <v>1.5282279488028709</v>
      </c>
    </row>
    <row r="11" spans="1:32">
      <c r="A11" s="3">
        <v>40859</v>
      </c>
      <c r="B11" t="s">
        <v>32</v>
      </c>
      <c r="C11" t="s">
        <v>81</v>
      </c>
      <c r="D11" t="s">
        <v>84</v>
      </c>
      <c r="E11" s="5" t="s">
        <v>28</v>
      </c>
      <c r="F11" s="2" t="s">
        <v>97</v>
      </c>
      <c r="G11" s="5">
        <v>5</v>
      </c>
      <c r="H11">
        <v>2.2730000000000001</v>
      </c>
      <c r="I11">
        <v>155.042</v>
      </c>
      <c r="J11">
        <v>2.2440000000000002</v>
      </c>
      <c r="K11">
        <v>34.835000000000001</v>
      </c>
      <c r="L11">
        <v>33.521000000000001</v>
      </c>
      <c r="N11">
        <f t="shared" si="0"/>
        <v>1.7682866546331464</v>
      </c>
      <c r="P11">
        <f t="shared" si="1"/>
        <v>4.0317879169095763</v>
      </c>
      <c r="S11" s="12">
        <v>1.5389999999999999</v>
      </c>
      <c r="T11" s="12">
        <v>0.42599999999999999</v>
      </c>
      <c r="U11" s="12">
        <v>8.5000000000000006E-2</v>
      </c>
      <c r="AF11">
        <f t="shared" si="2"/>
        <v>1.5030436564381746</v>
      </c>
    </row>
    <row r="12" spans="1:32">
      <c r="A12" s="3">
        <v>40859</v>
      </c>
      <c r="B12" t="s">
        <v>32</v>
      </c>
      <c r="C12" t="s">
        <v>81</v>
      </c>
      <c r="D12" t="s">
        <v>84</v>
      </c>
      <c r="E12" s="5" t="s">
        <v>33</v>
      </c>
      <c r="F12" s="2" t="s">
        <v>98</v>
      </c>
      <c r="G12" s="5">
        <v>4</v>
      </c>
      <c r="H12">
        <v>2.2559999999999998</v>
      </c>
      <c r="I12">
        <v>112.26900000000001</v>
      </c>
      <c r="J12">
        <v>2.2770000000000001</v>
      </c>
      <c r="K12">
        <v>36.630000000000003</v>
      </c>
      <c r="L12">
        <v>35.488</v>
      </c>
      <c r="N12">
        <f t="shared" si="0"/>
        <v>1.591737523124426</v>
      </c>
      <c r="P12">
        <f t="shared" si="1"/>
        <v>3.3243093761825842</v>
      </c>
      <c r="S12" s="12">
        <v>1.4179999999999999</v>
      </c>
      <c r="T12" s="12">
        <v>0.313</v>
      </c>
      <c r="U12" s="12">
        <v>5.3999999999999999E-2</v>
      </c>
      <c r="AF12">
        <f t="shared" si="2"/>
        <v>0.85953826248719001</v>
      </c>
    </row>
    <row r="13" spans="1:32">
      <c r="A13" s="3">
        <v>40865</v>
      </c>
      <c r="B13" t="s">
        <v>34</v>
      </c>
      <c r="C13" t="s">
        <v>85</v>
      </c>
      <c r="D13" t="s">
        <v>83</v>
      </c>
      <c r="E13" t="s">
        <v>26</v>
      </c>
      <c r="F13" s="2" t="s">
        <v>2</v>
      </c>
      <c r="G13" s="5">
        <v>2</v>
      </c>
      <c r="H13">
        <v>2.274</v>
      </c>
      <c r="I13">
        <v>22.704000000000001</v>
      </c>
      <c r="J13">
        <v>2.2759999999999998</v>
      </c>
      <c r="K13">
        <v>10.932</v>
      </c>
      <c r="L13">
        <v>10.478999999999999</v>
      </c>
      <c r="N13">
        <f t="shared" si="0"/>
        <v>0.59118827043044042</v>
      </c>
      <c r="P13">
        <f t="shared" si="1"/>
        <v>5.2333641404806048</v>
      </c>
      <c r="S13" s="12">
        <v>1.347</v>
      </c>
      <c r="T13" s="12">
        <v>0.36799999999999999</v>
      </c>
      <c r="U13" s="12">
        <v>4.3999999999999997E-2</v>
      </c>
      <c r="AF13">
        <f t="shared" si="2"/>
        <v>0.26012283898939376</v>
      </c>
    </row>
    <row r="14" spans="1:32">
      <c r="A14" s="3">
        <v>40865</v>
      </c>
      <c r="B14" t="s">
        <v>34</v>
      </c>
      <c r="C14" t="s">
        <v>85</v>
      </c>
      <c r="D14" t="s">
        <v>83</v>
      </c>
      <c r="E14" s="4" t="s">
        <v>27</v>
      </c>
      <c r="F14" s="2" t="s">
        <v>1</v>
      </c>
      <c r="G14" s="5">
        <v>3</v>
      </c>
      <c r="H14">
        <v>2.2629999999999999</v>
      </c>
      <c r="I14">
        <v>50.856000000000002</v>
      </c>
      <c r="J14">
        <v>2.2480000000000002</v>
      </c>
      <c r="K14">
        <v>20.100000000000001</v>
      </c>
      <c r="L14">
        <v>18.873000000000001</v>
      </c>
      <c r="N14">
        <f t="shared" si="0"/>
        <v>0.93743226056539053</v>
      </c>
      <c r="P14">
        <f t="shared" si="1"/>
        <v>6.8731794756889997</v>
      </c>
      <c r="S14" s="12">
        <v>2.7</v>
      </c>
      <c r="T14" s="12">
        <v>0.371</v>
      </c>
      <c r="U14" s="12">
        <v>0.122</v>
      </c>
      <c r="AF14">
        <f t="shared" si="2"/>
        <v>1.1436673578897762</v>
      </c>
    </row>
    <row r="15" spans="1:32">
      <c r="A15" s="3">
        <v>40865</v>
      </c>
      <c r="B15" t="s">
        <v>34</v>
      </c>
      <c r="C15" t="s">
        <v>85</v>
      </c>
      <c r="D15" t="s">
        <v>83</v>
      </c>
      <c r="E15" s="5" t="s">
        <v>28</v>
      </c>
      <c r="F15" s="2" t="s">
        <v>97</v>
      </c>
      <c r="G15" s="5">
        <v>5</v>
      </c>
      <c r="H15">
        <v>2.29</v>
      </c>
      <c r="I15">
        <v>137.89400000000001</v>
      </c>
      <c r="J15">
        <v>2.27</v>
      </c>
      <c r="K15">
        <v>38.247999999999998</v>
      </c>
      <c r="L15">
        <v>36.963000000000001</v>
      </c>
      <c r="N15">
        <f t="shared" si="0"/>
        <v>1.5696034111297004</v>
      </c>
      <c r="P15">
        <f t="shared" si="1"/>
        <v>3.5716271054533242</v>
      </c>
      <c r="S15" s="12">
        <v>2.8490000000000002</v>
      </c>
      <c r="T15" s="12">
        <v>0.41299999999999998</v>
      </c>
      <c r="U15" s="12">
        <v>0.14699999999999999</v>
      </c>
      <c r="AF15">
        <f t="shared" si="2"/>
        <v>2.3073170143606596</v>
      </c>
    </row>
    <row r="16" spans="1:32">
      <c r="A16" s="3">
        <v>40865</v>
      </c>
      <c r="B16" t="s">
        <v>34</v>
      </c>
      <c r="C16" t="s">
        <v>85</v>
      </c>
      <c r="D16" t="s">
        <v>83</v>
      </c>
      <c r="E16" s="5" t="s">
        <v>29</v>
      </c>
      <c r="F16" s="2" t="s">
        <v>98</v>
      </c>
      <c r="G16" s="5">
        <v>5</v>
      </c>
      <c r="H16">
        <v>2.2869999999999999</v>
      </c>
      <c r="I16">
        <v>125.239</v>
      </c>
      <c r="J16">
        <v>2.2589999999999999</v>
      </c>
      <c r="K16">
        <v>27.593</v>
      </c>
      <c r="L16">
        <v>26.009</v>
      </c>
      <c r="N16">
        <f t="shared" si="0"/>
        <v>1.4231577136752522</v>
      </c>
      <c r="P16">
        <f t="shared" si="1"/>
        <v>6.2524670403410418</v>
      </c>
      <c r="S16" s="12">
        <v>3.5510000000000002</v>
      </c>
      <c r="T16" s="12">
        <v>0.503</v>
      </c>
      <c r="U16" s="12">
        <v>0.22500000000000001</v>
      </c>
      <c r="AF16">
        <f t="shared" si="2"/>
        <v>3.2021048557693179</v>
      </c>
    </row>
    <row r="17" spans="1:32">
      <c r="A17" s="3">
        <v>40865</v>
      </c>
      <c r="B17" t="s">
        <v>34</v>
      </c>
      <c r="C17" t="s">
        <v>85</v>
      </c>
      <c r="D17" t="s">
        <v>83</v>
      </c>
      <c r="E17" s="5" t="s">
        <v>35</v>
      </c>
      <c r="F17" s="2" t="s">
        <v>99</v>
      </c>
      <c r="G17" s="5">
        <v>2</v>
      </c>
      <c r="H17">
        <v>2.2749999999999999</v>
      </c>
      <c r="I17">
        <v>53.561999999999998</v>
      </c>
      <c r="J17">
        <v>2.2719999999999998</v>
      </c>
      <c r="K17">
        <v>21.132999999999999</v>
      </c>
      <c r="L17">
        <v>19.846</v>
      </c>
      <c r="N17">
        <f t="shared" si="0"/>
        <v>1.4841053757007341</v>
      </c>
      <c r="P17">
        <f t="shared" si="1"/>
        <v>6.8236042627644293</v>
      </c>
      <c r="S17" s="12">
        <v>3.7269999999999999</v>
      </c>
      <c r="T17" s="12">
        <v>0.51100000000000001</v>
      </c>
      <c r="U17" s="12">
        <v>0.246</v>
      </c>
      <c r="AF17">
        <f t="shared" si="2"/>
        <v>3.6508992242238056</v>
      </c>
    </row>
    <row r="18" spans="1:32">
      <c r="A18" s="3">
        <v>40868</v>
      </c>
      <c r="B18" t="s">
        <v>36</v>
      </c>
      <c r="C18" t="s">
        <v>86</v>
      </c>
      <c r="D18" t="s">
        <v>84</v>
      </c>
      <c r="E18" t="s">
        <v>26</v>
      </c>
      <c r="F18" s="2" t="s">
        <v>0</v>
      </c>
      <c r="G18" s="5">
        <v>2</v>
      </c>
      <c r="H18">
        <v>2.2789999999999999</v>
      </c>
      <c r="I18">
        <v>39.662999999999997</v>
      </c>
      <c r="J18">
        <v>2.27</v>
      </c>
      <c r="K18">
        <v>13.874000000000001</v>
      </c>
      <c r="L18">
        <v>13.279</v>
      </c>
      <c r="N18">
        <f t="shared" si="0"/>
        <v>1.081790616826803</v>
      </c>
      <c r="P18">
        <f t="shared" si="1"/>
        <v>5.1275422268183437</v>
      </c>
      <c r="S18" s="12"/>
      <c r="T18" s="12"/>
      <c r="U18" s="12"/>
      <c r="AF18">
        <f t="shared" si="2"/>
        <v>0</v>
      </c>
    </row>
    <row r="19" spans="1:32">
      <c r="A19" s="3">
        <v>40868</v>
      </c>
      <c r="B19" t="s">
        <v>36</v>
      </c>
      <c r="C19" t="s">
        <v>86</v>
      </c>
      <c r="D19" t="s">
        <v>84</v>
      </c>
      <c r="E19" s="4" t="s">
        <v>27</v>
      </c>
      <c r="F19" s="2" t="s">
        <v>1</v>
      </c>
      <c r="G19" s="5">
        <v>3</v>
      </c>
      <c r="H19">
        <v>2.274</v>
      </c>
      <c r="I19">
        <v>73.519000000000005</v>
      </c>
      <c r="J19">
        <v>2.274</v>
      </c>
      <c r="K19">
        <v>20.111999999999998</v>
      </c>
      <c r="L19">
        <v>19.404</v>
      </c>
      <c r="N19">
        <f t="shared" si="0"/>
        <v>1.3744235055251013</v>
      </c>
      <c r="P19">
        <f t="shared" si="1"/>
        <v>3.9690548267742938</v>
      </c>
      <c r="S19" s="12">
        <v>1.2050000000000001</v>
      </c>
      <c r="T19" s="12">
        <v>0.32100000000000001</v>
      </c>
      <c r="U19" s="12">
        <v>5.0999999999999997E-2</v>
      </c>
      <c r="AF19">
        <f t="shared" si="2"/>
        <v>0.70095598781780155</v>
      </c>
    </row>
    <row r="20" spans="1:32">
      <c r="A20" s="3">
        <v>40868</v>
      </c>
      <c r="B20" t="s">
        <v>36</v>
      </c>
      <c r="C20" t="s">
        <v>86</v>
      </c>
      <c r="D20" t="s">
        <v>84</v>
      </c>
      <c r="E20" s="5" t="s">
        <v>28</v>
      </c>
      <c r="F20" s="2" t="s">
        <v>97</v>
      </c>
      <c r="G20" s="5">
        <v>5</v>
      </c>
      <c r="H20">
        <v>2.2749999999999999</v>
      </c>
      <c r="I20">
        <v>144.79300000000001</v>
      </c>
      <c r="J20">
        <v>2.2679999999999998</v>
      </c>
      <c r="K20">
        <v>33.816000000000003</v>
      </c>
      <c r="L20">
        <v>32.845999999999997</v>
      </c>
      <c r="N20">
        <f t="shared" si="0"/>
        <v>1.6496323039687812</v>
      </c>
      <c r="P20">
        <f t="shared" si="1"/>
        <v>3.0746798529225496</v>
      </c>
      <c r="S20" s="12">
        <v>1.196</v>
      </c>
      <c r="T20" s="12">
        <v>0.44800000000000001</v>
      </c>
      <c r="U20" s="12">
        <v>3.3000000000000002E-2</v>
      </c>
      <c r="AF20">
        <f t="shared" si="2"/>
        <v>0.54437866030969784</v>
      </c>
    </row>
    <row r="21" spans="1:32">
      <c r="A21" s="3">
        <v>40868</v>
      </c>
      <c r="B21" t="s">
        <v>36</v>
      </c>
      <c r="C21" t="s">
        <v>86</v>
      </c>
      <c r="D21" t="s">
        <v>84</v>
      </c>
      <c r="E21" s="5" t="s">
        <v>29</v>
      </c>
      <c r="F21" s="2" t="s">
        <v>98</v>
      </c>
      <c r="G21" s="5">
        <v>5</v>
      </c>
      <c r="H21">
        <v>2.2810000000000001</v>
      </c>
      <c r="I21">
        <v>166.63200000000001</v>
      </c>
      <c r="J21">
        <v>2.2789999999999999</v>
      </c>
      <c r="K21">
        <v>51.021000000000001</v>
      </c>
      <c r="L21">
        <v>48.893000000000001</v>
      </c>
      <c r="N21">
        <f t="shared" si="0"/>
        <v>1.9023472037888067</v>
      </c>
      <c r="P21">
        <f t="shared" si="1"/>
        <v>4.3658446514299776</v>
      </c>
      <c r="S21" s="12">
        <v>1.494</v>
      </c>
      <c r="T21" s="12">
        <v>0.42299999999999999</v>
      </c>
      <c r="U21" s="12">
        <v>6.3E-2</v>
      </c>
      <c r="AF21">
        <f t="shared" si="2"/>
        <v>1.1984787383869484</v>
      </c>
    </row>
    <row r="22" spans="1:32">
      <c r="A22" s="3">
        <v>40868</v>
      </c>
      <c r="B22" t="s">
        <v>36</v>
      </c>
      <c r="C22" t="s">
        <v>86</v>
      </c>
      <c r="D22" t="s">
        <v>84</v>
      </c>
      <c r="E22" s="5" t="s">
        <v>37</v>
      </c>
      <c r="F22" s="2" t="s">
        <v>99</v>
      </c>
      <c r="G22" s="5">
        <v>1</v>
      </c>
      <c r="H22">
        <v>2.2850000000000001</v>
      </c>
      <c r="I22">
        <v>45.814</v>
      </c>
      <c r="J22">
        <v>2.278</v>
      </c>
      <c r="K22">
        <v>14.445</v>
      </c>
      <c r="L22">
        <v>13.926</v>
      </c>
      <c r="N22">
        <f t="shared" si="0"/>
        <v>2.519220188308041</v>
      </c>
      <c r="P22">
        <f t="shared" si="1"/>
        <v>4.2656365579025248</v>
      </c>
      <c r="S22" s="12">
        <v>1.3420000000000001</v>
      </c>
      <c r="T22" s="12">
        <v>0.36599999999999999</v>
      </c>
      <c r="U22" s="12">
        <v>3.6999999999999998E-2</v>
      </c>
      <c r="AF22">
        <f t="shared" si="2"/>
        <v>0.93211146967397518</v>
      </c>
    </row>
    <row r="23" spans="1:32">
      <c r="A23" s="3">
        <v>40868</v>
      </c>
      <c r="B23" t="s">
        <v>38</v>
      </c>
      <c r="C23" t="s">
        <v>87</v>
      </c>
      <c r="D23" t="s">
        <v>83</v>
      </c>
      <c r="E23" t="s">
        <v>26</v>
      </c>
      <c r="F23" s="2" t="s">
        <v>0</v>
      </c>
      <c r="G23" s="5">
        <v>2</v>
      </c>
      <c r="H23">
        <v>2.2770000000000001</v>
      </c>
      <c r="I23">
        <v>26.327000000000002</v>
      </c>
      <c r="J23">
        <v>2.2730000000000001</v>
      </c>
      <c r="K23">
        <v>9.4410000000000007</v>
      </c>
      <c r="L23">
        <v>8.7829999999999995</v>
      </c>
      <c r="N23">
        <f t="shared" si="0"/>
        <v>0.69594116024728792</v>
      </c>
      <c r="P23">
        <f t="shared" si="1"/>
        <v>9.179687500000016</v>
      </c>
      <c r="S23" s="12">
        <v>3.2269999999999999</v>
      </c>
      <c r="T23" s="12">
        <v>0.60499999999999998</v>
      </c>
      <c r="U23" s="12">
        <v>0.191</v>
      </c>
      <c r="AF23">
        <f t="shared" si="2"/>
        <v>1.3292476160723199</v>
      </c>
    </row>
    <row r="24" spans="1:32">
      <c r="A24" s="3">
        <v>40868</v>
      </c>
      <c r="B24" t="s">
        <v>38</v>
      </c>
      <c r="C24" t="s">
        <v>87</v>
      </c>
      <c r="D24" t="s">
        <v>83</v>
      </c>
      <c r="E24" s="4" t="s">
        <v>27</v>
      </c>
      <c r="F24" s="2" t="s">
        <v>1</v>
      </c>
      <c r="G24" s="5">
        <v>3</v>
      </c>
      <c r="H24">
        <v>2.2789999999999999</v>
      </c>
      <c r="I24">
        <v>88.557000000000002</v>
      </c>
      <c r="J24">
        <v>2.2749999999999999</v>
      </c>
      <c r="K24">
        <v>25.951000000000001</v>
      </c>
      <c r="L24">
        <v>24.843</v>
      </c>
      <c r="N24">
        <f t="shared" si="0"/>
        <v>1.664432749100915</v>
      </c>
      <c r="P24">
        <f t="shared" si="1"/>
        <v>4.6798445683392487</v>
      </c>
      <c r="S24" s="12"/>
      <c r="T24" s="12"/>
      <c r="U24" s="12"/>
      <c r="V24" t="s">
        <v>75</v>
      </c>
      <c r="AF24">
        <f t="shared" si="2"/>
        <v>0</v>
      </c>
    </row>
    <row r="25" spans="1:32">
      <c r="A25" s="3">
        <v>40868</v>
      </c>
      <c r="B25" t="s">
        <v>38</v>
      </c>
      <c r="C25" t="s">
        <v>87</v>
      </c>
      <c r="D25" t="s">
        <v>83</v>
      </c>
      <c r="E25" s="5" t="s">
        <v>28</v>
      </c>
      <c r="F25" s="2" t="s">
        <v>97</v>
      </c>
      <c r="G25" s="5">
        <v>5</v>
      </c>
      <c r="H25">
        <v>2.278</v>
      </c>
      <c r="I25">
        <v>157.09299999999999</v>
      </c>
      <c r="J25">
        <v>2.2719999999999998</v>
      </c>
      <c r="K25">
        <v>50.375</v>
      </c>
      <c r="L25">
        <v>47.607999999999997</v>
      </c>
      <c r="N25">
        <f t="shared" si="0"/>
        <v>1.7919689101652203</v>
      </c>
      <c r="P25">
        <f t="shared" si="1"/>
        <v>5.7522399850321246</v>
      </c>
      <c r="S25" s="12">
        <v>1.6839999999999999</v>
      </c>
      <c r="T25" s="12">
        <v>0.38100000000000001</v>
      </c>
      <c r="U25" s="12">
        <v>7.8E-2</v>
      </c>
      <c r="AF25">
        <f t="shared" si="2"/>
        <v>1.3977357499288718</v>
      </c>
    </row>
    <row r="26" spans="1:32">
      <c r="A26" s="3">
        <v>40868</v>
      </c>
      <c r="B26" t="s">
        <v>38</v>
      </c>
      <c r="C26" t="s">
        <v>87</v>
      </c>
      <c r="D26" t="s">
        <v>83</v>
      </c>
      <c r="E26" s="5" t="s">
        <v>33</v>
      </c>
      <c r="F26" s="2" t="s">
        <v>98</v>
      </c>
      <c r="G26" s="5">
        <v>4</v>
      </c>
      <c r="H26">
        <v>2.2749999999999999</v>
      </c>
      <c r="I26">
        <v>103.313</v>
      </c>
      <c r="J26">
        <v>2.2719999999999998</v>
      </c>
      <c r="K26">
        <v>25.1</v>
      </c>
      <c r="L26">
        <v>24.178999999999998</v>
      </c>
      <c r="N26">
        <f t="shared" si="0"/>
        <v>1.4618815581926294</v>
      </c>
      <c r="P26">
        <f t="shared" si="1"/>
        <v>4.034519011739981</v>
      </c>
      <c r="S26" s="12">
        <v>1.276</v>
      </c>
      <c r="T26" s="12">
        <v>0.25800000000000001</v>
      </c>
      <c r="U26" s="12">
        <v>4.1000000000000002E-2</v>
      </c>
      <c r="AF26">
        <f t="shared" si="2"/>
        <v>0.59937143885897803</v>
      </c>
    </row>
    <row r="27" spans="1:32">
      <c r="A27" s="3">
        <v>40865</v>
      </c>
      <c r="B27" t="s">
        <v>39</v>
      </c>
      <c r="C27" t="s">
        <v>88</v>
      </c>
      <c r="D27" t="s">
        <v>83</v>
      </c>
      <c r="E27" t="s">
        <v>26</v>
      </c>
      <c r="F27" s="2" t="s">
        <v>0</v>
      </c>
      <c r="G27" s="5">
        <v>2</v>
      </c>
      <c r="H27">
        <v>2.2730000000000001</v>
      </c>
      <c r="I27">
        <v>14.58</v>
      </c>
      <c r="J27">
        <v>2.286</v>
      </c>
      <c r="K27">
        <v>5.4379999999999997</v>
      </c>
      <c r="L27">
        <v>5.0759999999999996</v>
      </c>
      <c r="N27">
        <f t="shared" si="0"/>
        <v>0.35613088811490112</v>
      </c>
      <c r="P27">
        <f t="shared" si="1"/>
        <v>11.484771573604064</v>
      </c>
      <c r="S27" s="12">
        <v>7.87</v>
      </c>
      <c r="T27" s="12">
        <v>1.1140000000000001</v>
      </c>
      <c r="U27" s="12">
        <v>0.59399999999999997</v>
      </c>
      <c r="AF27">
        <f t="shared" si="2"/>
        <v>2.1154174754025128</v>
      </c>
    </row>
    <row r="28" spans="1:32">
      <c r="A28" s="3">
        <v>40865</v>
      </c>
      <c r="B28" t="s">
        <v>39</v>
      </c>
      <c r="C28" t="s">
        <v>88</v>
      </c>
      <c r="D28" t="s">
        <v>83</v>
      </c>
      <c r="E28" s="4" t="s">
        <v>27</v>
      </c>
      <c r="F28" s="2" t="s">
        <v>1</v>
      </c>
      <c r="G28" s="5">
        <v>3</v>
      </c>
      <c r="H28">
        <v>2.2850000000000001</v>
      </c>
      <c r="I28">
        <v>83.748000000000005</v>
      </c>
      <c r="J28">
        <v>2.254</v>
      </c>
      <c r="K28">
        <v>22.914000000000001</v>
      </c>
      <c r="L28">
        <v>22.201000000000001</v>
      </c>
      <c r="N28">
        <f t="shared" si="0"/>
        <v>1.5715441368600089</v>
      </c>
      <c r="P28">
        <f t="shared" si="1"/>
        <v>3.4511132623426954</v>
      </c>
      <c r="S28" s="12">
        <v>1.5229999999999999</v>
      </c>
      <c r="T28" s="12">
        <v>0.35299999999999998</v>
      </c>
      <c r="U28" s="12">
        <v>6.5000000000000002E-2</v>
      </c>
      <c r="AF28">
        <f t="shared" si="2"/>
        <v>1.0215036889590057</v>
      </c>
    </row>
    <row r="29" spans="1:32">
      <c r="A29" s="3">
        <v>40865</v>
      </c>
      <c r="B29" t="s">
        <v>39</v>
      </c>
      <c r="C29" t="s">
        <v>88</v>
      </c>
      <c r="D29" t="s">
        <v>83</v>
      </c>
      <c r="E29" s="5" t="s">
        <v>28</v>
      </c>
      <c r="F29" s="2" t="s">
        <v>97</v>
      </c>
      <c r="G29" s="5">
        <v>5</v>
      </c>
      <c r="H29">
        <v>2.2730000000000001</v>
      </c>
      <c r="I29">
        <v>133.268</v>
      </c>
      <c r="J29">
        <v>2.286</v>
      </c>
      <c r="K29">
        <v>32.387</v>
      </c>
      <c r="L29">
        <v>31.059000000000001</v>
      </c>
      <c r="N29">
        <f t="shared" si="0"/>
        <v>1.5162546742052969</v>
      </c>
      <c r="P29">
        <f t="shared" si="1"/>
        <v>4.4118135610112601</v>
      </c>
      <c r="S29" s="12">
        <v>1.9390000000000001</v>
      </c>
      <c r="T29" s="12">
        <v>0.36299999999999999</v>
      </c>
      <c r="U29" s="12">
        <v>7.6999999999999999E-2</v>
      </c>
      <c r="AF29">
        <f t="shared" si="2"/>
        <v>1.1675160991380786</v>
      </c>
    </row>
    <row r="30" spans="1:32">
      <c r="A30" s="3">
        <v>40865</v>
      </c>
      <c r="B30" t="s">
        <v>39</v>
      </c>
      <c r="C30" t="s">
        <v>88</v>
      </c>
      <c r="D30" t="s">
        <v>83</v>
      </c>
      <c r="E30" s="5" t="s">
        <v>29</v>
      </c>
      <c r="F30" s="2" t="s">
        <v>98</v>
      </c>
      <c r="G30" s="5">
        <v>5</v>
      </c>
      <c r="H30">
        <v>2.2749999999999999</v>
      </c>
      <c r="I30">
        <v>124.985</v>
      </c>
      <c r="J30">
        <v>2.2719999999999998</v>
      </c>
      <c r="K30">
        <v>46.621000000000002</v>
      </c>
      <c r="L30">
        <v>44.825000000000003</v>
      </c>
      <c r="N30">
        <f t="shared" si="0"/>
        <v>1.4203565866768348</v>
      </c>
      <c r="P30">
        <f t="shared" si="1"/>
        <v>4.0496967237141748</v>
      </c>
      <c r="S30" s="12">
        <v>1.732</v>
      </c>
      <c r="T30" s="12">
        <v>0.34200000000000003</v>
      </c>
      <c r="U30" s="12">
        <v>7.9000000000000001E-2</v>
      </c>
      <c r="AF30">
        <f t="shared" si="2"/>
        <v>1.1220817034746995</v>
      </c>
    </row>
    <row r="31" spans="1:32">
      <c r="A31" s="3">
        <v>40865</v>
      </c>
      <c r="B31" t="s">
        <v>39</v>
      </c>
      <c r="C31" t="s">
        <v>88</v>
      </c>
      <c r="D31" t="s">
        <v>83</v>
      </c>
      <c r="E31" s="5" t="s">
        <v>30</v>
      </c>
      <c r="F31" s="2" t="s">
        <v>99</v>
      </c>
      <c r="G31" s="5">
        <v>5</v>
      </c>
      <c r="H31">
        <v>2.2869999999999999</v>
      </c>
      <c r="I31">
        <v>144.21100000000001</v>
      </c>
      <c r="J31">
        <v>2.266</v>
      </c>
      <c r="K31">
        <v>47.896000000000001</v>
      </c>
      <c r="L31">
        <v>45.850999999999999</v>
      </c>
      <c r="N31">
        <f t="shared" si="0"/>
        <v>1.6427568104272114</v>
      </c>
      <c r="P31">
        <f t="shared" si="1"/>
        <v>4.4817006355467921</v>
      </c>
      <c r="S31" s="12">
        <v>1.7330000000000001</v>
      </c>
      <c r="T31" s="12">
        <v>0.33500000000000002</v>
      </c>
      <c r="U31" s="12">
        <v>7.9000000000000001E-2</v>
      </c>
      <c r="AF31">
        <f t="shared" si="2"/>
        <v>1.2977778802374971</v>
      </c>
    </row>
    <row r="32" spans="1:32">
      <c r="A32" s="3">
        <v>40865</v>
      </c>
      <c r="B32" t="s">
        <v>39</v>
      </c>
      <c r="C32" t="s">
        <v>88</v>
      </c>
      <c r="D32" t="s">
        <v>83</v>
      </c>
      <c r="E32" s="5" t="s">
        <v>40</v>
      </c>
      <c r="F32" s="2" t="s">
        <v>100</v>
      </c>
      <c r="G32" s="5">
        <v>3</v>
      </c>
      <c r="H32">
        <v>2.2749999999999999</v>
      </c>
      <c r="I32">
        <v>78.593999999999994</v>
      </c>
      <c r="J32">
        <v>2.2719999999999998</v>
      </c>
      <c r="K32">
        <v>16.030999999999999</v>
      </c>
      <c r="L32">
        <v>15.363</v>
      </c>
      <c r="N32">
        <f t="shared" si="0"/>
        <v>1.47230861840368</v>
      </c>
      <c r="P32">
        <f t="shared" si="1"/>
        <v>4.8550039973835259</v>
      </c>
      <c r="S32" s="12">
        <v>1.929</v>
      </c>
      <c r="T32" s="12">
        <v>0.32500000000000001</v>
      </c>
      <c r="U32" s="12">
        <v>0.08</v>
      </c>
      <c r="AF32">
        <f t="shared" si="2"/>
        <v>1.1778468947229441</v>
      </c>
    </row>
    <row r="33" spans="1:32">
      <c r="A33" s="3">
        <v>40868</v>
      </c>
      <c r="B33" t="s">
        <v>41</v>
      </c>
      <c r="C33" t="s">
        <v>87</v>
      </c>
      <c r="D33" t="s">
        <v>84</v>
      </c>
      <c r="E33" t="s">
        <v>26</v>
      </c>
      <c r="F33" s="2" t="s">
        <v>0</v>
      </c>
      <c r="G33" s="5">
        <v>2</v>
      </c>
      <c r="H33">
        <v>2.2799999999999998</v>
      </c>
      <c r="I33">
        <v>38.088999999999999</v>
      </c>
      <c r="J33">
        <v>2.2759999999999998</v>
      </c>
      <c r="K33">
        <v>13.52</v>
      </c>
      <c r="L33">
        <v>13.178000000000001</v>
      </c>
      <c r="N33">
        <f t="shared" si="0"/>
        <v>1.0362144285777601</v>
      </c>
      <c r="P33">
        <f t="shared" si="1"/>
        <v>3.0416221985058587</v>
      </c>
      <c r="S33" s="12">
        <v>1.647</v>
      </c>
      <c r="T33" s="12">
        <v>0.253</v>
      </c>
      <c r="U33" s="12">
        <v>9.8000000000000004E-2</v>
      </c>
      <c r="AF33">
        <f t="shared" si="2"/>
        <v>1.0154901400062049</v>
      </c>
    </row>
    <row r="34" spans="1:32">
      <c r="A34" s="3">
        <v>40868</v>
      </c>
      <c r="B34" t="s">
        <v>41</v>
      </c>
      <c r="C34" t="s">
        <v>87</v>
      </c>
      <c r="D34" t="s">
        <v>84</v>
      </c>
      <c r="E34" s="4" t="s">
        <v>27</v>
      </c>
      <c r="F34" s="2" t="s">
        <v>1</v>
      </c>
      <c r="G34" s="5">
        <v>3</v>
      </c>
      <c r="H34">
        <v>2.278</v>
      </c>
      <c r="I34">
        <v>84.22</v>
      </c>
      <c r="J34">
        <v>2.266</v>
      </c>
      <c r="K34">
        <v>26.103999999999999</v>
      </c>
      <c r="L34">
        <v>25.248000000000001</v>
      </c>
      <c r="N34">
        <f t="shared" si="0"/>
        <v>1.5807847693134653</v>
      </c>
      <c r="P34">
        <f t="shared" si="1"/>
        <v>3.5909052772883698</v>
      </c>
      <c r="S34" s="12">
        <v>1.6559999999999999</v>
      </c>
      <c r="T34" s="12">
        <v>0.31</v>
      </c>
      <c r="U34" s="12">
        <v>9.0999999999999998E-2</v>
      </c>
      <c r="AF34">
        <f t="shared" si="2"/>
        <v>1.4385141400752535</v>
      </c>
    </row>
    <row r="35" spans="1:32">
      <c r="A35" s="3">
        <v>40868</v>
      </c>
      <c r="B35" t="s">
        <v>41</v>
      </c>
      <c r="C35" t="s">
        <v>87</v>
      </c>
      <c r="D35" t="s">
        <v>84</v>
      </c>
      <c r="E35" s="5" t="s">
        <v>28</v>
      </c>
      <c r="F35" s="2" t="s">
        <v>97</v>
      </c>
      <c r="G35" s="5">
        <v>5</v>
      </c>
      <c r="H35">
        <v>2.2789999999999999</v>
      </c>
      <c r="I35">
        <v>144.79400000000001</v>
      </c>
      <c r="J35">
        <v>2.282</v>
      </c>
      <c r="K35">
        <v>37.933999999999997</v>
      </c>
      <c r="L35">
        <v>36.582999999999998</v>
      </c>
      <c r="N35">
        <f t="shared" si="0"/>
        <v>1.649597579253925</v>
      </c>
      <c r="P35">
        <f t="shared" si="1"/>
        <v>3.7894087288230649</v>
      </c>
      <c r="S35" s="12">
        <v>1.714</v>
      </c>
      <c r="T35" s="12">
        <v>0.45600000000000002</v>
      </c>
      <c r="U35" s="12">
        <v>8.8999999999999996E-2</v>
      </c>
      <c r="AF35">
        <f t="shared" si="2"/>
        <v>1.4681418455359934</v>
      </c>
    </row>
    <row r="36" spans="1:32">
      <c r="A36" s="3">
        <v>40868</v>
      </c>
      <c r="B36" t="s">
        <v>41</v>
      </c>
      <c r="C36" t="s">
        <v>87</v>
      </c>
      <c r="D36" t="s">
        <v>84</v>
      </c>
      <c r="E36" s="5" t="s">
        <v>29</v>
      </c>
      <c r="F36" s="2" t="s">
        <v>3</v>
      </c>
      <c r="G36" s="5">
        <v>5</v>
      </c>
      <c r="H36">
        <v>2.2690000000000001</v>
      </c>
      <c r="I36">
        <v>124.532</v>
      </c>
      <c r="J36">
        <v>2.274</v>
      </c>
      <c r="K36">
        <v>37.603000000000002</v>
      </c>
      <c r="L36">
        <v>35.875</v>
      </c>
      <c r="N36">
        <f t="shared" si="0"/>
        <v>1.4151826041632292</v>
      </c>
      <c r="P36">
        <f t="shared" si="1"/>
        <v>4.8911658977044397</v>
      </c>
      <c r="S36" s="12">
        <v>1.903</v>
      </c>
      <c r="T36" s="12">
        <v>0.43</v>
      </c>
      <c r="U36" s="12">
        <v>9.7000000000000003E-2</v>
      </c>
      <c r="AF36">
        <f t="shared" si="2"/>
        <v>1.3727271260383322</v>
      </c>
    </row>
    <row r="37" spans="1:32">
      <c r="A37" s="3">
        <v>40868</v>
      </c>
      <c r="B37" t="s">
        <v>41</v>
      </c>
      <c r="C37" t="s">
        <v>87</v>
      </c>
      <c r="D37" t="s">
        <v>84</v>
      </c>
      <c r="E37" s="5" t="s">
        <v>30</v>
      </c>
      <c r="F37" s="2" t="s">
        <v>99</v>
      </c>
      <c r="G37" s="5">
        <v>5</v>
      </c>
      <c r="H37">
        <v>2.2629999999999999</v>
      </c>
      <c r="I37">
        <v>127.77</v>
      </c>
      <c r="J37">
        <v>2.282</v>
      </c>
      <c r="K37">
        <v>27.398</v>
      </c>
      <c r="L37">
        <v>26.276</v>
      </c>
      <c r="N37">
        <f t="shared" si="0"/>
        <v>1.4527315958279643</v>
      </c>
      <c r="P37">
        <f t="shared" si="1"/>
        <v>4.4672718585762059</v>
      </c>
      <c r="S37" s="12">
        <v>1.873</v>
      </c>
      <c r="T37" s="12">
        <v>0.437</v>
      </c>
      <c r="U37" s="12">
        <v>8.7999999999999995E-2</v>
      </c>
      <c r="AF37">
        <f t="shared" si="2"/>
        <v>1.2784038043286086</v>
      </c>
    </row>
    <row r="38" spans="1:32">
      <c r="A38" s="3">
        <v>40868</v>
      </c>
      <c r="B38" t="s">
        <v>42</v>
      </c>
      <c r="C38" t="s">
        <v>89</v>
      </c>
      <c r="D38" t="s">
        <v>84</v>
      </c>
      <c r="E38" t="s">
        <v>26</v>
      </c>
      <c r="F38" s="2" t="s">
        <v>0</v>
      </c>
      <c r="G38" s="5">
        <v>2</v>
      </c>
      <c r="H38">
        <v>2.2839999999999998</v>
      </c>
      <c r="I38">
        <v>38.442</v>
      </c>
      <c r="J38">
        <v>2.2690000000000001</v>
      </c>
      <c r="K38">
        <v>9.5250000000000004</v>
      </c>
      <c r="L38">
        <v>9.1210000000000004</v>
      </c>
      <c r="N38">
        <f t="shared" si="0"/>
        <v>1.0463135331485005</v>
      </c>
      <c r="P38">
        <f t="shared" si="1"/>
        <v>5.5678059536934938</v>
      </c>
      <c r="S38" s="12">
        <v>2.3929999999999998</v>
      </c>
      <c r="T38" s="12">
        <v>0.44800000000000001</v>
      </c>
      <c r="U38" s="12">
        <v>0.14299999999999999</v>
      </c>
      <c r="AF38">
        <f t="shared" si="2"/>
        <v>1.4962283524023556</v>
      </c>
    </row>
    <row r="39" spans="1:32">
      <c r="A39" s="3">
        <v>40868</v>
      </c>
      <c r="B39" t="s">
        <v>42</v>
      </c>
      <c r="C39" t="s">
        <v>89</v>
      </c>
      <c r="D39" t="s">
        <v>84</v>
      </c>
      <c r="E39" s="4" t="s">
        <v>27</v>
      </c>
      <c r="F39" s="2" t="s">
        <v>1</v>
      </c>
      <c r="G39" s="5">
        <v>3</v>
      </c>
      <c r="H39">
        <v>2.2799999999999998</v>
      </c>
      <c r="I39">
        <v>92.540999999999997</v>
      </c>
      <c r="J39">
        <v>2.2789999999999999</v>
      </c>
      <c r="K39">
        <v>29.611000000000001</v>
      </c>
      <c r="L39">
        <v>28.541</v>
      </c>
      <c r="N39">
        <f t="shared" si="0"/>
        <v>1.7412708264748564</v>
      </c>
      <c r="P39">
        <f t="shared" si="1"/>
        <v>3.9148251134201679</v>
      </c>
      <c r="S39" s="12">
        <v>1.6539999999999999</v>
      </c>
      <c r="T39" s="12">
        <v>0.35599999999999998</v>
      </c>
      <c r="U39" s="12">
        <v>8.2000000000000003E-2</v>
      </c>
      <c r="AF39">
        <f t="shared" si="2"/>
        <v>1.4278420777093823</v>
      </c>
    </row>
    <row r="40" spans="1:32">
      <c r="A40" s="3">
        <v>40868</v>
      </c>
      <c r="B40" t="s">
        <v>42</v>
      </c>
      <c r="C40" t="s">
        <v>89</v>
      </c>
      <c r="D40" t="s">
        <v>84</v>
      </c>
      <c r="E40" s="5" t="s">
        <v>28</v>
      </c>
      <c r="F40" s="2" t="s">
        <v>97</v>
      </c>
      <c r="G40" s="5">
        <v>5</v>
      </c>
      <c r="H40">
        <v>2.2839999999999998</v>
      </c>
      <c r="I40">
        <v>146.06899999999999</v>
      </c>
      <c r="J40">
        <v>2.2650000000000001</v>
      </c>
      <c r="K40">
        <v>40.250999999999998</v>
      </c>
      <c r="L40">
        <v>38.927999999999997</v>
      </c>
      <c r="N40">
        <f t="shared" si="0"/>
        <v>1.6642977085431399</v>
      </c>
      <c r="P40">
        <f t="shared" si="1"/>
        <v>3.4828621070920875</v>
      </c>
      <c r="S40" s="12">
        <v>1.554</v>
      </c>
      <c r="T40" s="12">
        <v>0.33100000000000002</v>
      </c>
      <c r="U40" s="12">
        <v>6.6000000000000003E-2</v>
      </c>
      <c r="AF40">
        <f t="shared" si="2"/>
        <v>1.0984364876384722</v>
      </c>
    </row>
    <row r="41" spans="1:32">
      <c r="A41" s="3">
        <v>40868</v>
      </c>
      <c r="B41" t="s">
        <v>42</v>
      </c>
      <c r="C41" t="s">
        <v>89</v>
      </c>
      <c r="D41" t="s">
        <v>84</v>
      </c>
      <c r="E41" s="5" t="s">
        <v>29</v>
      </c>
      <c r="F41" s="2" t="s">
        <v>98</v>
      </c>
      <c r="G41" s="5">
        <v>5</v>
      </c>
      <c r="H41">
        <v>2.2789999999999999</v>
      </c>
      <c r="I41">
        <v>157.93299999999999</v>
      </c>
      <c r="J41">
        <v>2.2919999999999998</v>
      </c>
      <c r="K41">
        <v>41.061</v>
      </c>
      <c r="L41">
        <v>39.814999999999998</v>
      </c>
      <c r="N41">
        <f t="shared" si="0"/>
        <v>1.8016802554200639</v>
      </c>
      <c r="P41">
        <f t="shared" si="1"/>
        <v>3.2139080192937715</v>
      </c>
      <c r="S41" s="12">
        <v>1.579</v>
      </c>
      <c r="T41" s="12">
        <v>0.33</v>
      </c>
      <c r="U41" s="12">
        <v>0.06</v>
      </c>
      <c r="AF41">
        <f t="shared" si="2"/>
        <v>1.0810081532520384</v>
      </c>
    </row>
    <row r="42" spans="1:32">
      <c r="A42" s="3">
        <v>40868</v>
      </c>
      <c r="B42" t="s">
        <v>42</v>
      </c>
      <c r="C42" t="s">
        <v>89</v>
      </c>
      <c r="D42" t="s">
        <v>84</v>
      </c>
      <c r="E42" s="5" t="s">
        <v>43</v>
      </c>
      <c r="F42" s="2" t="s">
        <v>4</v>
      </c>
      <c r="G42" s="5">
        <v>1</v>
      </c>
      <c r="H42">
        <v>2.2850000000000001</v>
      </c>
      <c r="I42">
        <v>44.317</v>
      </c>
      <c r="J42">
        <v>2.27</v>
      </c>
      <c r="K42">
        <v>11.61</v>
      </c>
      <c r="L42">
        <v>11.340999999999999</v>
      </c>
      <c r="N42">
        <f t="shared" si="0"/>
        <v>2.432582024741289</v>
      </c>
      <c r="P42">
        <f t="shared" si="1"/>
        <v>2.8800856531049264</v>
      </c>
      <c r="S42" s="12">
        <v>1.472</v>
      </c>
      <c r="T42" s="12">
        <v>0.33300000000000002</v>
      </c>
      <c r="U42" s="12">
        <v>5.8000000000000003E-2</v>
      </c>
      <c r="AF42">
        <f t="shared" si="2"/>
        <v>1.4108975743499477</v>
      </c>
    </row>
    <row r="43" spans="1:32">
      <c r="A43" s="3">
        <v>40868</v>
      </c>
      <c r="B43" t="s">
        <v>44</v>
      </c>
      <c r="C43" t="s">
        <v>85</v>
      </c>
      <c r="D43" t="s">
        <v>84</v>
      </c>
      <c r="E43" t="s">
        <v>26</v>
      </c>
      <c r="F43" s="2" t="s">
        <v>0</v>
      </c>
      <c r="G43" s="5">
        <v>2</v>
      </c>
      <c r="H43">
        <v>2.2690000000000001</v>
      </c>
      <c r="I43">
        <v>40.018000000000001</v>
      </c>
      <c r="J43">
        <v>2.27</v>
      </c>
      <c r="K43">
        <v>8.5220000000000002</v>
      </c>
      <c r="L43">
        <v>8.1539999999999999</v>
      </c>
      <c r="N43">
        <f t="shared" si="0"/>
        <v>1.0923527175956287</v>
      </c>
      <c r="P43">
        <f t="shared" si="1"/>
        <v>5.8861164427383281</v>
      </c>
      <c r="S43" s="12">
        <v>3.0590000000000002</v>
      </c>
      <c r="T43" s="12">
        <v>0.38700000000000001</v>
      </c>
      <c r="U43" s="12">
        <v>0.17399999999999999</v>
      </c>
      <c r="AF43">
        <f t="shared" si="2"/>
        <v>1.9006937286163936</v>
      </c>
    </row>
    <row r="44" spans="1:32">
      <c r="A44" s="3">
        <v>40868</v>
      </c>
      <c r="B44" t="s">
        <v>44</v>
      </c>
      <c r="C44" t="s">
        <v>85</v>
      </c>
      <c r="D44" t="s">
        <v>84</v>
      </c>
      <c r="E44" s="4" t="s">
        <v>27</v>
      </c>
      <c r="F44" s="2" t="s">
        <v>1</v>
      </c>
      <c r="G44" s="5">
        <v>3</v>
      </c>
      <c r="H44">
        <v>2.2709999999999999</v>
      </c>
      <c r="I44">
        <v>63.866</v>
      </c>
      <c r="J44">
        <v>2.2829999999999999</v>
      </c>
      <c r="K44">
        <v>21.405000000000001</v>
      </c>
      <c r="L44">
        <v>20.198</v>
      </c>
      <c r="N44">
        <f t="shared" si="0"/>
        <v>1.1882604508782175</v>
      </c>
      <c r="P44">
        <f t="shared" si="1"/>
        <v>6.3121012446396856</v>
      </c>
      <c r="S44" s="12">
        <v>2.8639999999999999</v>
      </c>
      <c r="T44" s="12">
        <v>0.33500000000000002</v>
      </c>
      <c r="U44" s="12">
        <v>0.13500000000000001</v>
      </c>
      <c r="AF44">
        <f t="shared" si="2"/>
        <v>1.6041516086855938</v>
      </c>
    </row>
    <row r="45" spans="1:32">
      <c r="A45" s="3">
        <v>40868</v>
      </c>
      <c r="B45" t="s">
        <v>44</v>
      </c>
      <c r="C45" t="s">
        <v>85</v>
      </c>
      <c r="D45" t="s">
        <v>84</v>
      </c>
      <c r="E45" s="5" t="s">
        <v>28</v>
      </c>
      <c r="F45" s="2" t="s">
        <v>97</v>
      </c>
      <c r="G45" s="5">
        <v>5</v>
      </c>
      <c r="H45">
        <v>2.2959999999999998</v>
      </c>
      <c r="I45">
        <v>87.59</v>
      </c>
      <c r="J45">
        <v>2.274</v>
      </c>
      <c r="K45">
        <v>25.507999999999999</v>
      </c>
      <c r="L45">
        <v>23.844000000000001</v>
      </c>
      <c r="N45">
        <f t="shared" si="0"/>
        <v>0.98726994298764525</v>
      </c>
      <c r="P45">
        <f t="shared" si="1"/>
        <v>7.1619178789704652</v>
      </c>
      <c r="S45" s="12">
        <v>2.4950000000000001</v>
      </c>
      <c r="T45" s="12">
        <v>0.27300000000000002</v>
      </c>
      <c r="U45" s="12">
        <v>0.107</v>
      </c>
      <c r="AF45">
        <f t="shared" si="2"/>
        <v>1.0563788389967805</v>
      </c>
    </row>
    <row r="46" spans="1:32">
      <c r="A46" s="3">
        <v>40868</v>
      </c>
      <c r="B46" t="s">
        <v>44</v>
      </c>
      <c r="C46" t="s">
        <v>85</v>
      </c>
      <c r="D46" t="s">
        <v>84</v>
      </c>
      <c r="E46" s="5" t="s">
        <v>33</v>
      </c>
      <c r="F46" s="2" t="s">
        <v>98</v>
      </c>
      <c r="G46" s="5">
        <v>4</v>
      </c>
      <c r="H46">
        <v>2.2839999999999998</v>
      </c>
      <c r="I46">
        <v>98.686999999999998</v>
      </c>
      <c r="J46">
        <v>2.2770000000000001</v>
      </c>
      <c r="K46">
        <v>26.248000000000001</v>
      </c>
      <c r="L46">
        <v>25.225999999999999</v>
      </c>
      <c r="N46">
        <f t="shared" si="0"/>
        <v>1.3948194526261806</v>
      </c>
      <c r="P46">
        <f t="shared" si="1"/>
        <v>4.2634850444286929</v>
      </c>
      <c r="S46" s="12">
        <v>2.3639999999999999</v>
      </c>
      <c r="T46" s="12">
        <v>0.309</v>
      </c>
      <c r="U46" s="12">
        <v>0.09</v>
      </c>
      <c r="AF46">
        <f t="shared" si="2"/>
        <v>1.2553375073635624</v>
      </c>
    </row>
    <row r="47" spans="1:32">
      <c r="A47" s="3">
        <v>40868</v>
      </c>
      <c r="B47" t="s">
        <v>45</v>
      </c>
      <c r="C47" t="s">
        <v>88</v>
      </c>
      <c r="D47" t="s">
        <v>84</v>
      </c>
      <c r="E47" t="s">
        <v>26</v>
      </c>
      <c r="F47" s="2" t="s">
        <v>0</v>
      </c>
      <c r="G47" s="5">
        <v>2</v>
      </c>
      <c r="H47">
        <v>2.2589999999999999</v>
      </c>
      <c r="I47">
        <v>53.26</v>
      </c>
      <c r="J47">
        <v>2.286</v>
      </c>
      <c r="K47">
        <v>16.414999999999999</v>
      </c>
      <c r="L47">
        <v>15.811999999999999</v>
      </c>
      <c r="N47">
        <f t="shared" si="0"/>
        <v>1.4758293186599554</v>
      </c>
      <c r="P47">
        <f t="shared" si="1"/>
        <v>4.267817963054708</v>
      </c>
      <c r="S47" s="12">
        <v>2.3719999999999999</v>
      </c>
      <c r="T47" s="12">
        <v>0.442</v>
      </c>
      <c r="U47" s="12">
        <v>0.13</v>
      </c>
      <c r="AF47">
        <f t="shared" si="2"/>
        <v>1.9185781142579419</v>
      </c>
    </row>
    <row r="48" spans="1:32">
      <c r="A48" s="3">
        <v>40868</v>
      </c>
      <c r="B48" t="s">
        <v>45</v>
      </c>
      <c r="C48" t="s">
        <v>88</v>
      </c>
      <c r="D48" t="s">
        <v>84</v>
      </c>
      <c r="E48" s="4" t="s">
        <v>27</v>
      </c>
      <c r="F48" s="2" t="s">
        <v>1</v>
      </c>
      <c r="G48" s="5">
        <v>3</v>
      </c>
      <c r="H48">
        <v>2.2669999999999999</v>
      </c>
      <c r="I48">
        <v>95.957999999999998</v>
      </c>
      <c r="J48">
        <v>2.2669999999999999</v>
      </c>
      <c r="K48">
        <v>20.969000000000001</v>
      </c>
      <c r="L48">
        <v>20.259</v>
      </c>
      <c r="N48">
        <f t="shared" si="0"/>
        <v>1.807440699784578</v>
      </c>
      <c r="P48">
        <f t="shared" si="1"/>
        <v>3.7963854133247823</v>
      </c>
      <c r="S48" s="12">
        <v>1.974</v>
      </c>
      <c r="T48" s="12">
        <v>0.377</v>
      </c>
      <c r="U48" s="12">
        <v>0.09</v>
      </c>
      <c r="V48">
        <v>2.0099999999999998</v>
      </c>
      <c r="W48">
        <v>0.35199999999999998</v>
      </c>
      <c r="X48">
        <v>8.7999999999999995E-2</v>
      </c>
      <c r="Y48" t="s">
        <v>74</v>
      </c>
      <c r="Z48" t="s">
        <v>78</v>
      </c>
      <c r="AA48" t="s">
        <v>79</v>
      </c>
      <c r="AF48">
        <f t="shared" si="2"/>
        <v>1.6266966298061203</v>
      </c>
    </row>
    <row r="49" spans="1:32">
      <c r="A49" s="3">
        <v>40868</v>
      </c>
      <c r="B49" t="s">
        <v>45</v>
      </c>
      <c r="C49" t="s">
        <v>88</v>
      </c>
      <c r="D49" t="s">
        <v>84</v>
      </c>
      <c r="E49" s="5" t="s">
        <v>28</v>
      </c>
      <c r="F49" s="2" t="s">
        <v>5</v>
      </c>
      <c r="G49" s="5">
        <v>5</v>
      </c>
      <c r="H49">
        <v>2.2759999999999998</v>
      </c>
      <c r="I49">
        <v>135.84899999999999</v>
      </c>
      <c r="J49">
        <v>2.2789999999999999</v>
      </c>
      <c r="K49">
        <v>34.718000000000004</v>
      </c>
      <c r="L49">
        <v>32.926000000000002</v>
      </c>
      <c r="N49">
        <f t="shared" si="0"/>
        <v>1.546094779171908</v>
      </c>
      <c r="P49">
        <f t="shared" si="1"/>
        <v>5.5242146798606759</v>
      </c>
      <c r="S49" s="12">
        <v>2.0379999999999998</v>
      </c>
      <c r="T49" s="12">
        <v>0.32</v>
      </c>
      <c r="U49" s="12">
        <v>7.8E-2</v>
      </c>
      <c r="AF49">
        <f t="shared" si="2"/>
        <v>1.2059539277540883</v>
      </c>
    </row>
    <row r="50" spans="1:32">
      <c r="A50" s="3">
        <v>40868</v>
      </c>
      <c r="B50" t="s">
        <v>45</v>
      </c>
      <c r="C50" t="s">
        <v>88</v>
      </c>
      <c r="D50" t="s">
        <v>84</v>
      </c>
      <c r="E50" s="5" t="s">
        <v>46</v>
      </c>
      <c r="F50" s="2" t="s">
        <v>98</v>
      </c>
      <c r="G50" s="5">
        <v>3</v>
      </c>
      <c r="H50">
        <v>2.294</v>
      </c>
      <c r="I50">
        <v>99.617999999999995</v>
      </c>
      <c r="J50">
        <v>2.2890000000000001</v>
      </c>
      <c r="K50">
        <v>28.393999999999998</v>
      </c>
      <c r="L50">
        <v>27.395</v>
      </c>
      <c r="N50">
        <f t="shared" si="0"/>
        <v>1.8775267492697725</v>
      </c>
      <c r="P50">
        <f t="shared" si="1"/>
        <v>3.8268530932771458</v>
      </c>
      <c r="S50" s="12">
        <v>2.4820000000000002</v>
      </c>
      <c r="T50" s="12">
        <v>0.32600000000000001</v>
      </c>
      <c r="U50" s="12">
        <v>0.06</v>
      </c>
      <c r="AF50">
        <f t="shared" si="2"/>
        <v>1.1265160495618634</v>
      </c>
    </row>
    <row r="51" spans="1:32">
      <c r="A51" s="3">
        <v>40868</v>
      </c>
      <c r="B51" t="s">
        <v>47</v>
      </c>
      <c r="C51" t="s">
        <v>90</v>
      </c>
      <c r="D51" t="s">
        <v>84</v>
      </c>
      <c r="E51" t="s">
        <v>26</v>
      </c>
      <c r="F51" s="2" t="s">
        <v>0</v>
      </c>
      <c r="G51" s="5">
        <v>2</v>
      </c>
      <c r="H51">
        <v>2.2709999999999999</v>
      </c>
      <c r="I51">
        <v>46.959000000000003</v>
      </c>
      <c r="J51">
        <v>2.2810000000000001</v>
      </c>
      <c r="K51">
        <v>14.868</v>
      </c>
      <c r="L51">
        <v>14.262</v>
      </c>
      <c r="N51">
        <f t="shared" si="0"/>
        <v>1.2931483812528399</v>
      </c>
      <c r="P51">
        <f t="shared" si="1"/>
        <v>4.8144911416540861</v>
      </c>
      <c r="S51" s="12">
        <v>3.246</v>
      </c>
      <c r="T51" s="12">
        <v>0.55400000000000005</v>
      </c>
      <c r="U51" s="12">
        <v>0.21299999999999999</v>
      </c>
      <c r="AF51">
        <f t="shared" si="2"/>
        <v>2.7544060520685494</v>
      </c>
    </row>
    <row r="52" spans="1:32">
      <c r="A52" s="3">
        <v>40868</v>
      </c>
      <c r="B52" t="s">
        <v>47</v>
      </c>
      <c r="C52" t="s">
        <v>90</v>
      </c>
      <c r="D52" t="s">
        <v>84</v>
      </c>
      <c r="E52" s="4" t="s">
        <v>27</v>
      </c>
      <c r="F52" s="2" t="s">
        <v>1</v>
      </c>
      <c r="G52" s="5">
        <v>3</v>
      </c>
      <c r="H52">
        <v>2.2839999999999998</v>
      </c>
      <c r="I52">
        <v>97.128</v>
      </c>
      <c r="J52">
        <v>2.2690000000000001</v>
      </c>
      <c r="K52">
        <v>30.234000000000002</v>
      </c>
      <c r="L52">
        <v>28.771000000000001</v>
      </c>
      <c r="N52">
        <f t="shared" si="0"/>
        <v>1.829683808800936</v>
      </c>
      <c r="P52">
        <f t="shared" si="1"/>
        <v>5.2315394242803537</v>
      </c>
      <c r="S52" s="12">
        <v>1.891</v>
      </c>
      <c r="T52" s="12">
        <v>0.41799999999999998</v>
      </c>
      <c r="U52" s="12">
        <v>0.115</v>
      </c>
      <c r="AF52">
        <f t="shared" si="2"/>
        <v>2.1041363801210764</v>
      </c>
    </row>
    <row r="53" spans="1:32">
      <c r="A53" s="3">
        <v>40868</v>
      </c>
      <c r="B53" t="s">
        <v>47</v>
      </c>
      <c r="C53" t="s">
        <v>90</v>
      </c>
      <c r="D53" t="s">
        <v>84</v>
      </c>
      <c r="E53" s="5" t="s">
        <v>28</v>
      </c>
      <c r="F53" s="2" t="s">
        <v>97</v>
      </c>
      <c r="G53" s="5">
        <v>5</v>
      </c>
      <c r="H53">
        <v>2.266</v>
      </c>
      <c r="I53">
        <v>154.32</v>
      </c>
      <c r="J53">
        <v>2.258</v>
      </c>
      <c r="K53">
        <v>42.411999999999999</v>
      </c>
      <c r="L53">
        <v>40.552</v>
      </c>
      <c r="N53">
        <f t="shared" si="0"/>
        <v>1.7600105975923679</v>
      </c>
      <c r="P53">
        <f t="shared" si="1"/>
        <v>4.6321661602829103</v>
      </c>
      <c r="S53" s="12">
        <v>1.83</v>
      </c>
      <c r="T53" s="12">
        <v>0.49099999999999999</v>
      </c>
      <c r="U53" s="12">
        <v>9.2999999999999999E-2</v>
      </c>
      <c r="AF53">
        <f t="shared" si="2"/>
        <v>1.6368098557609019</v>
      </c>
    </row>
    <row r="54" spans="1:32">
      <c r="A54" s="3">
        <v>40868</v>
      </c>
      <c r="B54" t="s">
        <v>48</v>
      </c>
      <c r="C54" t="s">
        <v>91</v>
      </c>
      <c r="D54" t="s">
        <v>84</v>
      </c>
      <c r="E54" t="s">
        <v>26</v>
      </c>
      <c r="F54" s="2" t="s">
        <v>6</v>
      </c>
      <c r="G54" s="5">
        <v>2</v>
      </c>
      <c r="H54">
        <v>2.2599999999999998</v>
      </c>
      <c r="I54">
        <v>12.48</v>
      </c>
      <c r="J54">
        <v>2.2869999999999999</v>
      </c>
      <c r="K54">
        <v>6.4740000000000002</v>
      </c>
      <c r="L54">
        <v>4.3559999999999999</v>
      </c>
      <c r="N54">
        <f t="shared" si="0"/>
        <v>0.29573882152712194</v>
      </c>
      <c r="P54">
        <f t="shared" si="1"/>
        <v>50.585144494865062</v>
      </c>
      <c r="S54" s="12">
        <v>3.2349999999999999</v>
      </c>
      <c r="T54" s="12">
        <v>0.46800000000000003</v>
      </c>
      <c r="U54" s="12">
        <v>0.215</v>
      </c>
      <c r="V54">
        <v>15.173999999999999</v>
      </c>
      <c r="W54">
        <v>2.1880000000000002</v>
      </c>
      <c r="X54">
        <v>0.69499999999999995</v>
      </c>
      <c r="Y54" t="s">
        <v>74</v>
      </c>
      <c r="Z54" t="s">
        <v>78</v>
      </c>
      <c r="AA54" t="s">
        <v>79</v>
      </c>
      <c r="AF54">
        <f t="shared" si="2"/>
        <v>0.6358384662833122</v>
      </c>
    </row>
    <row r="55" spans="1:32">
      <c r="A55" s="3">
        <v>40868</v>
      </c>
      <c r="B55" t="s">
        <v>48</v>
      </c>
      <c r="C55" t="s">
        <v>91</v>
      </c>
      <c r="D55" t="s">
        <v>84</v>
      </c>
      <c r="E55" s="4" t="s">
        <v>27</v>
      </c>
      <c r="F55" s="2" t="s">
        <v>96</v>
      </c>
      <c r="G55" s="5">
        <v>3</v>
      </c>
      <c r="H55">
        <v>2.2650000000000001</v>
      </c>
      <c r="I55">
        <v>94.772000000000006</v>
      </c>
      <c r="J55">
        <v>2.2909999999999999</v>
      </c>
      <c r="K55">
        <v>32.149000000000001</v>
      </c>
      <c r="L55">
        <v>31.187999999999999</v>
      </c>
      <c r="N55">
        <f t="shared" si="0"/>
        <v>1.7845995540123594</v>
      </c>
      <c r="P55">
        <f t="shared" si="1"/>
        <v>3.2185678880032222</v>
      </c>
      <c r="S55" s="12">
        <v>1.3779999999999999</v>
      </c>
      <c r="T55" s="12">
        <v>0.36299999999999999</v>
      </c>
      <c r="U55" s="12">
        <v>5.8999999999999997E-2</v>
      </c>
      <c r="V55">
        <v>2.1930000000000001</v>
      </c>
      <c r="W55">
        <v>0.34300000000000003</v>
      </c>
      <c r="X55">
        <v>0.13100000000000001</v>
      </c>
      <c r="Y55" t="s">
        <v>74</v>
      </c>
      <c r="Z55" t="s">
        <v>78</v>
      </c>
      <c r="AA55" t="s">
        <v>79</v>
      </c>
      <c r="AF55">
        <f t="shared" si="2"/>
        <v>1.0529137368672918</v>
      </c>
    </row>
    <row r="56" spans="1:32">
      <c r="A56" s="3">
        <v>40868</v>
      </c>
      <c r="B56" t="s">
        <v>48</v>
      </c>
      <c r="C56" t="s">
        <v>91</v>
      </c>
      <c r="D56" t="s">
        <v>84</v>
      </c>
      <c r="E56" s="5" t="s">
        <v>28</v>
      </c>
      <c r="F56" s="2" t="s">
        <v>97</v>
      </c>
      <c r="G56" s="5">
        <v>5</v>
      </c>
      <c r="H56">
        <v>2.2869999999999999</v>
      </c>
      <c r="I56">
        <v>167.27600000000001</v>
      </c>
      <c r="J56">
        <v>2.2559999999999998</v>
      </c>
      <c r="K56">
        <v>61.433</v>
      </c>
      <c r="L56">
        <v>59.98</v>
      </c>
      <c r="N56">
        <f t="shared" si="0"/>
        <v>1.9097319931482708</v>
      </c>
      <c r="P56">
        <f t="shared" si="1"/>
        <v>2.4553458269260067</v>
      </c>
      <c r="S56" s="12">
        <v>1.173</v>
      </c>
      <c r="T56" s="12">
        <v>0.34699999999999998</v>
      </c>
      <c r="U56" s="12">
        <v>4.8000000000000001E-2</v>
      </c>
      <c r="V56">
        <v>1.4790000000000001</v>
      </c>
      <c r="W56">
        <v>0.38800000000000001</v>
      </c>
      <c r="X56">
        <v>7.3999999999999996E-2</v>
      </c>
      <c r="Y56" t="s">
        <v>74</v>
      </c>
      <c r="Z56" t="s">
        <v>78</v>
      </c>
      <c r="AA56" t="s">
        <v>79</v>
      </c>
      <c r="AF56">
        <f t="shared" si="2"/>
        <v>0.91667135671117006</v>
      </c>
    </row>
    <row r="57" spans="1:32">
      <c r="A57" s="3">
        <v>40868</v>
      </c>
      <c r="B57" t="s">
        <v>48</v>
      </c>
      <c r="C57" t="s">
        <v>91</v>
      </c>
      <c r="D57" t="s">
        <v>84</v>
      </c>
      <c r="E57" s="5" t="s">
        <v>29</v>
      </c>
      <c r="F57" s="2" t="s">
        <v>7</v>
      </c>
      <c r="G57" s="5">
        <v>5</v>
      </c>
      <c r="H57">
        <v>2.278</v>
      </c>
      <c r="I57">
        <v>167.66399999999999</v>
      </c>
      <c r="J57">
        <v>2.266</v>
      </c>
      <c r="K57">
        <v>42.292000000000002</v>
      </c>
      <c r="L57">
        <v>40.121000000000002</v>
      </c>
      <c r="N57">
        <f t="shared" si="0"/>
        <v>1.9143272304142696</v>
      </c>
      <c r="P57">
        <f t="shared" si="1"/>
        <v>5.4239744166291892</v>
      </c>
      <c r="S57" s="12">
        <v>2.1749999999999998</v>
      </c>
      <c r="T57" s="12">
        <v>0.503</v>
      </c>
      <c r="U57" s="12">
        <v>0.112</v>
      </c>
      <c r="AF57">
        <f t="shared" si="2"/>
        <v>2.144046498063982</v>
      </c>
    </row>
    <row r="58" spans="1:32">
      <c r="A58" s="3">
        <v>40868</v>
      </c>
      <c r="B58" t="s">
        <v>48</v>
      </c>
      <c r="C58" t="s">
        <v>91</v>
      </c>
      <c r="D58" t="s">
        <v>84</v>
      </c>
      <c r="E58" s="5" t="s">
        <v>49</v>
      </c>
      <c r="F58" s="2" t="s">
        <v>99</v>
      </c>
      <c r="G58" s="5">
        <v>2</v>
      </c>
      <c r="H58">
        <v>2.2759999999999998</v>
      </c>
      <c r="I58">
        <v>94.114999999999995</v>
      </c>
      <c r="J58">
        <v>2.2669999999999999</v>
      </c>
      <c r="K58">
        <v>30.806999999999999</v>
      </c>
      <c r="L58">
        <v>29.073</v>
      </c>
      <c r="N58">
        <f t="shared" si="0"/>
        <v>2.6575692397484687</v>
      </c>
      <c r="P58">
        <f t="shared" si="1"/>
        <v>6.0756832515767281</v>
      </c>
      <c r="S58" s="12">
        <v>2.3660000000000001</v>
      </c>
      <c r="T58" s="12">
        <v>0.53700000000000003</v>
      </c>
      <c r="U58" s="12">
        <v>0.13800000000000001</v>
      </c>
      <c r="AF58">
        <f t="shared" si="2"/>
        <v>3.6674455508528871</v>
      </c>
    </row>
    <row r="59" spans="1:32">
      <c r="A59" s="3">
        <v>40865</v>
      </c>
      <c r="B59" t="s">
        <v>50</v>
      </c>
      <c r="C59" t="s">
        <v>91</v>
      </c>
      <c r="D59" t="s">
        <v>83</v>
      </c>
      <c r="E59" t="s">
        <v>26</v>
      </c>
      <c r="F59" s="2" t="s">
        <v>0</v>
      </c>
      <c r="G59" s="5">
        <v>2</v>
      </c>
      <c r="H59">
        <v>2.2759999999999998</v>
      </c>
      <c r="I59">
        <v>28.582000000000001</v>
      </c>
      <c r="J59">
        <v>2.2530000000000001</v>
      </c>
      <c r="K59">
        <v>11.37</v>
      </c>
      <c r="L59">
        <v>10.765000000000001</v>
      </c>
      <c r="N59">
        <f t="shared" si="0"/>
        <v>0.76122362417734535</v>
      </c>
      <c r="P59">
        <f t="shared" si="1"/>
        <v>6.635954809696158</v>
      </c>
      <c r="S59" s="12"/>
      <c r="T59" s="12"/>
      <c r="U59" s="12"/>
      <c r="V59" t="s">
        <v>75</v>
      </c>
      <c r="AF59">
        <f t="shared" si="2"/>
        <v>0</v>
      </c>
    </row>
    <row r="60" spans="1:32">
      <c r="A60" s="3">
        <v>40865</v>
      </c>
      <c r="B60" t="s">
        <v>50</v>
      </c>
      <c r="C60" t="s">
        <v>91</v>
      </c>
      <c r="D60" t="s">
        <v>83</v>
      </c>
      <c r="E60" s="4" t="s">
        <v>27</v>
      </c>
      <c r="F60" s="2" t="s">
        <v>96</v>
      </c>
      <c r="G60" s="5">
        <v>3</v>
      </c>
      <c r="H60">
        <v>2.2730000000000001</v>
      </c>
      <c r="I60">
        <v>87.703999999999994</v>
      </c>
      <c r="J60">
        <v>2.274</v>
      </c>
      <c r="K60">
        <v>26.097000000000001</v>
      </c>
      <c r="L60">
        <v>25.681999999999999</v>
      </c>
      <c r="N60">
        <f t="shared" si="0"/>
        <v>1.6480928416101468</v>
      </c>
      <c r="P60">
        <f t="shared" si="1"/>
        <v>1.7420140200646548</v>
      </c>
      <c r="S60" s="12">
        <v>1.956</v>
      </c>
      <c r="T60" s="12">
        <v>0.41499999999999998</v>
      </c>
      <c r="U60" s="12">
        <v>8.2000000000000003E-2</v>
      </c>
      <c r="AF60">
        <f t="shared" si="2"/>
        <v>1.3514361301203202</v>
      </c>
    </row>
    <row r="61" spans="1:32">
      <c r="A61" s="3">
        <v>40865</v>
      </c>
      <c r="B61" t="s">
        <v>50</v>
      </c>
      <c r="C61" t="s">
        <v>91</v>
      </c>
      <c r="D61" t="s">
        <v>83</v>
      </c>
      <c r="E61" s="5" t="s">
        <v>28</v>
      </c>
      <c r="F61" s="2" t="s">
        <v>97</v>
      </c>
      <c r="G61" s="5">
        <v>5</v>
      </c>
      <c r="H61">
        <v>2.27</v>
      </c>
      <c r="I61">
        <v>118.161</v>
      </c>
      <c r="J61">
        <v>2.2879999999999998</v>
      </c>
      <c r="K61">
        <v>41.988</v>
      </c>
      <c r="L61">
        <v>40.177</v>
      </c>
      <c r="N61">
        <f t="shared" si="0"/>
        <v>1.341427309808207</v>
      </c>
      <c r="P61">
        <f t="shared" si="1"/>
        <v>4.5617128463476062</v>
      </c>
      <c r="S61" s="12">
        <v>1.4950000000000001</v>
      </c>
      <c r="T61" s="12">
        <v>0.36199999999999999</v>
      </c>
      <c r="U61" s="12">
        <v>4.2999999999999997E-2</v>
      </c>
      <c r="AF61">
        <f t="shared" si="2"/>
        <v>0.57681374321752898</v>
      </c>
    </row>
    <row r="62" spans="1:32">
      <c r="A62" s="3">
        <v>40865</v>
      </c>
      <c r="B62" t="s">
        <v>50</v>
      </c>
      <c r="C62" t="s">
        <v>91</v>
      </c>
      <c r="D62" t="s">
        <v>83</v>
      </c>
      <c r="E62" s="5" t="s">
        <v>51</v>
      </c>
      <c r="F62" s="2" t="s">
        <v>98</v>
      </c>
      <c r="G62" s="5">
        <v>5</v>
      </c>
      <c r="H62">
        <v>2.29</v>
      </c>
      <c r="I62">
        <v>103.61799999999999</v>
      </c>
      <c r="J62">
        <v>2.2879999999999998</v>
      </c>
      <c r="K62">
        <v>28.292999999999999</v>
      </c>
      <c r="L62">
        <v>27.643999999999998</v>
      </c>
      <c r="N62">
        <f t="shared" si="0"/>
        <v>1.1728619689902233</v>
      </c>
      <c r="P62">
        <f t="shared" si="1"/>
        <v>2.4956739088636835</v>
      </c>
      <c r="S62" s="12">
        <v>1.319</v>
      </c>
      <c r="T62" s="12">
        <v>0.251</v>
      </c>
      <c r="U62" s="12">
        <v>4.2999999999999997E-2</v>
      </c>
      <c r="AF62">
        <f t="shared" si="2"/>
        <v>0.50433064666579597</v>
      </c>
    </row>
    <row r="63" spans="1:32">
      <c r="A63" s="3">
        <v>40865</v>
      </c>
      <c r="B63" t="s">
        <v>52</v>
      </c>
      <c r="C63" t="s">
        <v>92</v>
      </c>
      <c r="D63" t="s">
        <v>84</v>
      </c>
      <c r="E63" t="s">
        <v>26</v>
      </c>
      <c r="F63" s="2" t="s">
        <v>0</v>
      </c>
      <c r="G63" s="5">
        <v>2</v>
      </c>
      <c r="H63">
        <v>2.258</v>
      </c>
      <c r="I63">
        <v>53.720999999999997</v>
      </c>
      <c r="J63">
        <v>2.258</v>
      </c>
      <c r="K63">
        <v>16.643000000000001</v>
      </c>
      <c r="L63">
        <v>16.16</v>
      </c>
      <c r="N63">
        <f t="shared" si="0"/>
        <v>1.4891983338796746</v>
      </c>
      <c r="P63">
        <f t="shared" si="1"/>
        <v>3.3576642335766458</v>
      </c>
      <c r="S63" s="12">
        <v>1.401</v>
      </c>
      <c r="T63" s="12">
        <v>0.312</v>
      </c>
      <c r="U63" s="12">
        <v>6.4000000000000001E-2</v>
      </c>
      <c r="AF63">
        <f t="shared" si="2"/>
        <v>0.9530869336829918</v>
      </c>
    </row>
    <row r="64" spans="1:32">
      <c r="A64" s="3">
        <v>40865</v>
      </c>
      <c r="B64" t="s">
        <v>52</v>
      </c>
      <c r="C64" t="s">
        <v>92</v>
      </c>
      <c r="D64" t="s">
        <v>84</v>
      </c>
      <c r="E64" s="4" t="s">
        <v>27</v>
      </c>
      <c r="F64" s="2" t="s">
        <v>1</v>
      </c>
      <c r="G64" s="5">
        <v>3</v>
      </c>
      <c r="H64">
        <v>2.2690000000000001</v>
      </c>
      <c r="I64">
        <v>93.869</v>
      </c>
      <c r="J64">
        <v>2.2719999999999998</v>
      </c>
      <c r="K64">
        <v>31.96</v>
      </c>
      <c r="L64">
        <v>30.981999999999999</v>
      </c>
      <c r="N64">
        <f t="shared" si="0"/>
        <v>1.7671021560263775</v>
      </c>
      <c r="P64">
        <f t="shared" si="1"/>
        <v>3.2942603071948309</v>
      </c>
      <c r="S64" s="12">
        <v>1.446</v>
      </c>
      <c r="T64" s="12">
        <v>0.32400000000000001</v>
      </c>
      <c r="U64" s="12">
        <v>5.3999999999999999E-2</v>
      </c>
      <c r="AF64">
        <f t="shared" si="2"/>
        <v>0.95423516425424393</v>
      </c>
    </row>
    <row r="65" spans="1:32">
      <c r="A65" s="3">
        <v>40865</v>
      </c>
      <c r="B65" t="s">
        <v>52</v>
      </c>
      <c r="C65" t="s">
        <v>92</v>
      </c>
      <c r="D65" t="s">
        <v>84</v>
      </c>
      <c r="E65" s="5" t="s">
        <v>28</v>
      </c>
      <c r="F65" s="2" t="s">
        <v>97</v>
      </c>
      <c r="G65" s="5">
        <v>5</v>
      </c>
      <c r="H65">
        <v>2.2410000000000001</v>
      </c>
      <c r="I65">
        <v>104.631</v>
      </c>
      <c r="J65">
        <v>2.2949999999999999</v>
      </c>
      <c r="K65">
        <v>28.024000000000001</v>
      </c>
      <c r="L65">
        <v>27.173999999999999</v>
      </c>
      <c r="N65">
        <f t="shared" si="0"/>
        <v>1.1851545180493939</v>
      </c>
      <c r="P65">
        <f t="shared" si="1"/>
        <v>3.303665124956281</v>
      </c>
      <c r="S65" s="12">
        <v>1.8140000000000001</v>
      </c>
      <c r="T65" s="12">
        <v>0.36299999999999999</v>
      </c>
      <c r="U65" s="12">
        <v>0.106</v>
      </c>
      <c r="AF65">
        <f t="shared" si="2"/>
        <v>1.2562637891323574</v>
      </c>
    </row>
    <row r="66" spans="1:32">
      <c r="A66" s="3">
        <v>40865</v>
      </c>
      <c r="B66" t="s">
        <v>52</v>
      </c>
      <c r="C66" t="s">
        <v>92</v>
      </c>
      <c r="D66" t="s">
        <v>84</v>
      </c>
      <c r="E66" s="5" t="s">
        <v>29</v>
      </c>
      <c r="F66" s="2" t="s">
        <v>8</v>
      </c>
      <c r="G66" s="5">
        <v>5</v>
      </c>
      <c r="H66">
        <v>2.2789999999999999</v>
      </c>
      <c r="I66">
        <v>131.51300000000001</v>
      </c>
      <c r="J66">
        <v>2.2789999999999999</v>
      </c>
      <c r="K66">
        <v>40.832999999999998</v>
      </c>
      <c r="L66">
        <v>39.981000000000002</v>
      </c>
      <c r="N66">
        <f t="shared" si="0"/>
        <v>1.4958712665845824</v>
      </c>
      <c r="P66">
        <f t="shared" si="1"/>
        <v>2.2098874306168073</v>
      </c>
      <c r="S66" s="12">
        <v>1.355</v>
      </c>
      <c r="T66" s="12">
        <v>0.35199999999999998</v>
      </c>
      <c r="U66" s="12">
        <v>5.3999999999999999E-2</v>
      </c>
      <c r="AF66">
        <f t="shared" si="2"/>
        <v>0.80777048395567441</v>
      </c>
    </row>
    <row r="67" spans="1:32">
      <c r="A67" s="3">
        <v>40865</v>
      </c>
      <c r="B67" t="s">
        <v>52</v>
      </c>
      <c r="C67" t="s">
        <v>92</v>
      </c>
      <c r="D67" t="s">
        <v>84</v>
      </c>
      <c r="E67" s="5" t="s">
        <v>53</v>
      </c>
      <c r="F67" s="2" t="s">
        <v>99</v>
      </c>
      <c r="G67" s="5">
        <v>4</v>
      </c>
      <c r="H67">
        <v>2.27</v>
      </c>
      <c r="I67">
        <v>99.745999999999995</v>
      </c>
      <c r="J67">
        <v>2.2559999999999998</v>
      </c>
      <c r="K67">
        <v>33.790999999999997</v>
      </c>
      <c r="L67">
        <v>32.880000000000003</v>
      </c>
      <c r="N67">
        <f t="shared" si="0"/>
        <v>1.4103442938932356</v>
      </c>
      <c r="P67">
        <f t="shared" si="1"/>
        <v>2.888853654669397</v>
      </c>
      <c r="S67" s="12">
        <v>1.4370000000000001</v>
      </c>
      <c r="T67" s="12">
        <v>0.374</v>
      </c>
      <c r="U67" s="12">
        <v>5.7000000000000002E-2</v>
      </c>
      <c r="AF67">
        <f t="shared" si="2"/>
        <v>0.80389624751914424</v>
      </c>
    </row>
    <row r="68" spans="1:32">
      <c r="A68" s="3">
        <v>40865</v>
      </c>
      <c r="B68" t="s">
        <v>54</v>
      </c>
      <c r="C68" t="s">
        <v>92</v>
      </c>
      <c r="D68" t="s">
        <v>83</v>
      </c>
      <c r="E68" t="s">
        <v>26</v>
      </c>
      <c r="F68" s="2" t="s">
        <v>0</v>
      </c>
      <c r="G68" s="5">
        <v>2</v>
      </c>
      <c r="H68">
        <v>2.2669999999999999</v>
      </c>
      <c r="I68">
        <v>41.045999999999999</v>
      </c>
      <c r="J68">
        <v>2.2549999999999999</v>
      </c>
      <c r="K68">
        <v>11.093</v>
      </c>
      <c r="L68">
        <v>10.747999999999999</v>
      </c>
      <c r="N68">
        <f t="shared" ref="N68:N102" si="3">(I68-H68)/(G68*$R$1)</f>
        <v>1.1221580978473835</v>
      </c>
      <c r="P68">
        <f t="shared" ref="P68:P102" si="4">((K68-J68)-(L68-J68))/(K68-J68)*100</f>
        <v>3.9035980991174744</v>
      </c>
      <c r="S68" s="12">
        <v>1.7829999999999999</v>
      </c>
      <c r="T68" s="12">
        <v>0.36</v>
      </c>
      <c r="U68" s="12">
        <v>9.2999999999999999E-2</v>
      </c>
      <c r="AF68">
        <f t="shared" ref="AF68:AF102" si="5">U68/100*N68*1000</f>
        <v>1.0436070309980665</v>
      </c>
    </row>
    <row r="69" spans="1:32">
      <c r="A69" s="3">
        <v>40865</v>
      </c>
      <c r="B69" t="s">
        <v>54</v>
      </c>
      <c r="C69" t="s">
        <v>92</v>
      </c>
      <c r="D69" t="s">
        <v>83</v>
      </c>
      <c r="E69" s="4" t="s">
        <v>27</v>
      </c>
      <c r="F69" s="2" t="s">
        <v>1</v>
      </c>
      <c r="G69" s="5">
        <v>3</v>
      </c>
      <c r="H69">
        <v>2.2810000000000001</v>
      </c>
      <c r="I69">
        <v>95.742999999999995</v>
      </c>
      <c r="J69">
        <v>2.2810000000000001</v>
      </c>
      <c r="K69">
        <v>25.359000000000002</v>
      </c>
      <c r="L69">
        <v>24.827000000000002</v>
      </c>
      <c r="N69">
        <f t="shared" si="3"/>
        <v>1.8030229443945118</v>
      </c>
      <c r="P69">
        <f t="shared" si="4"/>
        <v>2.3052257561313803</v>
      </c>
      <c r="S69" s="12">
        <v>1.7050000000000001</v>
      </c>
      <c r="T69" s="12">
        <v>0.501</v>
      </c>
      <c r="U69" s="12">
        <v>8.3000000000000004E-2</v>
      </c>
      <c r="AF69">
        <f t="shared" si="5"/>
        <v>1.4965090438474449</v>
      </c>
    </row>
    <row r="70" spans="1:32">
      <c r="A70" s="3">
        <v>40865</v>
      </c>
      <c r="B70" t="s">
        <v>54</v>
      </c>
      <c r="C70" t="s">
        <v>92</v>
      </c>
      <c r="D70" t="s">
        <v>83</v>
      </c>
      <c r="E70" s="5" t="s">
        <v>28</v>
      </c>
      <c r="F70" s="2" t="s">
        <v>97</v>
      </c>
      <c r="G70" s="5">
        <v>5</v>
      </c>
      <c r="H70">
        <v>2.2759999999999998</v>
      </c>
      <c r="I70">
        <v>144.607</v>
      </c>
      <c r="J70">
        <v>2.274</v>
      </c>
      <c r="K70">
        <v>41.139000000000003</v>
      </c>
      <c r="L70">
        <v>40.281999999999996</v>
      </c>
      <c r="N70">
        <f t="shared" si="3"/>
        <v>1.6474677967427314</v>
      </c>
      <c r="P70">
        <f t="shared" si="4"/>
        <v>2.2050688279943556</v>
      </c>
      <c r="S70" s="12">
        <v>1.7350000000000001</v>
      </c>
      <c r="T70" s="12">
        <v>0.43</v>
      </c>
      <c r="U70" s="12">
        <v>7.1999999999999995E-2</v>
      </c>
      <c r="AF70">
        <f t="shared" si="5"/>
        <v>1.1861768136547666</v>
      </c>
    </row>
    <row r="71" spans="1:32">
      <c r="A71" s="3">
        <v>40865</v>
      </c>
      <c r="B71" t="s">
        <v>54</v>
      </c>
      <c r="C71" t="s">
        <v>92</v>
      </c>
      <c r="D71" t="s">
        <v>83</v>
      </c>
      <c r="E71" s="5" t="s">
        <v>29</v>
      </c>
      <c r="F71" s="2" t="s">
        <v>9</v>
      </c>
      <c r="G71" s="5">
        <v>5</v>
      </c>
      <c r="H71">
        <v>2.2629999999999999</v>
      </c>
      <c r="I71">
        <v>137.59</v>
      </c>
      <c r="J71">
        <v>2.2639999999999998</v>
      </c>
      <c r="K71">
        <v>30.978999999999999</v>
      </c>
      <c r="L71">
        <v>30.225999999999999</v>
      </c>
      <c r="N71">
        <f t="shared" si="3"/>
        <v>1.566397162457958</v>
      </c>
      <c r="P71">
        <f t="shared" si="4"/>
        <v>2.6223228277903536</v>
      </c>
      <c r="S71" s="12">
        <v>1.635</v>
      </c>
      <c r="T71" s="12">
        <v>0.38600000000000001</v>
      </c>
      <c r="U71" s="12">
        <v>6.6000000000000003E-2</v>
      </c>
      <c r="AF71">
        <f t="shared" si="5"/>
        <v>1.0338221272222523</v>
      </c>
    </row>
    <row r="72" spans="1:32">
      <c r="A72" s="3">
        <v>40865</v>
      </c>
      <c r="B72" t="s">
        <v>54</v>
      </c>
      <c r="C72" t="s">
        <v>92</v>
      </c>
      <c r="D72" t="s">
        <v>83</v>
      </c>
      <c r="E72" s="5" t="s">
        <v>55</v>
      </c>
      <c r="F72" s="2" t="s">
        <v>10</v>
      </c>
      <c r="G72" s="5">
        <v>3</v>
      </c>
      <c r="H72">
        <v>2.2669999999999999</v>
      </c>
      <c r="I72">
        <v>74.382000000000005</v>
      </c>
      <c r="J72">
        <v>2.274</v>
      </c>
      <c r="K72">
        <v>22.138999999999999</v>
      </c>
      <c r="L72">
        <v>21.446999999999999</v>
      </c>
      <c r="N72">
        <f t="shared" si="3"/>
        <v>1.3912071177057013</v>
      </c>
      <c r="P72">
        <f t="shared" si="4"/>
        <v>3.4835137175937594</v>
      </c>
      <c r="S72" s="12">
        <v>1.6080000000000001</v>
      </c>
      <c r="T72" s="12">
        <v>0.41499999999999998</v>
      </c>
      <c r="U72" s="12">
        <v>7.3999999999999996E-2</v>
      </c>
      <c r="AF72">
        <f t="shared" si="5"/>
        <v>1.0294932671022188</v>
      </c>
    </row>
    <row r="73" spans="1:32">
      <c r="A73" s="3">
        <v>40865</v>
      </c>
      <c r="B73" t="s">
        <v>56</v>
      </c>
      <c r="C73" t="s">
        <v>93</v>
      </c>
      <c r="D73" t="s">
        <v>84</v>
      </c>
      <c r="E73" t="s">
        <v>26</v>
      </c>
      <c r="F73" s="2" t="s">
        <v>0</v>
      </c>
      <c r="G73" s="5">
        <v>2</v>
      </c>
      <c r="H73">
        <v>2.2679999999999998</v>
      </c>
      <c r="I73">
        <v>42.030999999999999</v>
      </c>
      <c r="J73">
        <v>2.2559999999999998</v>
      </c>
      <c r="K73">
        <v>12.39</v>
      </c>
      <c r="L73">
        <v>11.802</v>
      </c>
      <c r="N73">
        <f t="shared" si="3"/>
        <v>1.1506323640296428</v>
      </c>
      <c r="P73">
        <f t="shared" si="4"/>
        <v>5.8022498519834311</v>
      </c>
      <c r="S73" s="12">
        <v>2.2730000000000001</v>
      </c>
      <c r="T73" s="12">
        <v>0.36699999999999999</v>
      </c>
      <c r="U73" s="12">
        <v>0.109</v>
      </c>
      <c r="AF73">
        <f t="shared" si="5"/>
        <v>1.2541892767923106</v>
      </c>
    </row>
    <row r="74" spans="1:32">
      <c r="A74" s="3">
        <v>40865</v>
      </c>
      <c r="B74" t="s">
        <v>56</v>
      </c>
      <c r="C74" t="s">
        <v>93</v>
      </c>
      <c r="D74" t="s">
        <v>84</v>
      </c>
      <c r="E74" s="4" t="s">
        <v>27</v>
      </c>
      <c r="F74" s="2" t="s">
        <v>1</v>
      </c>
      <c r="G74" s="5">
        <v>3</v>
      </c>
      <c r="H74">
        <v>2.274</v>
      </c>
      <c r="I74">
        <v>70.144999999999996</v>
      </c>
      <c r="J74">
        <v>2.274</v>
      </c>
      <c r="K74">
        <v>21.678000000000001</v>
      </c>
      <c r="L74">
        <v>20.513999999999999</v>
      </c>
      <c r="N74">
        <f t="shared" si="3"/>
        <v>1.3093339566775792</v>
      </c>
      <c r="P74">
        <f t="shared" si="4"/>
        <v>5.9987631416202918</v>
      </c>
      <c r="S74" s="12"/>
      <c r="T74" s="12"/>
      <c r="U74" s="12"/>
      <c r="V74" t="s">
        <v>75</v>
      </c>
      <c r="AF74">
        <f t="shared" si="5"/>
        <v>0</v>
      </c>
    </row>
    <row r="75" spans="1:32">
      <c r="A75" s="3">
        <v>40865</v>
      </c>
      <c r="B75" t="s">
        <v>56</v>
      </c>
      <c r="C75" t="s">
        <v>93</v>
      </c>
      <c r="D75" t="s">
        <v>84</v>
      </c>
      <c r="E75" s="5" t="s">
        <v>28</v>
      </c>
      <c r="F75" s="2" t="s">
        <v>11</v>
      </c>
      <c r="G75" s="5">
        <v>5</v>
      </c>
      <c r="H75">
        <v>2.2749999999999999</v>
      </c>
      <c r="I75">
        <v>120.123</v>
      </c>
      <c r="J75">
        <v>2.282</v>
      </c>
      <c r="K75">
        <v>34.901000000000003</v>
      </c>
      <c r="L75">
        <v>33.677</v>
      </c>
      <c r="N75">
        <f t="shared" si="3"/>
        <v>1.3640793987995408</v>
      </c>
      <c r="P75">
        <f t="shared" si="4"/>
        <v>3.7524142371010769</v>
      </c>
      <c r="S75" s="12">
        <v>1.909</v>
      </c>
      <c r="T75" s="12">
        <v>0.308</v>
      </c>
      <c r="U75" s="12">
        <v>6.4000000000000001E-2</v>
      </c>
      <c r="AF75">
        <f t="shared" si="5"/>
        <v>0.87301081523170621</v>
      </c>
    </row>
    <row r="76" spans="1:32">
      <c r="A76" s="3">
        <v>40865</v>
      </c>
      <c r="B76" t="s">
        <v>56</v>
      </c>
      <c r="C76" t="s">
        <v>93</v>
      </c>
      <c r="D76" t="s">
        <v>84</v>
      </c>
      <c r="E76" s="5" t="s">
        <v>29</v>
      </c>
      <c r="F76" s="2" t="s">
        <v>8</v>
      </c>
      <c r="G76" s="5">
        <v>5</v>
      </c>
      <c r="H76">
        <v>2.2759999999999998</v>
      </c>
      <c r="I76">
        <v>144.02099999999999</v>
      </c>
      <c r="J76">
        <v>2.2589999999999999</v>
      </c>
      <c r="K76">
        <v>43.95</v>
      </c>
      <c r="L76">
        <v>42.68</v>
      </c>
      <c r="N76">
        <f t="shared" si="3"/>
        <v>1.6406849024407784</v>
      </c>
      <c r="P76">
        <f t="shared" si="4"/>
        <v>3.0462210069319591</v>
      </c>
      <c r="S76" s="12">
        <v>4.0810000000000004</v>
      </c>
      <c r="T76" s="12">
        <v>0.61699999999999999</v>
      </c>
      <c r="U76" s="12">
        <v>0.26100000000000001</v>
      </c>
      <c r="AF76">
        <f t="shared" si="5"/>
        <v>4.2821875953704316</v>
      </c>
    </row>
    <row r="77" spans="1:32">
      <c r="A77" s="3">
        <v>40865</v>
      </c>
      <c r="B77" t="s">
        <v>56</v>
      </c>
      <c r="C77" t="s">
        <v>93</v>
      </c>
      <c r="D77" t="s">
        <v>84</v>
      </c>
      <c r="E77" s="5" t="s">
        <v>30</v>
      </c>
      <c r="F77" s="2" t="s">
        <v>99</v>
      </c>
      <c r="G77" s="5">
        <v>5</v>
      </c>
      <c r="H77">
        <v>2.2799999999999998</v>
      </c>
      <c r="I77">
        <v>169.00200000000001</v>
      </c>
      <c r="J77">
        <v>2.2530000000000001</v>
      </c>
      <c r="K77">
        <v>32.427999999999997</v>
      </c>
      <c r="L77">
        <v>31.571999999999999</v>
      </c>
      <c r="N77">
        <f t="shared" si="3"/>
        <v>1.9297913034303258</v>
      </c>
      <c r="P77">
        <f t="shared" si="4"/>
        <v>2.836785418392703</v>
      </c>
      <c r="S77" s="12">
        <v>2.4550000000000001</v>
      </c>
      <c r="T77" s="12">
        <v>0.36499999999999999</v>
      </c>
      <c r="U77" s="12">
        <v>0.157</v>
      </c>
      <c r="AF77">
        <f t="shared" si="5"/>
        <v>3.0297723463856117</v>
      </c>
    </row>
    <row r="78" spans="1:32">
      <c r="A78" s="3">
        <v>40865</v>
      </c>
      <c r="B78" t="s">
        <v>56</v>
      </c>
      <c r="C78" t="s">
        <v>93</v>
      </c>
      <c r="D78" t="s">
        <v>84</v>
      </c>
      <c r="E78" s="5" t="s">
        <v>57</v>
      </c>
      <c r="F78" s="2" t="s">
        <v>100</v>
      </c>
      <c r="G78" s="5">
        <v>2</v>
      </c>
      <c r="H78">
        <v>2.2799999999999998</v>
      </c>
      <c r="I78">
        <v>73.832999999999998</v>
      </c>
      <c r="J78">
        <v>2.2719999999999998</v>
      </c>
      <c r="K78">
        <v>19.913</v>
      </c>
      <c r="L78">
        <v>19.562999999999999</v>
      </c>
      <c r="N78">
        <f t="shared" si="3"/>
        <v>2.070547935100798</v>
      </c>
      <c r="P78">
        <f t="shared" si="4"/>
        <v>1.9840145116490076</v>
      </c>
      <c r="S78" s="12">
        <v>1.8009999999999999</v>
      </c>
      <c r="T78" s="12">
        <v>0.254</v>
      </c>
      <c r="U78" s="12">
        <v>8.6999999999999994E-2</v>
      </c>
      <c r="AF78">
        <f t="shared" si="5"/>
        <v>1.8013767035376942</v>
      </c>
    </row>
    <row r="79" spans="1:32">
      <c r="A79" s="3">
        <v>40865</v>
      </c>
      <c r="B79" t="s">
        <v>58</v>
      </c>
      <c r="C79" t="s">
        <v>93</v>
      </c>
      <c r="D79" t="s">
        <v>83</v>
      </c>
      <c r="E79" t="s">
        <v>26</v>
      </c>
      <c r="F79" s="2" t="s">
        <v>0</v>
      </c>
      <c r="G79" s="5">
        <v>2</v>
      </c>
      <c r="H79">
        <v>2.2890000000000001</v>
      </c>
      <c r="I79">
        <v>7.3650000000000002</v>
      </c>
      <c r="J79">
        <v>2.2709999999999999</v>
      </c>
      <c r="K79">
        <v>4.2729999999999997</v>
      </c>
      <c r="L79">
        <v>3.91</v>
      </c>
      <c r="N79">
        <f t="shared" si="3"/>
        <v>0.14688554384262925</v>
      </c>
      <c r="P79">
        <f t="shared" si="4"/>
        <v>18.13186813186811</v>
      </c>
      <c r="S79" s="12">
        <v>9.9350000000000005</v>
      </c>
      <c r="T79" s="12">
        <v>1.6259999999999999</v>
      </c>
      <c r="U79" s="12">
        <v>0.52800000000000002</v>
      </c>
      <c r="AF79">
        <f t="shared" si="5"/>
        <v>0.77555567148908244</v>
      </c>
    </row>
    <row r="80" spans="1:32">
      <c r="A80" s="3">
        <v>40865</v>
      </c>
      <c r="B80" t="s">
        <v>58</v>
      </c>
      <c r="C80" t="s">
        <v>93</v>
      </c>
      <c r="D80" t="s">
        <v>83</v>
      </c>
      <c r="E80" s="4" t="s">
        <v>27</v>
      </c>
      <c r="F80" s="2" t="s">
        <v>1</v>
      </c>
      <c r="G80" s="5">
        <v>3</v>
      </c>
      <c r="H80">
        <v>2.274</v>
      </c>
      <c r="I80">
        <v>52.67</v>
      </c>
      <c r="J80">
        <v>2.2749999999999999</v>
      </c>
      <c r="K80">
        <v>15.08</v>
      </c>
      <c r="L80">
        <v>14.393000000000001</v>
      </c>
      <c r="N80">
        <f t="shared" si="3"/>
        <v>0.97221484994656471</v>
      </c>
      <c r="P80">
        <f t="shared" si="4"/>
        <v>5.3650917610308424</v>
      </c>
      <c r="S80" s="12">
        <v>6.6</v>
      </c>
      <c r="T80" s="12">
        <v>0.54</v>
      </c>
      <c r="U80" s="12">
        <v>0.251</v>
      </c>
      <c r="AF80">
        <f t="shared" si="5"/>
        <v>2.4402592733658772</v>
      </c>
    </row>
    <row r="81" spans="1:32">
      <c r="A81" s="3">
        <v>40865</v>
      </c>
      <c r="B81" t="s">
        <v>58</v>
      </c>
      <c r="C81" t="s">
        <v>93</v>
      </c>
      <c r="D81" t="s">
        <v>83</v>
      </c>
      <c r="E81" s="5" t="s">
        <v>28</v>
      </c>
      <c r="F81" s="2" t="s">
        <v>12</v>
      </c>
      <c r="G81" s="5">
        <v>5</v>
      </c>
      <c r="H81">
        <v>2.2770000000000001</v>
      </c>
      <c r="I81">
        <v>118.569</v>
      </c>
      <c r="J81">
        <v>2.2599999999999998</v>
      </c>
      <c r="K81">
        <v>29.997</v>
      </c>
      <c r="L81">
        <v>29.004999999999999</v>
      </c>
      <c r="N81">
        <f t="shared" si="3"/>
        <v>1.3460688466940143</v>
      </c>
      <c r="P81">
        <f t="shared" si="4"/>
        <v>3.576450228936094</v>
      </c>
      <c r="S81" s="12">
        <v>2.2200000000000002</v>
      </c>
      <c r="T81" s="12">
        <v>0.44</v>
      </c>
      <c r="U81" s="12">
        <v>9.0999999999999998E-2</v>
      </c>
      <c r="AF81">
        <f t="shared" si="5"/>
        <v>1.2249226504915529</v>
      </c>
    </row>
    <row r="82" spans="1:32">
      <c r="A82" s="3">
        <v>40865</v>
      </c>
      <c r="B82" t="s">
        <v>58</v>
      </c>
      <c r="C82" t="s">
        <v>93</v>
      </c>
      <c r="D82" t="s">
        <v>83</v>
      </c>
      <c r="E82" s="5" t="s">
        <v>29</v>
      </c>
      <c r="F82" s="2" t="s">
        <v>98</v>
      </c>
      <c r="G82" s="5">
        <v>5</v>
      </c>
      <c r="H82">
        <v>2.278</v>
      </c>
      <c r="I82">
        <v>127.55</v>
      </c>
      <c r="J82">
        <v>2.266</v>
      </c>
      <c r="K82">
        <v>46.088000000000001</v>
      </c>
      <c r="L82">
        <v>44.390999999999998</v>
      </c>
      <c r="N82">
        <f t="shared" si="3"/>
        <v>1.4500114931642119</v>
      </c>
      <c r="P82">
        <f t="shared" si="4"/>
        <v>3.8724841403861134</v>
      </c>
      <c r="S82" s="12">
        <v>2.206</v>
      </c>
      <c r="T82" s="12">
        <v>0.35799999999999998</v>
      </c>
      <c r="U82" s="12">
        <v>8.2000000000000003E-2</v>
      </c>
      <c r="AF82">
        <f t="shared" si="5"/>
        <v>1.1890094243946538</v>
      </c>
    </row>
    <row r="83" spans="1:32">
      <c r="A83" s="3">
        <v>40865</v>
      </c>
      <c r="B83" t="s">
        <v>58</v>
      </c>
      <c r="C83" t="s">
        <v>93</v>
      </c>
      <c r="D83" t="s">
        <v>83</v>
      </c>
      <c r="E83" s="5" t="s">
        <v>30</v>
      </c>
      <c r="F83" s="2" t="s">
        <v>99</v>
      </c>
      <c r="G83" s="5">
        <v>5</v>
      </c>
      <c r="H83">
        <v>2.2799999999999998</v>
      </c>
      <c r="I83">
        <v>157.774</v>
      </c>
      <c r="J83">
        <v>2.278</v>
      </c>
      <c r="K83">
        <v>34.337000000000003</v>
      </c>
      <c r="L83">
        <v>33.118000000000002</v>
      </c>
      <c r="N83">
        <f t="shared" si="3"/>
        <v>1.799828270627722</v>
      </c>
      <c r="P83">
        <f t="shared" si="4"/>
        <v>3.8023643906547333</v>
      </c>
      <c r="S83" s="12">
        <v>2.2029999999999998</v>
      </c>
      <c r="T83" s="12">
        <v>0.34399999999999997</v>
      </c>
      <c r="U83" s="12">
        <v>8.8999999999999996E-2</v>
      </c>
      <c r="AF83">
        <f t="shared" si="5"/>
        <v>1.6018471608586724</v>
      </c>
    </row>
    <row r="84" spans="1:32">
      <c r="A84" s="3">
        <v>40865</v>
      </c>
      <c r="B84" t="s">
        <v>58</v>
      </c>
      <c r="C84" t="s">
        <v>93</v>
      </c>
      <c r="D84" t="s">
        <v>83</v>
      </c>
      <c r="E84" s="5" t="s">
        <v>40</v>
      </c>
      <c r="F84" s="2" t="s">
        <v>100</v>
      </c>
      <c r="G84" s="5">
        <v>3</v>
      </c>
      <c r="H84">
        <v>2.2799999999999998</v>
      </c>
      <c r="I84">
        <v>126.527</v>
      </c>
      <c r="J84">
        <v>2.27</v>
      </c>
      <c r="K84">
        <v>34.676000000000002</v>
      </c>
      <c r="L84">
        <v>33.591000000000001</v>
      </c>
      <c r="N84">
        <f t="shared" si="3"/>
        <v>2.3969120259804511</v>
      </c>
      <c r="P84">
        <f t="shared" si="4"/>
        <v>3.3481454051718735</v>
      </c>
      <c r="S84" s="12">
        <v>2.0030000000000001</v>
      </c>
      <c r="T84" s="12">
        <v>0.29499999999999998</v>
      </c>
      <c r="U84" s="12">
        <v>6.6000000000000003E-2</v>
      </c>
      <c r="AF84">
        <f t="shared" si="5"/>
        <v>1.5819619371470979</v>
      </c>
    </row>
    <row r="85" spans="1:32">
      <c r="A85" s="3">
        <v>40865</v>
      </c>
      <c r="B85" t="s">
        <v>59</v>
      </c>
      <c r="C85" t="s">
        <v>86</v>
      </c>
      <c r="D85" t="s">
        <v>83</v>
      </c>
      <c r="E85" t="s">
        <v>26</v>
      </c>
      <c r="F85" s="2" t="s">
        <v>0</v>
      </c>
      <c r="G85" s="5">
        <v>2</v>
      </c>
      <c r="H85">
        <v>2.258</v>
      </c>
      <c r="I85">
        <v>5.4009999999999998</v>
      </c>
      <c r="J85">
        <v>2.2719999999999998</v>
      </c>
      <c r="K85">
        <v>3.1909999999999998</v>
      </c>
      <c r="L85">
        <v>2.7370000000000001</v>
      </c>
      <c r="N85">
        <f t="shared" si="3"/>
        <v>9.09498156614231E-2</v>
      </c>
      <c r="P85">
        <f t="shared" si="4"/>
        <v>49.401523394994527</v>
      </c>
      <c r="S85" s="12">
        <v>18.13</v>
      </c>
      <c r="T85" s="12">
        <v>2.8140000000000001</v>
      </c>
      <c r="U85" s="12">
        <v>1.375</v>
      </c>
      <c r="AF85">
        <f t="shared" si="5"/>
        <v>1.2505599653445676</v>
      </c>
    </row>
    <row r="86" spans="1:32">
      <c r="A86" s="3">
        <v>40865</v>
      </c>
      <c r="B86" t="s">
        <v>59</v>
      </c>
      <c r="C86" t="s">
        <v>86</v>
      </c>
      <c r="D86" t="s">
        <v>83</v>
      </c>
      <c r="E86" s="4" t="s">
        <v>27</v>
      </c>
      <c r="F86" s="2" t="s">
        <v>1</v>
      </c>
      <c r="G86" s="5">
        <v>3</v>
      </c>
      <c r="H86">
        <v>2.2829999999999999</v>
      </c>
      <c r="I86">
        <v>82.257000000000005</v>
      </c>
      <c r="J86">
        <v>2.286</v>
      </c>
      <c r="K86">
        <v>26.129000000000001</v>
      </c>
      <c r="L86">
        <v>25.245999999999999</v>
      </c>
      <c r="N86">
        <f t="shared" si="3"/>
        <v>1.5428190810704534</v>
      </c>
      <c r="P86">
        <f t="shared" si="4"/>
        <v>3.7033930294006741</v>
      </c>
      <c r="S86" s="12">
        <v>1.94</v>
      </c>
      <c r="T86" s="12">
        <v>0.51200000000000001</v>
      </c>
      <c r="U86" s="12">
        <v>0.09</v>
      </c>
      <c r="AF86">
        <f t="shared" si="5"/>
        <v>1.388537172963408</v>
      </c>
    </row>
    <row r="87" spans="1:32">
      <c r="A87" s="3">
        <v>40865</v>
      </c>
      <c r="B87" t="s">
        <v>59</v>
      </c>
      <c r="C87" t="s">
        <v>86</v>
      </c>
      <c r="D87" t="s">
        <v>83</v>
      </c>
      <c r="E87" s="5" t="s">
        <v>28</v>
      </c>
      <c r="F87" s="2" t="s">
        <v>5</v>
      </c>
      <c r="G87" s="5">
        <v>5</v>
      </c>
      <c r="H87">
        <v>2.266</v>
      </c>
      <c r="I87">
        <v>159.547</v>
      </c>
      <c r="J87">
        <v>2.2679999999999998</v>
      </c>
      <c r="K87">
        <v>47.828000000000003</v>
      </c>
      <c r="L87">
        <v>46.634999999999998</v>
      </c>
      <c r="N87">
        <f t="shared" si="3"/>
        <v>1.8205126257771924</v>
      </c>
      <c r="P87">
        <f t="shared" si="4"/>
        <v>2.6185250219490888</v>
      </c>
      <c r="S87" s="12">
        <v>1.2</v>
      </c>
      <c r="T87" s="12">
        <v>0.38700000000000001</v>
      </c>
      <c r="U87" s="12">
        <v>4.1000000000000002E-2</v>
      </c>
      <c r="AF87">
        <f t="shared" si="5"/>
        <v>0.74641017656864894</v>
      </c>
    </row>
    <row r="88" spans="1:32">
      <c r="A88" s="3">
        <v>40865</v>
      </c>
      <c r="B88" t="s">
        <v>59</v>
      </c>
      <c r="C88" t="s">
        <v>86</v>
      </c>
      <c r="D88" t="s">
        <v>83</v>
      </c>
      <c r="E88" s="5" t="s">
        <v>29</v>
      </c>
      <c r="F88" s="2" t="s">
        <v>98</v>
      </c>
      <c r="G88" s="5">
        <v>5</v>
      </c>
      <c r="H88">
        <v>2.2549999999999999</v>
      </c>
      <c r="I88">
        <v>142.221</v>
      </c>
      <c r="J88">
        <v>2.2890000000000001</v>
      </c>
      <c r="K88">
        <v>45.594999999999999</v>
      </c>
      <c r="L88">
        <v>41.588999999999999</v>
      </c>
      <c r="N88">
        <f t="shared" si="3"/>
        <v>1.6200931465309256</v>
      </c>
      <c r="P88">
        <f t="shared" si="4"/>
        <v>9.2504502840253089</v>
      </c>
      <c r="S88" s="12">
        <v>1.071</v>
      </c>
      <c r="T88" s="12">
        <v>0.27400000000000002</v>
      </c>
      <c r="U88" s="12">
        <v>4.5999999999999999E-2</v>
      </c>
      <c r="AF88">
        <f t="shared" si="5"/>
        <v>0.74524284740422575</v>
      </c>
    </row>
    <row r="89" spans="1:32">
      <c r="A89" s="3">
        <v>40865</v>
      </c>
      <c r="B89" t="s">
        <v>59</v>
      </c>
      <c r="C89" t="s">
        <v>86</v>
      </c>
      <c r="D89" t="s">
        <v>83</v>
      </c>
      <c r="E89" s="5" t="s">
        <v>30</v>
      </c>
      <c r="F89" s="2" t="s">
        <v>99</v>
      </c>
      <c r="G89" s="5">
        <v>5</v>
      </c>
      <c r="H89">
        <v>2.2610000000000001</v>
      </c>
      <c r="I89">
        <v>168.35599999999999</v>
      </c>
      <c r="J89">
        <v>2.29</v>
      </c>
      <c r="K89">
        <v>45.521999999999998</v>
      </c>
      <c r="L89">
        <v>44.476999999999997</v>
      </c>
      <c r="N89">
        <f t="shared" si="3"/>
        <v>1.9225338380253352</v>
      </c>
      <c r="P89">
        <f t="shared" si="4"/>
        <v>2.4171909696521134</v>
      </c>
      <c r="S89" s="12">
        <v>1.393</v>
      </c>
      <c r="T89" s="12">
        <v>0.40699999999999997</v>
      </c>
      <c r="U89" s="12">
        <v>6.6000000000000003E-2</v>
      </c>
      <c r="AF89">
        <f t="shared" si="5"/>
        <v>1.2688723330967213</v>
      </c>
    </row>
    <row r="90" spans="1:32">
      <c r="A90" s="3">
        <v>40865</v>
      </c>
      <c r="B90" t="s">
        <v>59</v>
      </c>
      <c r="C90" t="s">
        <v>86</v>
      </c>
      <c r="D90" t="s">
        <v>83</v>
      </c>
      <c r="E90" s="5" t="s">
        <v>60</v>
      </c>
      <c r="F90" s="2" t="s">
        <v>100</v>
      </c>
      <c r="G90" s="5">
        <v>4</v>
      </c>
      <c r="H90">
        <v>2.2879999999999998</v>
      </c>
      <c r="I90">
        <v>80.088999999999999</v>
      </c>
      <c r="J90">
        <v>2.282</v>
      </c>
      <c r="K90">
        <v>21.138000000000002</v>
      </c>
      <c r="L90">
        <v>20.692</v>
      </c>
      <c r="N90">
        <f t="shared" si="3"/>
        <v>1.1256739752265956</v>
      </c>
      <c r="P90">
        <f t="shared" si="4"/>
        <v>2.3652948663555442</v>
      </c>
      <c r="S90" s="12">
        <v>1.44</v>
      </c>
      <c r="T90" s="12">
        <v>0.36099999999999999</v>
      </c>
      <c r="U90" s="12">
        <v>6.3E-2</v>
      </c>
      <c r="AF90">
        <f t="shared" si="5"/>
        <v>0.70917460439275526</v>
      </c>
    </row>
    <row r="91" spans="1:32">
      <c r="A91" s="3">
        <v>40861</v>
      </c>
      <c r="B91" t="s">
        <v>61</v>
      </c>
      <c r="C91" t="s">
        <v>89</v>
      </c>
      <c r="D91" t="s">
        <v>83</v>
      </c>
      <c r="E91" t="s">
        <v>26</v>
      </c>
      <c r="F91" s="2" t="s">
        <v>0</v>
      </c>
      <c r="G91" s="5">
        <v>2</v>
      </c>
      <c r="H91">
        <v>2.2970000000000002</v>
      </c>
      <c r="I91">
        <v>4.5780000000000003</v>
      </c>
      <c r="J91">
        <v>2.2759999999999998</v>
      </c>
      <c r="K91">
        <v>2.9449999999999998</v>
      </c>
      <c r="L91">
        <v>2.5529999999999999</v>
      </c>
      <c r="N91">
        <f t="shared" si="3"/>
        <v>6.6005895489566063E-2</v>
      </c>
      <c r="P91">
        <f t="shared" si="4"/>
        <v>58.594917787742887</v>
      </c>
      <c r="S91" s="12">
        <v>24.8</v>
      </c>
      <c r="T91" s="12">
        <v>2.2709999999999999</v>
      </c>
      <c r="U91" s="12">
        <v>2.2330000000000001</v>
      </c>
      <c r="AF91">
        <f t="shared" si="5"/>
        <v>1.4739116462820103</v>
      </c>
    </row>
    <row r="92" spans="1:32">
      <c r="A92" s="3">
        <v>40861</v>
      </c>
      <c r="B92" t="s">
        <v>61</v>
      </c>
      <c r="C92" t="s">
        <v>89</v>
      </c>
      <c r="D92" t="s">
        <v>83</v>
      </c>
      <c r="E92" s="4" t="s">
        <v>27</v>
      </c>
      <c r="F92" s="2" t="s">
        <v>1</v>
      </c>
      <c r="G92" s="5">
        <v>3</v>
      </c>
      <c r="H92">
        <v>2.2879999999999998</v>
      </c>
      <c r="I92">
        <v>36.034999999999997</v>
      </c>
      <c r="J92">
        <v>2.2570000000000001</v>
      </c>
      <c r="K92">
        <v>13.648</v>
      </c>
      <c r="L92">
        <v>12.9</v>
      </c>
      <c r="N92">
        <f t="shared" si="3"/>
        <v>0.65103052903299308</v>
      </c>
      <c r="P92">
        <f t="shared" si="4"/>
        <v>6.5665876569221249</v>
      </c>
      <c r="S92" s="12">
        <v>2.7330000000000001</v>
      </c>
      <c r="T92" s="12">
        <v>0.52100000000000002</v>
      </c>
      <c r="U92" s="12">
        <v>0.154</v>
      </c>
      <c r="AF92">
        <f t="shared" si="5"/>
        <v>1.0025870147108094</v>
      </c>
    </row>
    <row r="93" spans="1:32">
      <c r="A93" s="3">
        <v>40861</v>
      </c>
      <c r="B93" t="s">
        <v>61</v>
      </c>
      <c r="C93" t="s">
        <v>89</v>
      </c>
      <c r="D93" t="s">
        <v>83</v>
      </c>
      <c r="E93" s="5" t="s">
        <v>28</v>
      </c>
      <c r="F93" s="2" t="s">
        <v>97</v>
      </c>
      <c r="G93" s="5">
        <v>4</v>
      </c>
      <c r="H93">
        <v>2.2799999999999998</v>
      </c>
      <c r="I93">
        <v>129.44900000000001</v>
      </c>
      <c r="J93">
        <v>2.2589999999999999</v>
      </c>
      <c r="K93">
        <v>32.770000000000003</v>
      </c>
      <c r="L93">
        <v>31.777999999999999</v>
      </c>
      <c r="N93">
        <f t="shared" si="3"/>
        <v>1.839961359823022</v>
      </c>
      <c r="P93">
        <f t="shared" si="4"/>
        <v>3.2512864212906964</v>
      </c>
      <c r="S93" s="12">
        <v>1.4490000000000001</v>
      </c>
      <c r="T93" s="12">
        <v>0.373</v>
      </c>
      <c r="U93" s="12">
        <v>6.9000000000000006E-2</v>
      </c>
      <c r="AF93">
        <f t="shared" si="5"/>
        <v>1.2695733382778853</v>
      </c>
    </row>
    <row r="94" spans="1:32">
      <c r="A94" s="3">
        <v>40861</v>
      </c>
      <c r="B94" t="s">
        <v>61</v>
      </c>
      <c r="C94" t="s">
        <v>89</v>
      </c>
      <c r="D94" t="s">
        <v>83</v>
      </c>
      <c r="E94" s="5" t="s">
        <v>29</v>
      </c>
      <c r="F94" s="2" t="s">
        <v>13</v>
      </c>
      <c r="G94" s="5">
        <v>4</v>
      </c>
      <c r="H94">
        <v>2.262</v>
      </c>
      <c r="I94">
        <v>142.44800000000001</v>
      </c>
      <c r="J94">
        <v>2.2570000000000001</v>
      </c>
      <c r="K94">
        <v>35.755000000000003</v>
      </c>
      <c r="L94">
        <v>34.695</v>
      </c>
      <c r="N94">
        <f t="shared" si="3"/>
        <v>2.0282995320254948</v>
      </c>
      <c r="P94">
        <f t="shared" si="4"/>
        <v>3.1643680219714669</v>
      </c>
      <c r="S94" s="12">
        <v>1.504</v>
      </c>
      <c r="T94" s="12">
        <v>0.38200000000000001</v>
      </c>
      <c r="U94" s="12">
        <v>8.5000000000000006E-2</v>
      </c>
      <c r="AF94">
        <f t="shared" si="5"/>
        <v>1.7240546022216707</v>
      </c>
    </row>
    <row r="95" spans="1:32">
      <c r="A95" s="3">
        <v>40861</v>
      </c>
      <c r="B95" t="s">
        <v>61</v>
      </c>
      <c r="C95" t="s">
        <v>89</v>
      </c>
      <c r="D95" t="s">
        <v>83</v>
      </c>
      <c r="E95" s="5" t="s">
        <v>30</v>
      </c>
      <c r="F95" s="2" t="s">
        <v>14</v>
      </c>
      <c r="G95" s="5">
        <v>4</v>
      </c>
      <c r="H95">
        <v>2.278</v>
      </c>
      <c r="I95">
        <v>162.16800000000001</v>
      </c>
      <c r="J95">
        <v>2.2719999999999998</v>
      </c>
      <c r="K95">
        <v>42.344999999999999</v>
      </c>
      <c r="L95">
        <v>41.451999999999998</v>
      </c>
      <c r="N95">
        <f t="shared" si="3"/>
        <v>2.3133894409966502</v>
      </c>
      <c r="P95">
        <f t="shared" si="4"/>
        <v>2.2284331095750272</v>
      </c>
      <c r="S95" s="12">
        <v>1.18</v>
      </c>
      <c r="T95" s="12">
        <v>0.25700000000000001</v>
      </c>
      <c r="U95" s="12">
        <v>3.7999999999999999E-2</v>
      </c>
      <c r="AF95">
        <f t="shared" si="5"/>
        <v>0.87908798757872697</v>
      </c>
    </row>
    <row r="96" spans="1:32">
      <c r="A96" s="3">
        <v>40861</v>
      </c>
      <c r="B96" t="s">
        <v>62</v>
      </c>
      <c r="C96" t="s">
        <v>94</v>
      </c>
      <c r="D96" t="s">
        <v>83</v>
      </c>
      <c r="E96" t="s">
        <v>26</v>
      </c>
      <c r="F96" s="2" t="s">
        <v>0</v>
      </c>
      <c r="G96" s="5">
        <v>2</v>
      </c>
      <c r="H96">
        <v>2.2839999999999998</v>
      </c>
      <c r="I96">
        <v>10.930999999999999</v>
      </c>
      <c r="J96">
        <v>2.2890000000000001</v>
      </c>
      <c r="K96">
        <v>5.0030000000000001</v>
      </c>
      <c r="L96">
        <v>4.4160000000000004</v>
      </c>
      <c r="N96">
        <f t="shared" si="3"/>
        <v>0.25022050780283983</v>
      </c>
      <c r="P96">
        <f t="shared" si="4"/>
        <v>21.628592483419297</v>
      </c>
      <c r="S96" s="12"/>
      <c r="T96" s="12"/>
      <c r="U96" s="12"/>
      <c r="V96" t="s">
        <v>75</v>
      </c>
      <c r="AF96">
        <f t="shared" si="5"/>
        <v>0</v>
      </c>
    </row>
    <row r="97" spans="1:32">
      <c r="A97" s="3">
        <v>40861</v>
      </c>
      <c r="B97" t="s">
        <v>62</v>
      </c>
      <c r="C97" t="s">
        <v>94</v>
      </c>
      <c r="D97" t="s">
        <v>83</v>
      </c>
      <c r="E97" s="4" t="s">
        <v>27</v>
      </c>
      <c r="F97" s="2" t="s">
        <v>1</v>
      </c>
      <c r="G97" s="5">
        <v>3</v>
      </c>
      <c r="H97">
        <v>2.2850000000000001</v>
      </c>
      <c r="I97">
        <v>74.629000000000005</v>
      </c>
      <c r="J97">
        <v>2.2789999999999999</v>
      </c>
      <c r="K97">
        <v>17.808</v>
      </c>
      <c r="L97">
        <v>17.123999999999999</v>
      </c>
      <c r="N97">
        <f t="shared" si="3"/>
        <v>1.3956248730957672</v>
      </c>
      <c r="P97">
        <f t="shared" si="4"/>
        <v>4.4046622448322559</v>
      </c>
      <c r="S97" s="12">
        <v>2.2120000000000002</v>
      </c>
      <c r="T97" s="12">
        <v>0.5</v>
      </c>
      <c r="U97" s="12">
        <v>0.13200000000000001</v>
      </c>
      <c r="AF97">
        <f t="shared" si="5"/>
        <v>1.8422248324864126</v>
      </c>
    </row>
    <row r="98" spans="1:32">
      <c r="A98" s="3">
        <v>40861</v>
      </c>
      <c r="B98" t="s">
        <v>62</v>
      </c>
      <c r="C98" t="s">
        <v>94</v>
      </c>
      <c r="D98" t="s">
        <v>83</v>
      </c>
      <c r="E98" s="5" t="s">
        <v>28</v>
      </c>
      <c r="F98" s="2" t="s">
        <v>97</v>
      </c>
      <c r="G98" s="5">
        <v>5</v>
      </c>
      <c r="H98">
        <v>2.2850000000000001</v>
      </c>
      <c r="I98">
        <v>143.791</v>
      </c>
      <c r="J98">
        <v>2.2869999999999999</v>
      </c>
      <c r="K98">
        <v>40.616999999999997</v>
      </c>
      <c r="L98">
        <v>38.548999999999999</v>
      </c>
      <c r="N98">
        <f t="shared" si="3"/>
        <v>1.6379185001572178</v>
      </c>
      <c r="P98">
        <f t="shared" si="4"/>
        <v>5.395251761022692</v>
      </c>
      <c r="S98" s="12">
        <v>2.149</v>
      </c>
      <c r="T98" s="12">
        <v>0.46</v>
      </c>
      <c r="U98" s="12">
        <v>9.1999999999999998E-2</v>
      </c>
      <c r="AF98">
        <f t="shared" si="5"/>
        <v>1.5068850201446404</v>
      </c>
    </row>
    <row r="99" spans="1:32">
      <c r="A99" s="3">
        <v>40861</v>
      </c>
      <c r="B99" t="s">
        <v>62</v>
      </c>
      <c r="C99" t="s">
        <v>94</v>
      </c>
      <c r="D99" t="s">
        <v>83</v>
      </c>
      <c r="E99" s="5" t="s">
        <v>33</v>
      </c>
      <c r="F99" s="2" t="s">
        <v>15</v>
      </c>
      <c r="G99" s="5">
        <v>4</v>
      </c>
      <c r="H99">
        <v>2.2799999999999998</v>
      </c>
      <c r="I99">
        <v>103.47</v>
      </c>
      <c r="J99">
        <v>2.2709999999999999</v>
      </c>
      <c r="K99">
        <v>21.661999999999999</v>
      </c>
      <c r="L99">
        <v>20.919</v>
      </c>
      <c r="N99">
        <f t="shared" si="3"/>
        <v>1.4640807901335355</v>
      </c>
      <c r="P99">
        <f t="shared" si="4"/>
        <v>3.8316744881646057</v>
      </c>
      <c r="S99" s="12">
        <v>1.841</v>
      </c>
      <c r="T99" s="12">
        <v>0.52300000000000002</v>
      </c>
      <c r="U99" s="12">
        <v>9.8000000000000004E-2</v>
      </c>
      <c r="AF99">
        <f t="shared" si="5"/>
        <v>1.4347991743308648</v>
      </c>
    </row>
    <row r="100" spans="1:32">
      <c r="A100" s="3">
        <v>40868</v>
      </c>
      <c r="B100" t="s">
        <v>63</v>
      </c>
      <c r="E100" t="s">
        <v>26</v>
      </c>
      <c r="G100" s="5">
        <v>2</v>
      </c>
      <c r="H100">
        <v>2.2850000000000001</v>
      </c>
      <c r="I100">
        <v>31.312999999999999</v>
      </c>
      <c r="J100">
        <v>2.2610000000000001</v>
      </c>
      <c r="K100">
        <v>9.8170000000000002</v>
      </c>
      <c r="L100">
        <v>9.4369999999999994</v>
      </c>
      <c r="N100">
        <f t="shared" si="3"/>
        <v>0.83999085237664328</v>
      </c>
      <c r="P100">
        <f t="shared" si="4"/>
        <v>5.0291159343568124</v>
      </c>
      <c r="S100" s="12"/>
      <c r="T100" s="12"/>
      <c r="U100" s="12"/>
      <c r="AF100">
        <f t="shared" si="5"/>
        <v>0</v>
      </c>
    </row>
    <row r="101" spans="1:32">
      <c r="A101" s="3">
        <v>40868</v>
      </c>
      <c r="B101" t="s">
        <v>63</v>
      </c>
      <c r="E101" s="4" t="s">
        <v>27</v>
      </c>
      <c r="F101" s="4"/>
      <c r="G101" s="5">
        <v>3</v>
      </c>
      <c r="H101">
        <v>2.2850000000000001</v>
      </c>
      <c r="I101">
        <v>75.498000000000005</v>
      </c>
      <c r="J101">
        <v>2.2650000000000001</v>
      </c>
      <c r="K101">
        <v>19.446000000000002</v>
      </c>
      <c r="L101">
        <v>18.954999999999998</v>
      </c>
      <c r="N101">
        <f t="shared" si="3"/>
        <v>1.4123891937681134</v>
      </c>
      <c r="P101">
        <f t="shared" si="4"/>
        <v>2.8578080437692983</v>
      </c>
      <c r="S101" s="12"/>
      <c r="T101" s="12"/>
      <c r="U101" s="12"/>
      <c r="AF101">
        <f t="shared" si="5"/>
        <v>0</v>
      </c>
    </row>
    <row r="102" spans="1:32">
      <c r="A102" s="3">
        <v>40868</v>
      </c>
      <c r="B102" t="s">
        <v>63</v>
      </c>
      <c r="E102" s="5" t="s">
        <v>28</v>
      </c>
      <c r="F102" s="5"/>
      <c r="G102" s="5">
        <v>5</v>
      </c>
      <c r="H102">
        <v>2.2850000000000001</v>
      </c>
      <c r="I102">
        <v>151.309</v>
      </c>
      <c r="J102">
        <v>2.2589999999999999</v>
      </c>
      <c r="K102">
        <v>36.911999999999999</v>
      </c>
      <c r="L102">
        <v>35.962000000000003</v>
      </c>
      <c r="N102">
        <f t="shared" si="3"/>
        <v>1.7249386355873901</v>
      </c>
      <c r="P102">
        <f t="shared" si="4"/>
        <v>2.7414653853923059</v>
      </c>
      <c r="S102" s="12"/>
      <c r="T102" s="12"/>
      <c r="U102" s="12"/>
      <c r="AF102">
        <f t="shared" si="5"/>
        <v>0</v>
      </c>
    </row>
  </sheetData>
  <mergeCells count="1">
    <mergeCell ref="S1:U1"/>
  </mergeCells>
  <phoneticPr fontId="8" type="noConversion"/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2014-05-01T15:46:12Z</dcterms:modified>
</cp:coreProperties>
</file>