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3860" yWindow="1520" windowWidth="25360" windowHeight="18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Q79" i="1" l="1"/>
  <c r="K79" i="1"/>
  <c r="AR79" i="1"/>
  <c r="AU79" i="1"/>
  <c r="AT79" i="1"/>
  <c r="AS79" i="1"/>
  <c r="R79" i="1"/>
  <c r="AV79" i="1"/>
  <c r="P79" i="1"/>
  <c r="AW79" i="1"/>
  <c r="AX79" i="1"/>
  <c r="AY79" i="1"/>
  <c r="BB79" i="1"/>
  <c r="T79" i="1"/>
  <c r="L79" i="1"/>
  <c r="BH79" i="1"/>
  <c r="BI79" i="1"/>
  <c r="BJ79" i="1"/>
  <c r="BE79" i="1"/>
  <c r="M79" i="1"/>
  <c r="BG79" i="1"/>
  <c r="BF79" i="1"/>
  <c r="AZ79" i="1"/>
  <c r="BA79" i="1"/>
  <c r="BC79" i="1"/>
  <c r="BD79" i="1"/>
  <c r="O79" i="1"/>
  <c r="N79" i="1"/>
  <c r="AQ78" i="1"/>
  <c r="K78" i="1"/>
  <c r="AR78" i="1"/>
  <c r="AU78" i="1"/>
  <c r="AT78" i="1"/>
  <c r="AS78" i="1"/>
  <c r="R78" i="1"/>
  <c r="AV78" i="1"/>
  <c r="P78" i="1"/>
  <c r="AW78" i="1"/>
  <c r="AX78" i="1"/>
  <c r="AY78" i="1"/>
  <c r="BB78" i="1"/>
  <c r="T78" i="1"/>
  <c r="L78" i="1"/>
  <c r="BH78" i="1"/>
  <c r="BI78" i="1"/>
  <c r="BJ78" i="1"/>
  <c r="BE78" i="1"/>
  <c r="M78" i="1"/>
  <c r="BG78" i="1"/>
  <c r="BF78" i="1"/>
  <c r="AZ78" i="1"/>
  <c r="BA78" i="1"/>
  <c r="BC78" i="1"/>
  <c r="BD78" i="1"/>
  <c r="O78" i="1"/>
  <c r="N78" i="1"/>
  <c r="AQ77" i="1"/>
  <c r="K77" i="1"/>
  <c r="AR77" i="1"/>
  <c r="AU77" i="1"/>
  <c r="AT77" i="1"/>
  <c r="AS77" i="1"/>
  <c r="R77" i="1"/>
  <c r="AV77" i="1"/>
  <c r="P77" i="1"/>
  <c r="AW77" i="1"/>
  <c r="AX77" i="1"/>
  <c r="AY77" i="1"/>
  <c r="BB77" i="1"/>
  <c r="T77" i="1"/>
  <c r="L77" i="1"/>
  <c r="BH77" i="1"/>
  <c r="BI77" i="1"/>
  <c r="BJ77" i="1"/>
  <c r="BE77" i="1"/>
  <c r="M77" i="1"/>
  <c r="BG77" i="1"/>
  <c r="BF77" i="1"/>
  <c r="AZ77" i="1"/>
  <c r="BA77" i="1"/>
  <c r="BC77" i="1"/>
  <c r="BD77" i="1"/>
  <c r="O77" i="1"/>
  <c r="N77" i="1"/>
  <c r="AQ76" i="1"/>
  <c r="K76" i="1"/>
  <c r="AR76" i="1"/>
  <c r="AU76" i="1"/>
  <c r="AT76" i="1"/>
  <c r="AS76" i="1"/>
  <c r="R76" i="1"/>
  <c r="AV76" i="1"/>
  <c r="P76" i="1"/>
  <c r="AW76" i="1"/>
  <c r="AX76" i="1"/>
  <c r="AY76" i="1"/>
  <c r="BB76" i="1"/>
  <c r="T76" i="1"/>
  <c r="L76" i="1"/>
  <c r="BH76" i="1"/>
  <c r="BI76" i="1"/>
  <c r="BJ76" i="1"/>
  <c r="BE76" i="1"/>
  <c r="M76" i="1"/>
  <c r="BG76" i="1"/>
  <c r="BF76" i="1"/>
  <c r="AZ76" i="1"/>
  <c r="BA76" i="1"/>
  <c r="BC76" i="1"/>
  <c r="BD76" i="1"/>
  <c r="O76" i="1"/>
  <c r="N76" i="1"/>
  <c r="AQ75" i="1"/>
  <c r="K75" i="1"/>
  <c r="AR75" i="1"/>
  <c r="AU75" i="1"/>
  <c r="AT75" i="1"/>
  <c r="AS75" i="1"/>
  <c r="R75" i="1"/>
  <c r="AV75" i="1"/>
  <c r="P75" i="1"/>
  <c r="AW75" i="1"/>
  <c r="AX75" i="1"/>
  <c r="AY75" i="1"/>
  <c r="BB75" i="1"/>
  <c r="T75" i="1"/>
  <c r="L75" i="1"/>
  <c r="BH75" i="1"/>
  <c r="BI75" i="1"/>
  <c r="BJ75" i="1"/>
  <c r="BE75" i="1"/>
  <c r="M75" i="1"/>
  <c r="BG75" i="1"/>
  <c r="BF75" i="1"/>
  <c r="AZ75" i="1"/>
  <c r="BA75" i="1"/>
  <c r="BC75" i="1"/>
  <c r="BD75" i="1"/>
  <c r="O75" i="1"/>
  <c r="N75" i="1"/>
  <c r="AQ74" i="1"/>
  <c r="K74" i="1"/>
  <c r="AR74" i="1"/>
  <c r="AU74" i="1"/>
  <c r="AT74" i="1"/>
  <c r="AS74" i="1"/>
  <c r="R74" i="1"/>
  <c r="AV74" i="1"/>
  <c r="P74" i="1"/>
  <c r="AW74" i="1"/>
  <c r="AX74" i="1"/>
  <c r="AY74" i="1"/>
  <c r="BB74" i="1"/>
  <c r="T74" i="1"/>
  <c r="L74" i="1"/>
  <c r="BH74" i="1"/>
  <c r="BI74" i="1"/>
  <c r="BJ74" i="1"/>
  <c r="BE74" i="1"/>
  <c r="M74" i="1"/>
  <c r="BG74" i="1"/>
  <c r="BF74" i="1"/>
  <c r="AZ74" i="1"/>
  <c r="BA74" i="1"/>
  <c r="BC74" i="1"/>
  <c r="BD74" i="1"/>
  <c r="O74" i="1"/>
  <c r="N74" i="1"/>
  <c r="AQ73" i="1"/>
  <c r="K73" i="1"/>
  <c r="AR73" i="1"/>
  <c r="AU73" i="1"/>
  <c r="AT73" i="1"/>
  <c r="AS73" i="1"/>
  <c r="R73" i="1"/>
  <c r="AV73" i="1"/>
  <c r="P73" i="1"/>
  <c r="AW73" i="1"/>
  <c r="AX73" i="1"/>
  <c r="AY73" i="1"/>
  <c r="BB73" i="1"/>
  <c r="T73" i="1"/>
  <c r="L73" i="1"/>
  <c r="BH73" i="1"/>
  <c r="BI73" i="1"/>
  <c r="BJ73" i="1"/>
  <c r="BE73" i="1"/>
  <c r="M73" i="1"/>
  <c r="BG73" i="1"/>
  <c r="BF73" i="1"/>
  <c r="AZ73" i="1"/>
  <c r="BA73" i="1"/>
  <c r="BC73" i="1"/>
  <c r="BD73" i="1"/>
  <c r="O73" i="1"/>
  <c r="N73" i="1"/>
  <c r="AQ72" i="1"/>
  <c r="K72" i="1"/>
  <c r="AR72" i="1"/>
  <c r="AU72" i="1"/>
  <c r="AT72" i="1"/>
  <c r="AS72" i="1"/>
  <c r="R72" i="1"/>
  <c r="AV72" i="1"/>
  <c r="P72" i="1"/>
  <c r="AW72" i="1"/>
  <c r="AX72" i="1"/>
  <c r="AY72" i="1"/>
  <c r="BB72" i="1"/>
  <c r="T72" i="1"/>
  <c r="L72" i="1"/>
  <c r="BH72" i="1"/>
  <c r="BI72" i="1"/>
  <c r="BJ72" i="1"/>
  <c r="BE72" i="1"/>
  <c r="M72" i="1"/>
  <c r="BG72" i="1"/>
  <c r="BF72" i="1"/>
  <c r="AZ72" i="1"/>
  <c r="BA72" i="1"/>
  <c r="BC72" i="1"/>
  <c r="BD72" i="1"/>
  <c r="O72" i="1"/>
  <c r="N72" i="1"/>
  <c r="AQ71" i="1"/>
  <c r="K71" i="1"/>
  <c r="AR71" i="1"/>
  <c r="AU71" i="1"/>
  <c r="AT71" i="1"/>
  <c r="AS71" i="1"/>
  <c r="R71" i="1"/>
  <c r="AV71" i="1"/>
  <c r="P71" i="1"/>
  <c r="AW71" i="1"/>
  <c r="AX71" i="1"/>
  <c r="AY71" i="1"/>
  <c r="BB71" i="1"/>
  <c r="T71" i="1"/>
  <c r="L71" i="1"/>
  <c r="BH71" i="1"/>
  <c r="BI71" i="1"/>
  <c r="BJ71" i="1"/>
  <c r="BE71" i="1"/>
  <c r="M71" i="1"/>
  <c r="BG71" i="1"/>
  <c r="BF71" i="1"/>
  <c r="AZ71" i="1"/>
  <c r="BA71" i="1"/>
  <c r="BC71" i="1"/>
  <c r="BD71" i="1"/>
  <c r="O71" i="1"/>
  <c r="N71" i="1"/>
  <c r="AQ70" i="1"/>
  <c r="K70" i="1"/>
  <c r="AR70" i="1"/>
  <c r="AU70" i="1"/>
  <c r="AT70" i="1"/>
  <c r="AS70" i="1"/>
  <c r="R70" i="1"/>
  <c r="AV70" i="1"/>
  <c r="P70" i="1"/>
  <c r="AW70" i="1"/>
  <c r="AX70" i="1"/>
  <c r="AY70" i="1"/>
  <c r="BB70" i="1"/>
  <c r="T70" i="1"/>
  <c r="L70" i="1"/>
  <c r="BH70" i="1"/>
  <c r="BI70" i="1"/>
  <c r="BJ70" i="1"/>
  <c r="BE70" i="1"/>
  <c r="M70" i="1"/>
  <c r="BG70" i="1"/>
  <c r="BF70" i="1"/>
  <c r="AZ70" i="1"/>
  <c r="BA70" i="1"/>
  <c r="BC70" i="1"/>
  <c r="BD70" i="1"/>
  <c r="O70" i="1"/>
  <c r="N70" i="1"/>
  <c r="AQ69" i="1"/>
  <c r="K69" i="1"/>
  <c r="AR69" i="1"/>
  <c r="AU69" i="1"/>
  <c r="AT69" i="1"/>
  <c r="AS69" i="1"/>
  <c r="R69" i="1"/>
  <c r="AV69" i="1"/>
  <c r="P69" i="1"/>
  <c r="AW69" i="1"/>
  <c r="AX69" i="1"/>
  <c r="AY69" i="1"/>
  <c r="BB69" i="1"/>
  <c r="T69" i="1"/>
  <c r="L69" i="1"/>
  <c r="BH69" i="1"/>
  <c r="BI69" i="1"/>
  <c r="BJ69" i="1"/>
  <c r="BE69" i="1"/>
  <c r="M69" i="1"/>
  <c r="BG69" i="1"/>
  <c r="BF69" i="1"/>
  <c r="AZ69" i="1"/>
  <c r="BA69" i="1"/>
  <c r="BC69" i="1"/>
  <c r="BD69" i="1"/>
  <c r="O69" i="1"/>
  <c r="N69" i="1"/>
  <c r="AQ68" i="1"/>
  <c r="K68" i="1"/>
  <c r="AR68" i="1"/>
  <c r="AU68" i="1"/>
  <c r="AT68" i="1"/>
  <c r="AS68" i="1"/>
  <c r="R68" i="1"/>
  <c r="AV68" i="1"/>
  <c r="P68" i="1"/>
  <c r="AW68" i="1"/>
  <c r="AX68" i="1"/>
  <c r="AY68" i="1"/>
  <c r="BB68" i="1"/>
  <c r="T68" i="1"/>
  <c r="L68" i="1"/>
  <c r="BH68" i="1"/>
  <c r="BI68" i="1"/>
  <c r="BJ68" i="1"/>
  <c r="BE68" i="1"/>
  <c r="M68" i="1"/>
  <c r="BG68" i="1"/>
  <c r="BF68" i="1"/>
  <c r="AZ68" i="1"/>
  <c r="BA68" i="1"/>
  <c r="BC68" i="1"/>
  <c r="BD68" i="1"/>
  <c r="O68" i="1"/>
  <c r="N68" i="1"/>
  <c r="AQ67" i="1"/>
  <c r="K67" i="1"/>
  <c r="AR67" i="1"/>
  <c r="AU67" i="1"/>
  <c r="AT67" i="1"/>
  <c r="AS67" i="1"/>
  <c r="R67" i="1"/>
  <c r="AV67" i="1"/>
  <c r="P67" i="1"/>
  <c r="AW67" i="1"/>
  <c r="AX67" i="1"/>
  <c r="AY67" i="1"/>
  <c r="BB67" i="1"/>
  <c r="T67" i="1"/>
  <c r="L67" i="1"/>
  <c r="BH67" i="1"/>
  <c r="BI67" i="1"/>
  <c r="BJ67" i="1"/>
  <c r="BE67" i="1"/>
  <c r="M67" i="1"/>
  <c r="BG67" i="1"/>
  <c r="BF67" i="1"/>
  <c r="AZ67" i="1"/>
  <c r="BA67" i="1"/>
  <c r="BC67" i="1"/>
  <c r="BD67" i="1"/>
  <c r="O67" i="1"/>
  <c r="N67" i="1"/>
  <c r="AQ66" i="1"/>
  <c r="K66" i="1"/>
  <c r="AR66" i="1"/>
  <c r="AU66" i="1"/>
  <c r="AT66" i="1"/>
  <c r="AS66" i="1"/>
  <c r="R66" i="1"/>
  <c r="AV66" i="1"/>
  <c r="P66" i="1"/>
  <c r="AW66" i="1"/>
  <c r="AX66" i="1"/>
  <c r="AY66" i="1"/>
  <c r="BB66" i="1"/>
  <c r="T66" i="1"/>
  <c r="L66" i="1"/>
  <c r="BH66" i="1"/>
  <c r="BI66" i="1"/>
  <c r="BJ66" i="1"/>
  <c r="BE66" i="1"/>
  <c r="M66" i="1"/>
  <c r="BG66" i="1"/>
  <c r="BF66" i="1"/>
  <c r="AZ66" i="1"/>
  <c r="BA66" i="1"/>
  <c r="BC66" i="1"/>
  <c r="BD66" i="1"/>
  <c r="O66" i="1"/>
  <c r="N66" i="1"/>
  <c r="AQ65" i="1"/>
  <c r="K65" i="1"/>
  <c r="AR65" i="1"/>
  <c r="AU65" i="1"/>
  <c r="AT65" i="1"/>
  <c r="AS65" i="1"/>
  <c r="R65" i="1"/>
  <c r="AV65" i="1"/>
  <c r="P65" i="1"/>
  <c r="AW65" i="1"/>
  <c r="AX65" i="1"/>
  <c r="AY65" i="1"/>
  <c r="BB65" i="1"/>
  <c r="T65" i="1"/>
  <c r="L65" i="1"/>
  <c r="BH65" i="1"/>
  <c r="BI65" i="1"/>
  <c r="BJ65" i="1"/>
  <c r="BE65" i="1"/>
  <c r="M65" i="1"/>
  <c r="BG65" i="1"/>
  <c r="BF65" i="1"/>
  <c r="AZ65" i="1"/>
  <c r="BA65" i="1"/>
  <c r="BC65" i="1"/>
  <c r="BD65" i="1"/>
  <c r="O65" i="1"/>
  <c r="N65" i="1"/>
  <c r="AQ64" i="1"/>
  <c r="K64" i="1"/>
  <c r="AR64" i="1"/>
  <c r="AU64" i="1"/>
  <c r="AT64" i="1"/>
  <c r="AS64" i="1"/>
  <c r="R64" i="1"/>
  <c r="AV64" i="1"/>
  <c r="P64" i="1"/>
  <c r="AW64" i="1"/>
  <c r="AX64" i="1"/>
  <c r="AY64" i="1"/>
  <c r="BB64" i="1"/>
  <c r="T64" i="1"/>
  <c r="L64" i="1"/>
  <c r="BH64" i="1"/>
  <c r="BI64" i="1"/>
  <c r="BJ64" i="1"/>
  <c r="BE64" i="1"/>
  <c r="M64" i="1"/>
  <c r="BG64" i="1"/>
  <c r="BF64" i="1"/>
  <c r="AZ64" i="1"/>
  <c r="BA64" i="1"/>
  <c r="BC64" i="1"/>
  <c r="BD64" i="1"/>
  <c r="O64" i="1"/>
  <c r="N64" i="1"/>
  <c r="AQ63" i="1"/>
  <c r="K63" i="1"/>
  <c r="AR63" i="1"/>
  <c r="AU63" i="1"/>
  <c r="AT63" i="1"/>
  <c r="AS63" i="1"/>
  <c r="R63" i="1"/>
  <c r="AV63" i="1"/>
  <c r="P63" i="1"/>
  <c r="AW63" i="1"/>
  <c r="AX63" i="1"/>
  <c r="AY63" i="1"/>
  <c r="BB63" i="1"/>
  <c r="T63" i="1"/>
  <c r="L63" i="1"/>
  <c r="BH63" i="1"/>
  <c r="BI63" i="1"/>
  <c r="BJ63" i="1"/>
  <c r="BE63" i="1"/>
  <c r="M63" i="1"/>
  <c r="BG63" i="1"/>
  <c r="BF63" i="1"/>
  <c r="AZ63" i="1"/>
  <c r="BA63" i="1"/>
  <c r="BC63" i="1"/>
  <c r="BD63" i="1"/>
  <c r="O63" i="1"/>
  <c r="N63" i="1"/>
  <c r="AQ62" i="1"/>
  <c r="K62" i="1"/>
  <c r="AR62" i="1"/>
  <c r="AU62" i="1"/>
  <c r="AT62" i="1"/>
  <c r="AS62" i="1"/>
  <c r="R62" i="1"/>
  <c r="AV62" i="1"/>
  <c r="P62" i="1"/>
  <c r="AW62" i="1"/>
  <c r="AX62" i="1"/>
  <c r="AY62" i="1"/>
  <c r="BB62" i="1"/>
  <c r="T62" i="1"/>
  <c r="L62" i="1"/>
  <c r="BH62" i="1"/>
  <c r="BI62" i="1"/>
  <c r="BJ62" i="1"/>
  <c r="BE62" i="1"/>
  <c r="M62" i="1"/>
  <c r="BG62" i="1"/>
  <c r="BF62" i="1"/>
  <c r="AZ62" i="1"/>
  <c r="BA62" i="1"/>
  <c r="BC62" i="1"/>
  <c r="BD62" i="1"/>
  <c r="O62" i="1"/>
  <c r="N62" i="1"/>
  <c r="AQ61" i="1"/>
  <c r="K61" i="1"/>
  <c r="AR61" i="1"/>
  <c r="AU61" i="1"/>
  <c r="AT61" i="1"/>
  <c r="AS61" i="1"/>
  <c r="R61" i="1"/>
  <c r="AV61" i="1"/>
  <c r="P61" i="1"/>
  <c r="AW61" i="1"/>
  <c r="AX61" i="1"/>
  <c r="AY61" i="1"/>
  <c r="BB61" i="1"/>
  <c r="T61" i="1"/>
  <c r="L61" i="1"/>
  <c r="BH61" i="1"/>
  <c r="BI61" i="1"/>
  <c r="BJ61" i="1"/>
  <c r="BE61" i="1"/>
  <c r="M61" i="1"/>
  <c r="BG61" i="1"/>
  <c r="BF61" i="1"/>
  <c r="AZ61" i="1"/>
  <c r="BA61" i="1"/>
  <c r="BC61" i="1"/>
  <c r="BD61" i="1"/>
  <c r="O61" i="1"/>
  <c r="N61" i="1"/>
  <c r="AQ60" i="1"/>
  <c r="K60" i="1"/>
  <c r="AR60" i="1"/>
  <c r="AU60" i="1"/>
  <c r="AT60" i="1"/>
  <c r="AS60" i="1"/>
  <c r="R60" i="1"/>
  <c r="AV60" i="1"/>
  <c r="P60" i="1"/>
  <c r="AW60" i="1"/>
  <c r="AX60" i="1"/>
  <c r="AY60" i="1"/>
  <c r="BB60" i="1"/>
  <c r="T60" i="1"/>
  <c r="L60" i="1"/>
  <c r="BH60" i="1"/>
  <c r="BI60" i="1"/>
  <c r="BJ60" i="1"/>
  <c r="BE60" i="1"/>
  <c r="M60" i="1"/>
  <c r="BG60" i="1"/>
  <c r="BF60" i="1"/>
  <c r="AZ60" i="1"/>
  <c r="BA60" i="1"/>
  <c r="BC60" i="1"/>
  <c r="BD60" i="1"/>
  <c r="O60" i="1"/>
  <c r="N60" i="1"/>
  <c r="AQ59" i="1"/>
  <c r="K59" i="1"/>
  <c r="AR59" i="1"/>
  <c r="AU59" i="1"/>
  <c r="AT59" i="1"/>
  <c r="AS59" i="1"/>
  <c r="R59" i="1"/>
  <c r="AV59" i="1"/>
  <c r="P59" i="1"/>
  <c r="AW59" i="1"/>
  <c r="AX59" i="1"/>
  <c r="AY59" i="1"/>
  <c r="BB59" i="1"/>
  <c r="T59" i="1"/>
  <c r="L59" i="1"/>
  <c r="BH59" i="1"/>
  <c r="BI59" i="1"/>
  <c r="BJ59" i="1"/>
  <c r="BE59" i="1"/>
  <c r="M59" i="1"/>
  <c r="BG59" i="1"/>
  <c r="BF59" i="1"/>
  <c r="AZ59" i="1"/>
  <c r="BA59" i="1"/>
  <c r="BC59" i="1"/>
  <c r="BD59" i="1"/>
  <c r="O59" i="1"/>
  <c r="N59" i="1"/>
  <c r="AQ58" i="1"/>
  <c r="K58" i="1"/>
  <c r="AR58" i="1"/>
  <c r="AU58" i="1"/>
  <c r="AT58" i="1"/>
  <c r="AS58" i="1"/>
  <c r="R58" i="1"/>
  <c r="AV58" i="1"/>
  <c r="P58" i="1"/>
  <c r="AW58" i="1"/>
  <c r="AX58" i="1"/>
  <c r="AY58" i="1"/>
  <c r="BB58" i="1"/>
  <c r="T58" i="1"/>
  <c r="L58" i="1"/>
  <c r="BH58" i="1"/>
  <c r="BI58" i="1"/>
  <c r="BJ58" i="1"/>
  <c r="BE58" i="1"/>
  <c r="M58" i="1"/>
  <c r="BG58" i="1"/>
  <c r="BF58" i="1"/>
  <c r="AZ58" i="1"/>
  <c r="BA58" i="1"/>
  <c r="BC58" i="1"/>
  <c r="BD58" i="1"/>
  <c r="O58" i="1"/>
  <c r="N58" i="1"/>
  <c r="AQ57" i="1"/>
  <c r="K57" i="1"/>
  <c r="AR57" i="1"/>
  <c r="AU57" i="1"/>
  <c r="AT57" i="1"/>
  <c r="AS57" i="1"/>
  <c r="R57" i="1"/>
  <c r="AV57" i="1"/>
  <c r="P57" i="1"/>
  <c r="AW57" i="1"/>
  <c r="AX57" i="1"/>
  <c r="AY57" i="1"/>
  <c r="BB57" i="1"/>
  <c r="T57" i="1"/>
  <c r="L57" i="1"/>
  <c r="BH57" i="1"/>
  <c r="BI57" i="1"/>
  <c r="BJ57" i="1"/>
  <c r="BE57" i="1"/>
  <c r="M57" i="1"/>
  <c r="BG57" i="1"/>
  <c r="BF57" i="1"/>
  <c r="AZ57" i="1"/>
  <c r="BA57" i="1"/>
  <c r="BC57" i="1"/>
  <c r="BD57" i="1"/>
  <c r="O57" i="1"/>
  <c r="N57" i="1"/>
  <c r="AQ56" i="1"/>
  <c r="K56" i="1"/>
  <c r="AR56" i="1"/>
  <c r="AU56" i="1"/>
  <c r="AT56" i="1"/>
  <c r="AS56" i="1"/>
  <c r="R56" i="1"/>
  <c r="AV56" i="1"/>
  <c r="P56" i="1"/>
  <c r="AW56" i="1"/>
  <c r="AX56" i="1"/>
  <c r="AY56" i="1"/>
  <c r="BB56" i="1"/>
  <c r="T56" i="1"/>
  <c r="L56" i="1"/>
  <c r="BH56" i="1"/>
  <c r="BI56" i="1"/>
  <c r="BJ56" i="1"/>
  <c r="BE56" i="1"/>
  <c r="M56" i="1"/>
  <c r="BG56" i="1"/>
  <c r="BF56" i="1"/>
  <c r="AZ56" i="1"/>
  <c r="BA56" i="1"/>
  <c r="BC56" i="1"/>
  <c r="BD56" i="1"/>
  <c r="O56" i="1"/>
  <c r="N56" i="1"/>
  <c r="AQ55" i="1"/>
  <c r="K55" i="1"/>
  <c r="AR55" i="1"/>
  <c r="AU55" i="1"/>
  <c r="AT55" i="1"/>
  <c r="AS55" i="1"/>
  <c r="R55" i="1"/>
  <c r="AV55" i="1"/>
  <c r="P55" i="1"/>
  <c r="AW55" i="1"/>
  <c r="AX55" i="1"/>
  <c r="AY55" i="1"/>
  <c r="BB55" i="1"/>
  <c r="T55" i="1"/>
  <c r="L55" i="1"/>
  <c r="BH55" i="1"/>
  <c r="BI55" i="1"/>
  <c r="BJ55" i="1"/>
  <c r="BE55" i="1"/>
  <c r="M55" i="1"/>
  <c r="BG55" i="1"/>
  <c r="BF55" i="1"/>
  <c r="AZ55" i="1"/>
  <c r="BA55" i="1"/>
  <c r="BC55" i="1"/>
  <c r="BD55" i="1"/>
  <c r="O55" i="1"/>
  <c r="N55" i="1"/>
  <c r="AQ54" i="1"/>
  <c r="K54" i="1"/>
  <c r="AR54" i="1"/>
  <c r="AU54" i="1"/>
  <c r="AT54" i="1"/>
  <c r="AS54" i="1"/>
  <c r="R54" i="1"/>
  <c r="AV54" i="1"/>
  <c r="P54" i="1"/>
  <c r="AW54" i="1"/>
  <c r="AX54" i="1"/>
  <c r="AY54" i="1"/>
  <c r="BB54" i="1"/>
  <c r="T54" i="1"/>
  <c r="L54" i="1"/>
  <c r="BH54" i="1"/>
  <c r="BI54" i="1"/>
  <c r="BJ54" i="1"/>
  <c r="BE54" i="1"/>
  <c r="M54" i="1"/>
  <c r="BG54" i="1"/>
  <c r="BF54" i="1"/>
  <c r="AZ54" i="1"/>
  <c r="BA54" i="1"/>
  <c r="BC54" i="1"/>
  <c r="BD54" i="1"/>
  <c r="O54" i="1"/>
  <c r="N54" i="1"/>
  <c r="AQ53" i="1"/>
  <c r="K53" i="1"/>
  <c r="AR53" i="1"/>
  <c r="AU53" i="1"/>
  <c r="AT53" i="1"/>
  <c r="AS53" i="1"/>
  <c r="R53" i="1"/>
  <c r="AV53" i="1"/>
  <c r="P53" i="1"/>
  <c r="AW53" i="1"/>
  <c r="AX53" i="1"/>
  <c r="AY53" i="1"/>
  <c r="BB53" i="1"/>
  <c r="T53" i="1"/>
  <c r="L53" i="1"/>
  <c r="BH53" i="1"/>
  <c r="BI53" i="1"/>
  <c r="BJ53" i="1"/>
  <c r="BE53" i="1"/>
  <c r="M53" i="1"/>
  <c r="BG53" i="1"/>
  <c r="BF53" i="1"/>
  <c r="AZ53" i="1"/>
  <c r="BA53" i="1"/>
  <c r="BC53" i="1"/>
  <c r="BD53" i="1"/>
  <c r="O53" i="1"/>
  <c r="N53" i="1"/>
  <c r="AQ52" i="1"/>
  <c r="K52" i="1"/>
  <c r="AR52" i="1"/>
  <c r="AU52" i="1"/>
  <c r="AT52" i="1"/>
  <c r="AS52" i="1"/>
  <c r="R52" i="1"/>
  <c r="AV52" i="1"/>
  <c r="P52" i="1"/>
  <c r="AW52" i="1"/>
  <c r="AX52" i="1"/>
  <c r="AY52" i="1"/>
  <c r="BB52" i="1"/>
  <c r="T52" i="1"/>
  <c r="L52" i="1"/>
  <c r="BH52" i="1"/>
  <c r="BI52" i="1"/>
  <c r="BJ52" i="1"/>
  <c r="BE52" i="1"/>
  <c r="M52" i="1"/>
  <c r="BG52" i="1"/>
  <c r="BF52" i="1"/>
  <c r="AZ52" i="1"/>
  <c r="BA52" i="1"/>
  <c r="BC52" i="1"/>
  <c r="BD52" i="1"/>
  <c r="O52" i="1"/>
  <c r="N52" i="1"/>
  <c r="AQ51" i="1"/>
  <c r="K51" i="1"/>
  <c r="AR51" i="1"/>
  <c r="AU51" i="1"/>
  <c r="AT51" i="1"/>
  <c r="AS51" i="1"/>
  <c r="R51" i="1"/>
  <c r="AV51" i="1"/>
  <c r="P51" i="1"/>
  <c r="AW51" i="1"/>
  <c r="AX51" i="1"/>
  <c r="AY51" i="1"/>
  <c r="BB51" i="1"/>
  <c r="T51" i="1"/>
  <c r="L51" i="1"/>
  <c r="BH51" i="1"/>
  <c r="BI51" i="1"/>
  <c r="BJ51" i="1"/>
  <c r="BE51" i="1"/>
  <c r="M51" i="1"/>
  <c r="BG51" i="1"/>
  <c r="BF51" i="1"/>
  <c r="AZ51" i="1"/>
  <c r="BA51" i="1"/>
  <c r="BC51" i="1"/>
  <c r="BD51" i="1"/>
  <c r="O51" i="1"/>
  <c r="N51" i="1"/>
  <c r="AQ50" i="1"/>
  <c r="K50" i="1"/>
  <c r="AR50" i="1"/>
  <c r="AU50" i="1"/>
  <c r="AT50" i="1"/>
  <c r="AS50" i="1"/>
  <c r="R50" i="1"/>
  <c r="AV50" i="1"/>
  <c r="P50" i="1"/>
  <c r="AW50" i="1"/>
  <c r="AX50" i="1"/>
  <c r="AY50" i="1"/>
  <c r="BB50" i="1"/>
  <c r="T50" i="1"/>
  <c r="L50" i="1"/>
  <c r="BH50" i="1"/>
  <c r="BI50" i="1"/>
  <c r="BJ50" i="1"/>
  <c r="BE50" i="1"/>
  <c r="M50" i="1"/>
  <c r="BG50" i="1"/>
  <c r="BF50" i="1"/>
  <c r="AZ50" i="1"/>
  <c r="BA50" i="1"/>
  <c r="BC50" i="1"/>
  <c r="BD50" i="1"/>
  <c r="O50" i="1"/>
  <c r="N50" i="1"/>
  <c r="AQ49" i="1"/>
  <c r="K49" i="1"/>
  <c r="AR49" i="1"/>
  <c r="AU49" i="1"/>
  <c r="AT49" i="1"/>
  <c r="AS49" i="1"/>
  <c r="R49" i="1"/>
  <c r="AV49" i="1"/>
  <c r="P49" i="1"/>
  <c r="AW49" i="1"/>
  <c r="AX49" i="1"/>
  <c r="AY49" i="1"/>
  <c r="BB49" i="1"/>
  <c r="T49" i="1"/>
  <c r="L49" i="1"/>
  <c r="BH49" i="1"/>
  <c r="BI49" i="1"/>
  <c r="BJ49" i="1"/>
  <c r="BE49" i="1"/>
  <c r="M49" i="1"/>
  <c r="BG49" i="1"/>
  <c r="BF49" i="1"/>
  <c r="AZ49" i="1"/>
  <c r="BA49" i="1"/>
  <c r="BC49" i="1"/>
  <c r="BD49" i="1"/>
  <c r="O49" i="1"/>
  <c r="N49" i="1"/>
  <c r="AQ48" i="1"/>
  <c r="K48" i="1"/>
  <c r="AR48" i="1"/>
  <c r="AU48" i="1"/>
  <c r="AT48" i="1"/>
  <c r="AS48" i="1"/>
  <c r="R48" i="1"/>
  <c r="AV48" i="1"/>
  <c r="P48" i="1"/>
  <c r="AW48" i="1"/>
  <c r="AX48" i="1"/>
  <c r="AY48" i="1"/>
  <c r="BB48" i="1"/>
  <c r="T48" i="1"/>
  <c r="L48" i="1"/>
  <c r="BH48" i="1"/>
  <c r="BI48" i="1"/>
  <c r="BJ48" i="1"/>
  <c r="BE48" i="1"/>
  <c r="M48" i="1"/>
  <c r="BG48" i="1"/>
  <c r="BF48" i="1"/>
  <c r="AZ48" i="1"/>
  <c r="BA48" i="1"/>
  <c r="BC48" i="1"/>
  <c r="BD48" i="1"/>
  <c r="O48" i="1"/>
  <c r="N48" i="1"/>
  <c r="AQ47" i="1"/>
  <c r="K47" i="1"/>
  <c r="AR47" i="1"/>
  <c r="AU47" i="1"/>
  <c r="AT47" i="1"/>
  <c r="AS47" i="1"/>
  <c r="R47" i="1"/>
  <c r="AV47" i="1"/>
  <c r="P47" i="1"/>
  <c r="AW47" i="1"/>
  <c r="AX47" i="1"/>
  <c r="AY47" i="1"/>
  <c r="BB47" i="1"/>
  <c r="T47" i="1"/>
  <c r="L47" i="1"/>
  <c r="BH47" i="1"/>
  <c r="BI47" i="1"/>
  <c r="BJ47" i="1"/>
  <c r="BE47" i="1"/>
  <c r="M47" i="1"/>
  <c r="BG47" i="1"/>
  <c r="BF47" i="1"/>
  <c r="AZ47" i="1"/>
  <c r="BA47" i="1"/>
  <c r="BC47" i="1"/>
  <c r="BD47" i="1"/>
  <c r="O47" i="1"/>
  <c r="N47" i="1"/>
  <c r="AQ46" i="1"/>
  <c r="K46" i="1"/>
  <c r="AR46" i="1"/>
  <c r="AU46" i="1"/>
  <c r="AT46" i="1"/>
  <c r="AS46" i="1"/>
  <c r="R46" i="1"/>
  <c r="AV46" i="1"/>
  <c r="P46" i="1"/>
  <c r="AW46" i="1"/>
  <c r="AX46" i="1"/>
  <c r="AY46" i="1"/>
  <c r="BB46" i="1"/>
  <c r="T46" i="1"/>
  <c r="L46" i="1"/>
  <c r="BH46" i="1"/>
  <c r="BI46" i="1"/>
  <c r="BJ46" i="1"/>
  <c r="BE46" i="1"/>
  <c r="M46" i="1"/>
  <c r="BG46" i="1"/>
  <c r="BF46" i="1"/>
  <c r="AZ46" i="1"/>
  <c r="BA46" i="1"/>
  <c r="BC46" i="1"/>
  <c r="BD46" i="1"/>
  <c r="O46" i="1"/>
  <c r="N46" i="1"/>
  <c r="AQ45" i="1"/>
  <c r="K45" i="1"/>
  <c r="AR45" i="1"/>
  <c r="AU45" i="1"/>
  <c r="AT45" i="1"/>
  <c r="AS45" i="1"/>
  <c r="R45" i="1"/>
  <c r="AV45" i="1"/>
  <c r="P45" i="1"/>
  <c r="AW45" i="1"/>
  <c r="AX45" i="1"/>
  <c r="AY45" i="1"/>
  <c r="BB45" i="1"/>
  <c r="T45" i="1"/>
  <c r="L45" i="1"/>
  <c r="BH45" i="1"/>
  <c r="BI45" i="1"/>
  <c r="BJ45" i="1"/>
  <c r="BE45" i="1"/>
  <c r="M45" i="1"/>
  <c r="BG45" i="1"/>
  <c r="BF45" i="1"/>
  <c r="AZ45" i="1"/>
  <c r="BA45" i="1"/>
  <c r="BC45" i="1"/>
  <c r="BD45" i="1"/>
  <c r="O45" i="1"/>
  <c r="N45" i="1"/>
  <c r="AQ44" i="1"/>
  <c r="K44" i="1"/>
  <c r="AR44" i="1"/>
  <c r="AU44" i="1"/>
  <c r="AT44" i="1"/>
  <c r="AS44" i="1"/>
  <c r="R44" i="1"/>
  <c r="AV44" i="1"/>
  <c r="P44" i="1"/>
  <c r="AW44" i="1"/>
  <c r="AX44" i="1"/>
  <c r="AY44" i="1"/>
  <c r="BB44" i="1"/>
  <c r="T44" i="1"/>
  <c r="L44" i="1"/>
  <c r="BH44" i="1"/>
  <c r="BI44" i="1"/>
  <c r="BJ44" i="1"/>
  <c r="BE44" i="1"/>
  <c r="M44" i="1"/>
  <c r="BG44" i="1"/>
  <c r="BF44" i="1"/>
  <c r="AZ44" i="1"/>
  <c r="BA44" i="1"/>
  <c r="BC44" i="1"/>
  <c r="BD44" i="1"/>
  <c r="O44" i="1"/>
  <c r="N44" i="1"/>
  <c r="AQ43" i="1"/>
  <c r="K43" i="1"/>
  <c r="AR43" i="1"/>
  <c r="AU43" i="1"/>
  <c r="AT43" i="1"/>
  <c r="AS43" i="1"/>
  <c r="R43" i="1"/>
  <c r="AV43" i="1"/>
  <c r="P43" i="1"/>
  <c r="AW43" i="1"/>
  <c r="AX43" i="1"/>
  <c r="AY43" i="1"/>
  <c r="BB43" i="1"/>
  <c r="T43" i="1"/>
  <c r="L43" i="1"/>
  <c r="BH43" i="1"/>
  <c r="BI43" i="1"/>
  <c r="BJ43" i="1"/>
  <c r="BE43" i="1"/>
  <c r="M43" i="1"/>
  <c r="BG43" i="1"/>
  <c r="BF43" i="1"/>
  <c r="AZ43" i="1"/>
  <c r="BA43" i="1"/>
  <c r="BC43" i="1"/>
  <c r="BD43" i="1"/>
  <c r="O43" i="1"/>
  <c r="N43" i="1"/>
  <c r="AQ42" i="1"/>
  <c r="K42" i="1"/>
  <c r="AR42" i="1"/>
  <c r="AU42" i="1"/>
  <c r="AT42" i="1"/>
  <c r="AS42" i="1"/>
  <c r="R42" i="1"/>
  <c r="AV42" i="1"/>
  <c r="P42" i="1"/>
  <c r="AW42" i="1"/>
  <c r="AX42" i="1"/>
  <c r="AY42" i="1"/>
  <c r="BB42" i="1"/>
  <c r="T42" i="1"/>
  <c r="L42" i="1"/>
  <c r="BH42" i="1"/>
  <c r="BI42" i="1"/>
  <c r="BJ42" i="1"/>
  <c r="BE42" i="1"/>
  <c r="M42" i="1"/>
  <c r="BG42" i="1"/>
  <c r="BF42" i="1"/>
  <c r="AZ42" i="1"/>
  <c r="BA42" i="1"/>
  <c r="BC42" i="1"/>
  <c r="BD42" i="1"/>
  <c r="O42" i="1"/>
  <c r="N42" i="1"/>
  <c r="AQ41" i="1"/>
  <c r="K41" i="1"/>
  <c r="AR41" i="1"/>
  <c r="AU41" i="1"/>
  <c r="AT41" i="1"/>
  <c r="AS41" i="1"/>
  <c r="R41" i="1"/>
  <c r="AV41" i="1"/>
  <c r="P41" i="1"/>
  <c r="AW41" i="1"/>
  <c r="AX41" i="1"/>
  <c r="AY41" i="1"/>
  <c r="BB41" i="1"/>
  <c r="T41" i="1"/>
  <c r="L41" i="1"/>
  <c r="BH41" i="1"/>
  <c r="BI41" i="1"/>
  <c r="BJ41" i="1"/>
  <c r="BE41" i="1"/>
  <c r="M41" i="1"/>
  <c r="BG41" i="1"/>
  <c r="BF41" i="1"/>
  <c r="AZ41" i="1"/>
  <c r="BA41" i="1"/>
  <c r="BC41" i="1"/>
  <c r="BD41" i="1"/>
  <c r="O41" i="1"/>
  <c r="N41" i="1"/>
  <c r="AQ40" i="1"/>
  <c r="K40" i="1"/>
  <c r="AR40" i="1"/>
  <c r="AU40" i="1"/>
  <c r="AT40" i="1"/>
  <c r="AS40" i="1"/>
  <c r="R40" i="1"/>
  <c r="AV40" i="1"/>
  <c r="P40" i="1"/>
  <c r="AW40" i="1"/>
  <c r="AX40" i="1"/>
  <c r="AY40" i="1"/>
  <c r="BB40" i="1"/>
  <c r="T40" i="1"/>
  <c r="L40" i="1"/>
  <c r="BH40" i="1"/>
  <c r="BI40" i="1"/>
  <c r="BJ40" i="1"/>
  <c r="BE40" i="1"/>
  <c r="M40" i="1"/>
  <c r="BG40" i="1"/>
  <c r="BF40" i="1"/>
  <c r="AZ40" i="1"/>
  <c r="BA40" i="1"/>
  <c r="BC40" i="1"/>
  <c r="BD40" i="1"/>
  <c r="O40" i="1"/>
  <c r="N40" i="1"/>
  <c r="AQ39" i="1"/>
  <c r="K39" i="1"/>
  <c r="AR39" i="1"/>
  <c r="AU39" i="1"/>
  <c r="AT39" i="1"/>
  <c r="AS39" i="1"/>
  <c r="R39" i="1"/>
  <c r="AV39" i="1"/>
  <c r="P39" i="1"/>
  <c r="AW39" i="1"/>
  <c r="AX39" i="1"/>
  <c r="AY39" i="1"/>
  <c r="BB39" i="1"/>
  <c r="T39" i="1"/>
  <c r="L39" i="1"/>
  <c r="BH39" i="1"/>
  <c r="BI39" i="1"/>
  <c r="BJ39" i="1"/>
  <c r="BE39" i="1"/>
  <c r="M39" i="1"/>
  <c r="BG39" i="1"/>
  <c r="BF39" i="1"/>
  <c r="AZ39" i="1"/>
  <c r="BA39" i="1"/>
  <c r="BC39" i="1"/>
  <c r="BD39" i="1"/>
  <c r="O39" i="1"/>
  <c r="N39" i="1"/>
  <c r="AQ38" i="1"/>
  <c r="K38" i="1"/>
  <c r="AR38" i="1"/>
  <c r="AU38" i="1"/>
  <c r="AT38" i="1"/>
  <c r="AS38" i="1"/>
  <c r="R38" i="1"/>
  <c r="AV38" i="1"/>
  <c r="P38" i="1"/>
  <c r="AW38" i="1"/>
  <c r="AX38" i="1"/>
  <c r="AY38" i="1"/>
  <c r="BB38" i="1"/>
  <c r="T38" i="1"/>
  <c r="L38" i="1"/>
  <c r="BH38" i="1"/>
  <c r="BI38" i="1"/>
  <c r="BJ38" i="1"/>
  <c r="BE38" i="1"/>
  <c r="M38" i="1"/>
  <c r="BG38" i="1"/>
  <c r="BF38" i="1"/>
  <c r="AZ38" i="1"/>
  <c r="BA38" i="1"/>
  <c r="BC38" i="1"/>
  <c r="BD38" i="1"/>
  <c r="O38" i="1"/>
  <c r="N38" i="1"/>
  <c r="AQ37" i="1"/>
  <c r="K37" i="1"/>
  <c r="AR37" i="1"/>
  <c r="AU37" i="1"/>
  <c r="AT37" i="1"/>
  <c r="AS37" i="1"/>
  <c r="R37" i="1"/>
  <c r="AV37" i="1"/>
  <c r="P37" i="1"/>
  <c r="AW37" i="1"/>
  <c r="AX37" i="1"/>
  <c r="AY37" i="1"/>
  <c r="BB37" i="1"/>
  <c r="T37" i="1"/>
  <c r="L37" i="1"/>
  <c r="BH37" i="1"/>
  <c r="BI37" i="1"/>
  <c r="BJ37" i="1"/>
  <c r="BE37" i="1"/>
  <c r="M37" i="1"/>
  <c r="BG37" i="1"/>
  <c r="BF37" i="1"/>
  <c r="AZ37" i="1"/>
  <c r="BA37" i="1"/>
  <c r="BC37" i="1"/>
  <c r="BD37" i="1"/>
  <c r="O37" i="1"/>
  <c r="N37" i="1"/>
  <c r="AQ36" i="1"/>
  <c r="K36" i="1"/>
  <c r="AR36" i="1"/>
  <c r="AU36" i="1"/>
  <c r="AT36" i="1"/>
  <c r="AS36" i="1"/>
  <c r="R36" i="1"/>
  <c r="AV36" i="1"/>
  <c r="P36" i="1"/>
  <c r="AW36" i="1"/>
  <c r="AX36" i="1"/>
  <c r="AY36" i="1"/>
  <c r="BB36" i="1"/>
  <c r="T36" i="1"/>
  <c r="L36" i="1"/>
  <c r="BH36" i="1"/>
  <c r="BI36" i="1"/>
  <c r="BJ36" i="1"/>
  <c r="BE36" i="1"/>
  <c r="M36" i="1"/>
  <c r="BG36" i="1"/>
  <c r="BF36" i="1"/>
  <c r="AZ36" i="1"/>
  <c r="BA36" i="1"/>
  <c r="BC36" i="1"/>
  <c r="BD36" i="1"/>
  <c r="O36" i="1"/>
  <c r="N36" i="1"/>
  <c r="AQ35" i="1"/>
  <c r="K35" i="1"/>
  <c r="AR35" i="1"/>
  <c r="AU35" i="1"/>
  <c r="AT35" i="1"/>
  <c r="AS35" i="1"/>
  <c r="R35" i="1"/>
  <c r="AV35" i="1"/>
  <c r="P35" i="1"/>
  <c r="AW35" i="1"/>
  <c r="AX35" i="1"/>
  <c r="AY35" i="1"/>
  <c r="BB35" i="1"/>
  <c r="T35" i="1"/>
  <c r="L35" i="1"/>
  <c r="BH35" i="1"/>
  <c r="BI35" i="1"/>
  <c r="BJ35" i="1"/>
  <c r="BE35" i="1"/>
  <c r="M35" i="1"/>
  <c r="BG35" i="1"/>
  <c r="BF35" i="1"/>
  <c r="AZ35" i="1"/>
  <c r="BA35" i="1"/>
  <c r="BC35" i="1"/>
  <c r="BD35" i="1"/>
  <c r="O35" i="1"/>
  <c r="N35" i="1"/>
  <c r="AQ34" i="1"/>
  <c r="K34" i="1"/>
  <c r="AR34" i="1"/>
  <c r="AU34" i="1"/>
  <c r="AT34" i="1"/>
  <c r="AS34" i="1"/>
  <c r="R34" i="1"/>
  <c r="AV34" i="1"/>
  <c r="P34" i="1"/>
  <c r="AW34" i="1"/>
  <c r="AX34" i="1"/>
  <c r="AY34" i="1"/>
  <c r="BB34" i="1"/>
  <c r="T34" i="1"/>
  <c r="L34" i="1"/>
  <c r="BH34" i="1"/>
  <c r="BI34" i="1"/>
  <c r="BJ34" i="1"/>
  <c r="BE34" i="1"/>
  <c r="M34" i="1"/>
  <c r="BG34" i="1"/>
  <c r="BF34" i="1"/>
  <c r="AZ34" i="1"/>
  <c r="BA34" i="1"/>
  <c r="BC34" i="1"/>
  <c r="BD34" i="1"/>
  <c r="O34" i="1"/>
  <c r="N34" i="1"/>
  <c r="AQ33" i="1"/>
  <c r="K33" i="1"/>
  <c r="AR33" i="1"/>
  <c r="AU33" i="1"/>
  <c r="AT33" i="1"/>
  <c r="AS33" i="1"/>
  <c r="R33" i="1"/>
  <c r="AV33" i="1"/>
  <c r="P33" i="1"/>
  <c r="AW33" i="1"/>
  <c r="AX33" i="1"/>
  <c r="AY33" i="1"/>
  <c r="BB33" i="1"/>
  <c r="T33" i="1"/>
  <c r="L33" i="1"/>
  <c r="BH33" i="1"/>
  <c r="BI33" i="1"/>
  <c r="BJ33" i="1"/>
  <c r="BE33" i="1"/>
  <c r="M33" i="1"/>
  <c r="BG33" i="1"/>
  <c r="BF33" i="1"/>
  <c r="AZ33" i="1"/>
  <c r="BA33" i="1"/>
  <c r="BC33" i="1"/>
  <c r="BD33" i="1"/>
  <c r="O33" i="1"/>
  <c r="N33" i="1"/>
  <c r="AQ32" i="1"/>
  <c r="K32" i="1"/>
  <c r="AR32" i="1"/>
  <c r="AU32" i="1"/>
  <c r="AT32" i="1"/>
  <c r="AS32" i="1"/>
  <c r="R32" i="1"/>
  <c r="AV32" i="1"/>
  <c r="P32" i="1"/>
  <c r="AW32" i="1"/>
  <c r="AX32" i="1"/>
  <c r="AY32" i="1"/>
  <c r="BB32" i="1"/>
  <c r="T32" i="1"/>
  <c r="L32" i="1"/>
  <c r="BH32" i="1"/>
  <c r="BI32" i="1"/>
  <c r="BJ32" i="1"/>
  <c r="BE32" i="1"/>
  <c r="M32" i="1"/>
  <c r="BG32" i="1"/>
  <c r="BF32" i="1"/>
  <c r="AZ32" i="1"/>
  <c r="BA32" i="1"/>
  <c r="BC32" i="1"/>
  <c r="BD32" i="1"/>
  <c r="O32" i="1"/>
  <c r="N32" i="1"/>
  <c r="AQ31" i="1"/>
  <c r="K31" i="1"/>
  <c r="AR31" i="1"/>
  <c r="AU31" i="1"/>
  <c r="AT31" i="1"/>
  <c r="AS31" i="1"/>
  <c r="R31" i="1"/>
  <c r="AV31" i="1"/>
  <c r="P31" i="1"/>
  <c r="AW31" i="1"/>
  <c r="AX31" i="1"/>
  <c r="AY31" i="1"/>
  <c r="BB31" i="1"/>
  <c r="T31" i="1"/>
  <c r="L31" i="1"/>
  <c r="BH31" i="1"/>
  <c r="BI31" i="1"/>
  <c r="BJ31" i="1"/>
  <c r="BE31" i="1"/>
  <c r="M31" i="1"/>
  <c r="BG31" i="1"/>
  <c r="BF31" i="1"/>
  <c r="AZ31" i="1"/>
  <c r="BA31" i="1"/>
  <c r="BC31" i="1"/>
  <c r="BD31" i="1"/>
  <c r="O31" i="1"/>
  <c r="N31" i="1"/>
  <c r="AQ30" i="1"/>
  <c r="K30" i="1"/>
  <c r="AR30" i="1"/>
  <c r="AU30" i="1"/>
  <c r="AT30" i="1"/>
  <c r="AS30" i="1"/>
  <c r="R30" i="1"/>
  <c r="AV30" i="1"/>
  <c r="P30" i="1"/>
  <c r="AW30" i="1"/>
  <c r="AX30" i="1"/>
  <c r="AY30" i="1"/>
  <c r="BB30" i="1"/>
  <c r="T30" i="1"/>
  <c r="L30" i="1"/>
  <c r="BH30" i="1"/>
  <c r="BI30" i="1"/>
  <c r="BJ30" i="1"/>
  <c r="BE30" i="1"/>
  <c r="M30" i="1"/>
  <c r="BG30" i="1"/>
  <c r="BF30" i="1"/>
  <c r="AZ30" i="1"/>
  <c r="BA30" i="1"/>
  <c r="BC30" i="1"/>
  <c r="BD30" i="1"/>
  <c r="O30" i="1"/>
  <c r="N30" i="1"/>
  <c r="AQ29" i="1"/>
  <c r="K29" i="1"/>
  <c r="AR29" i="1"/>
  <c r="AU29" i="1"/>
  <c r="AT29" i="1"/>
  <c r="AS29" i="1"/>
  <c r="R29" i="1"/>
  <c r="AV29" i="1"/>
  <c r="P29" i="1"/>
  <c r="AW29" i="1"/>
  <c r="AX29" i="1"/>
  <c r="AY29" i="1"/>
  <c r="BB29" i="1"/>
  <c r="T29" i="1"/>
  <c r="L29" i="1"/>
  <c r="BH29" i="1"/>
  <c r="BI29" i="1"/>
  <c r="BJ29" i="1"/>
  <c r="BE29" i="1"/>
  <c r="M29" i="1"/>
  <c r="BG29" i="1"/>
  <c r="BF29" i="1"/>
  <c r="AZ29" i="1"/>
  <c r="BA29" i="1"/>
  <c r="BC29" i="1"/>
  <c r="BD29" i="1"/>
  <c r="O29" i="1"/>
  <c r="N29" i="1"/>
  <c r="AQ28" i="1"/>
  <c r="K28" i="1"/>
  <c r="AR28" i="1"/>
  <c r="AU28" i="1"/>
  <c r="AT28" i="1"/>
  <c r="AS28" i="1"/>
  <c r="R28" i="1"/>
  <c r="AV28" i="1"/>
  <c r="P28" i="1"/>
  <c r="AW28" i="1"/>
  <c r="AX28" i="1"/>
  <c r="AY28" i="1"/>
  <c r="BB28" i="1"/>
  <c r="T28" i="1"/>
  <c r="L28" i="1"/>
  <c r="BH28" i="1"/>
  <c r="BI28" i="1"/>
  <c r="BJ28" i="1"/>
  <c r="BE28" i="1"/>
  <c r="M28" i="1"/>
  <c r="BG28" i="1"/>
  <c r="BF28" i="1"/>
  <c r="AZ28" i="1"/>
  <c r="BA28" i="1"/>
  <c r="BC28" i="1"/>
  <c r="BD28" i="1"/>
  <c r="O28" i="1"/>
  <c r="N28" i="1"/>
  <c r="AQ27" i="1"/>
  <c r="K27" i="1"/>
  <c r="AR27" i="1"/>
  <c r="AU27" i="1"/>
  <c r="AT27" i="1"/>
  <c r="AS27" i="1"/>
  <c r="R27" i="1"/>
  <c r="AV27" i="1"/>
  <c r="P27" i="1"/>
  <c r="AW27" i="1"/>
  <c r="AX27" i="1"/>
  <c r="AY27" i="1"/>
  <c r="BB27" i="1"/>
  <c r="T27" i="1"/>
  <c r="L27" i="1"/>
  <c r="BH27" i="1"/>
  <c r="BI27" i="1"/>
  <c r="BJ27" i="1"/>
  <c r="BE27" i="1"/>
  <c r="M27" i="1"/>
  <c r="BG27" i="1"/>
  <c r="BF27" i="1"/>
  <c r="AZ27" i="1"/>
  <c r="BA27" i="1"/>
  <c r="BC27" i="1"/>
  <c r="BD27" i="1"/>
  <c r="O27" i="1"/>
  <c r="N27" i="1"/>
  <c r="AQ26" i="1"/>
  <c r="K26" i="1"/>
  <c r="AR26" i="1"/>
  <c r="AU26" i="1"/>
  <c r="AT26" i="1"/>
  <c r="AS26" i="1"/>
  <c r="R26" i="1"/>
  <c r="AV26" i="1"/>
  <c r="P26" i="1"/>
  <c r="AW26" i="1"/>
  <c r="AX26" i="1"/>
  <c r="AY26" i="1"/>
  <c r="BB26" i="1"/>
  <c r="T26" i="1"/>
  <c r="L26" i="1"/>
  <c r="BH26" i="1"/>
  <c r="BI26" i="1"/>
  <c r="BJ26" i="1"/>
  <c r="BE26" i="1"/>
  <c r="M26" i="1"/>
  <c r="BG26" i="1"/>
  <c r="BF26" i="1"/>
  <c r="AZ26" i="1"/>
  <c r="BA26" i="1"/>
  <c r="BC26" i="1"/>
  <c r="BD26" i="1"/>
  <c r="O26" i="1"/>
  <c r="N26" i="1"/>
  <c r="AQ25" i="1"/>
  <c r="K25" i="1"/>
  <c r="AR25" i="1"/>
  <c r="AU25" i="1"/>
  <c r="AT25" i="1"/>
  <c r="AS25" i="1"/>
  <c r="R25" i="1"/>
  <c r="AV25" i="1"/>
  <c r="P25" i="1"/>
  <c r="AW25" i="1"/>
  <c r="AX25" i="1"/>
  <c r="AY25" i="1"/>
  <c r="BB25" i="1"/>
  <c r="T25" i="1"/>
  <c r="L25" i="1"/>
  <c r="BH25" i="1"/>
  <c r="BI25" i="1"/>
  <c r="BJ25" i="1"/>
  <c r="BE25" i="1"/>
  <c r="M25" i="1"/>
  <c r="BG25" i="1"/>
  <c r="BF25" i="1"/>
  <c r="AZ25" i="1"/>
  <c r="BA25" i="1"/>
  <c r="BC25" i="1"/>
  <c r="BD25" i="1"/>
  <c r="O25" i="1"/>
  <c r="N25" i="1"/>
  <c r="AQ24" i="1"/>
  <c r="K24" i="1"/>
  <c r="AR24" i="1"/>
  <c r="AU24" i="1"/>
  <c r="AT24" i="1"/>
  <c r="AS24" i="1"/>
  <c r="R24" i="1"/>
  <c r="AV24" i="1"/>
  <c r="P24" i="1"/>
  <c r="AW24" i="1"/>
  <c r="AX24" i="1"/>
  <c r="AY24" i="1"/>
  <c r="BB24" i="1"/>
  <c r="T24" i="1"/>
  <c r="L24" i="1"/>
  <c r="BH24" i="1"/>
  <c r="BI24" i="1"/>
  <c r="BJ24" i="1"/>
  <c r="BE24" i="1"/>
  <c r="M24" i="1"/>
  <c r="BG24" i="1"/>
  <c r="BF24" i="1"/>
  <c r="AZ24" i="1"/>
  <c r="BA24" i="1"/>
  <c r="BC24" i="1"/>
  <c r="BD24" i="1"/>
  <c r="O24" i="1"/>
  <c r="N24" i="1"/>
  <c r="AQ23" i="1"/>
  <c r="K23" i="1"/>
  <c r="AR23" i="1"/>
  <c r="AU23" i="1"/>
  <c r="AT23" i="1"/>
  <c r="AS23" i="1"/>
  <c r="R23" i="1"/>
  <c r="AV23" i="1"/>
  <c r="P23" i="1"/>
  <c r="AW23" i="1"/>
  <c r="AX23" i="1"/>
  <c r="AY23" i="1"/>
  <c r="BB23" i="1"/>
  <c r="T23" i="1"/>
  <c r="L23" i="1"/>
  <c r="BH23" i="1"/>
  <c r="BI23" i="1"/>
  <c r="BJ23" i="1"/>
  <c r="BE23" i="1"/>
  <c r="M23" i="1"/>
  <c r="BG23" i="1"/>
  <c r="BF23" i="1"/>
  <c r="AZ23" i="1"/>
  <c r="BA23" i="1"/>
  <c r="BC23" i="1"/>
  <c r="BD23" i="1"/>
  <c r="O23" i="1"/>
  <c r="N23" i="1"/>
  <c r="AQ22" i="1"/>
  <c r="K22" i="1"/>
  <c r="AR22" i="1"/>
  <c r="AU22" i="1"/>
  <c r="AT22" i="1"/>
  <c r="AS22" i="1"/>
  <c r="R22" i="1"/>
  <c r="AV22" i="1"/>
  <c r="P22" i="1"/>
  <c r="AW22" i="1"/>
  <c r="AX22" i="1"/>
  <c r="AY22" i="1"/>
  <c r="BB22" i="1"/>
  <c r="T22" i="1"/>
  <c r="L22" i="1"/>
  <c r="BH22" i="1"/>
  <c r="BI22" i="1"/>
  <c r="BJ22" i="1"/>
  <c r="BE22" i="1"/>
  <c r="M22" i="1"/>
  <c r="BG22" i="1"/>
  <c r="BF22" i="1"/>
  <c r="AZ22" i="1"/>
  <c r="BA22" i="1"/>
  <c r="BC22" i="1"/>
  <c r="BD22" i="1"/>
  <c r="O22" i="1"/>
  <c r="N22" i="1"/>
  <c r="AQ21" i="1"/>
  <c r="K21" i="1"/>
  <c r="AR21" i="1"/>
  <c r="AU21" i="1"/>
  <c r="AT21" i="1"/>
  <c r="AS21" i="1"/>
  <c r="R21" i="1"/>
  <c r="AV21" i="1"/>
  <c r="P21" i="1"/>
  <c r="AW21" i="1"/>
  <c r="AX21" i="1"/>
  <c r="AY21" i="1"/>
  <c r="BB21" i="1"/>
  <c r="T21" i="1"/>
  <c r="L21" i="1"/>
  <c r="BH21" i="1"/>
  <c r="BI21" i="1"/>
  <c r="BJ21" i="1"/>
  <c r="BE21" i="1"/>
  <c r="M21" i="1"/>
  <c r="BG21" i="1"/>
  <c r="BF21" i="1"/>
  <c r="AZ21" i="1"/>
  <c r="BA21" i="1"/>
  <c r="BC21" i="1"/>
  <c r="BD21" i="1"/>
  <c r="O21" i="1"/>
  <c r="N21" i="1"/>
  <c r="AQ20" i="1"/>
  <c r="K20" i="1"/>
  <c r="AR20" i="1"/>
  <c r="AU20" i="1"/>
  <c r="AT20" i="1"/>
  <c r="AS20" i="1"/>
  <c r="R20" i="1"/>
  <c r="AV20" i="1"/>
  <c r="P20" i="1"/>
  <c r="AW20" i="1"/>
  <c r="AX20" i="1"/>
  <c r="AY20" i="1"/>
  <c r="BB20" i="1"/>
  <c r="T20" i="1"/>
  <c r="L20" i="1"/>
  <c r="BH20" i="1"/>
  <c r="BI20" i="1"/>
  <c r="BJ20" i="1"/>
  <c r="BE20" i="1"/>
  <c r="M20" i="1"/>
  <c r="BG20" i="1"/>
  <c r="BF20" i="1"/>
  <c r="AZ20" i="1"/>
  <c r="BA20" i="1"/>
  <c r="BC20" i="1"/>
  <c r="BD20" i="1"/>
  <c r="O20" i="1"/>
  <c r="N20" i="1"/>
  <c r="AQ19" i="1"/>
  <c r="K19" i="1"/>
  <c r="AR19" i="1"/>
  <c r="AU19" i="1"/>
  <c r="AT19" i="1"/>
  <c r="AS19" i="1"/>
  <c r="R19" i="1"/>
  <c r="AV19" i="1"/>
  <c r="P19" i="1"/>
  <c r="AW19" i="1"/>
  <c r="AX19" i="1"/>
  <c r="AY19" i="1"/>
  <c r="BB19" i="1"/>
  <c r="T19" i="1"/>
  <c r="L19" i="1"/>
  <c r="BH19" i="1"/>
  <c r="BI19" i="1"/>
  <c r="BJ19" i="1"/>
  <c r="BE19" i="1"/>
  <c r="M19" i="1"/>
  <c r="BG19" i="1"/>
  <c r="BF19" i="1"/>
  <c r="AZ19" i="1"/>
  <c r="BA19" i="1"/>
  <c r="BC19" i="1"/>
  <c r="BD19" i="1"/>
  <c r="O19" i="1"/>
  <c r="N19" i="1"/>
  <c r="AQ18" i="1"/>
  <c r="K18" i="1"/>
  <c r="AR18" i="1"/>
  <c r="AU18" i="1"/>
  <c r="AT18" i="1"/>
  <c r="AS18" i="1"/>
  <c r="R18" i="1"/>
  <c r="AV18" i="1"/>
  <c r="P18" i="1"/>
  <c r="AW18" i="1"/>
  <c r="AX18" i="1"/>
  <c r="AY18" i="1"/>
  <c r="BB18" i="1"/>
  <c r="T18" i="1"/>
  <c r="L18" i="1"/>
  <c r="BH18" i="1"/>
  <c r="BI18" i="1"/>
  <c r="BJ18" i="1"/>
  <c r="BE18" i="1"/>
  <c r="M18" i="1"/>
  <c r="BG18" i="1"/>
  <c r="BF18" i="1"/>
  <c r="AZ18" i="1"/>
  <c r="BA18" i="1"/>
  <c r="BC18" i="1"/>
  <c r="BD18" i="1"/>
  <c r="O18" i="1"/>
  <c r="N18" i="1"/>
  <c r="AQ17" i="1"/>
  <c r="K17" i="1"/>
  <c r="AR17" i="1"/>
  <c r="AU17" i="1"/>
  <c r="AT17" i="1"/>
  <c r="AS17" i="1"/>
  <c r="R17" i="1"/>
  <c r="AV17" i="1"/>
  <c r="P17" i="1"/>
  <c r="AW17" i="1"/>
  <c r="AX17" i="1"/>
  <c r="AY17" i="1"/>
  <c r="BB17" i="1"/>
  <c r="T17" i="1"/>
  <c r="L17" i="1"/>
  <c r="BH17" i="1"/>
  <c r="BI17" i="1"/>
  <c r="BJ17" i="1"/>
  <c r="BE17" i="1"/>
  <c r="M17" i="1"/>
  <c r="BG17" i="1"/>
  <c r="BF17" i="1"/>
  <c r="AZ17" i="1"/>
  <c r="BA17" i="1"/>
  <c r="BC17" i="1"/>
  <c r="BD17" i="1"/>
  <c r="O17" i="1"/>
  <c r="N17" i="1"/>
  <c r="AQ16" i="1"/>
  <c r="K16" i="1"/>
  <c r="AR16" i="1"/>
  <c r="AU16" i="1"/>
  <c r="AT16" i="1"/>
  <c r="AS16" i="1"/>
  <c r="R16" i="1"/>
  <c r="AV16" i="1"/>
  <c r="P16" i="1"/>
  <c r="AW16" i="1"/>
  <c r="AX16" i="1"/>
  <c r="AY16" i="1"/>
  <c r="BB16" i="1"/>
  <c r="T16" i="1"/>
  <c r="L16" i="1"/>
  <c r="BH16" i="1"/>
  <c r="BI16" i="1"/>
  <c r="BJ16" i="1"/>
  <c r="BE16" i="1"/>
  <c r="M16" i="1"/>
  <c r="BG16" i="1"/>
  <c r="BF16" i="1"/>
  <c r="AZ16" i="1"/>
  <c r="BA16" i="1"/>
  <c r="BC16" i="1"/>
  <c r="BD16" i="1"/>
  <c r="O16" i="1"/>
  <c r="N16" i="1"/>
  <c r="AQ15" i="1"/>
  <c r="K15" i="1"/>
  <c r="AR15" i="1"/>
  <c r="AU15" i="1"/>
  <c r="AT15" i="1"/>
  <c r="AS15" i="1"/>
  <c r="R15" i="1"/>
  <c r="AV15" i="1"/>
  <c r="P15" i="1"/>
  <c r="AW15" i="1"/>
  <c r="AX15" i="1"/>
  <c r="AY15" i="1"/>
  <c r="BB15" i="1"/>
  <c r="T15" i="1"/>
  <c r="L15" i="1"/>
  <c r="BH15" i="1"/>
  <c r="BI15" i="1"/>
  <c r="BJ15" i="1"/>
  <c r="BE15" i="1"/>
  <c r="M15" i="1"/>
  <c r="BG15" i="1"/>
  <c r="BF15" i="1"/>
  <c r="AZ15" i="1"/>
  <c r="BA15" i="1"/>
  <c r="BC15" i="1"/>
  <c r="BD15" i="1"/>
  <c r="O15" i="1"/>
  <c r="N15" i="1"/>
  <c r="AQ14" i="1"/>
  <c r="K14" i="1"/>
  <c r="AR14" i="1"/>
  <c r="AU14" i="1"/>
  <c r="AT14" i="1"/>
  <c r="AS14" i="1"/>
  <c r="R14" i="1"/>
  <c r="AV14" i="1"/>
  <c r="P14" i="1"/>
  <c r="AW14" i="1"/>
  <c r="AX14" i="1"/>
  <c r="AY14" i="1"/>
  <c r="BB14" i="1"/>
  <c r="T14" i="1"/>
  <c r="L14" i="1"/>
  <c r="BH14" i="1"/>
  <c r="BI14" i="1"/>
  <c r="BJ14" i="1"/>
  <c r="BE14" i="1"/>
  <c r="M14" i="1"/>
  <c r="BG14" i="1"/>
  <c r="BF14" i="1"/>
  <c r="AZ14" i="1"/>
  <c r="BA14" i="1"/>
  <c r="BC14" i="1"/>
  <c r="BD14" i="1"/>
  <c r="O14" i="1"/>
  <c r="N14" i="1"/>
  <c r="AQ13" i="1"/>
  <c r="K13" i="1"/>
  <c r="AR13" i="1"/>
  <c r="AU13" i="1"/>
  <c r="AT13" i="1"/>
  <c r="AS13" i="1"/>
  <c r="R13" i="1"/>
  <c r="AV13" i="1"/>
  <c r="P13" i="1"/>
  <c r="AW13" i="1"/>
  <c r="AX13" i="1"/>
  <c r="AY13" i="1"/>
  <c r="BB13" i="1"/>
  <c r="T13" i="1"/>
  <c r="L13" i="1"/>
  <c r="BH13" i="1"/>
  <c r="BI13" i="1"/>
  <c r="BJ13" i="1"/>
  <c r="BE13" i="1"/>
  <c r="M13" i="1"/>
  <c r="BG13" i="1"/>
  <c r="BF13" i="1"/>
  <c r="AZ13" i="1"/>
  <c r="BA13" i="1"/>
  <c r="BC13" i="1"/>
  <c r="BD13" i="1"/>
  <c r="O13" i="1"/>
  <c r="N13" i="1"/>
  <c r="AQ12" i="1"/>
  <c r="K12" i="1"/>
  <c r="AR12" i="1"/>
  <c r="AU12" i="1"/>
  <c r="AT12" i="1"/>
  <c r="AS12" i="1"/>
  <c r="R12" i="1"/>
  <c r="AV12" i="1"/>
  <c r="P12" i="1"/>
  <c r="AW12" i="1"/>
  <c r="AX12" i="1"/>
  <c r="AY12" i="1"/>
  <c r="BB12" i="1"/>
  <c r="T12" i="1"/>
  <c r="L12" i="1"/>
  <c r="BH12" i="1"/>
  <c r="BI12" i="1"/>
  <c r="BJ12" i="1"/>
  <c r="BE12" i="1"/>
  <c r="M12" i="1"/>
  <c r="BG12" i="1"/>
  <c r="BF12" i="1"/>
  <c r="AZ12" i="1"/>
  <c r="BA12" i="1"/>
  <c r="BC12" i="1"/>
  <c r="BD12" i="1"/>
  <c r="O12" i="1"/>
  <c r="N12" i="1"/>
  <c r="AQ11" i="1"/>
  <c r="K11" i="1"/>
  <c r="AR11" i="1"/>
  <c r="AU11" i="1"/>
  <c r="AT11" i="1"/>
  <c r="AS11" i="1"/>
  <c r="R11" i="1"/>
  <c r="AV11" i="1"/>
  <c r="P11" i="1"/>
  <c r="AW11" i="1"/>
  <c r="AX11" i="1"/>
  <c r="AY11" i="1"/>
  <c r="BB11" i="1"/>
  <c r="T11" i="1"/>
  <c r="L11" i="1"/>
  <c r="BH11" i="1"/>
  <c r="BI11" i="1"/>
  <c r="BJ11" i="1"/>
  <c r="BE11" i="1"/>
  <c r="M11" i="1"/>
  <c r="BG11" i="1"/>
  <c r="BF11" i="1"/>
  <c r="AZ11" i="1"/>
  <c r="BA11" i="1"/>
  <c r="BC11" i="1"/>
  <c r="BD11" i="1"/>
  <c r="O11" i="1"/>
  <c r="N11" i="1"/>
  <c r="AQ10" i="1"/>
  <c r="K10" i="1"/>
  <c r="AR10" i="1"/>
  <c r="AU10" i="1"/>
  <c r="AT10" i="1"/>
  <c r="AS10" i="1"/>
  <c r="R10" i="1"/>
  <c r="AV10" i="1"/>
  <c r="P10" i="1"/>
  <c r="AW10" i="1"/>
  <c r="AX10" i="1"/>
  <c r="AY10" i="1"/>
  <c r="BB10" i="1"/>
  <c r="T10" i="1"/>
  <c r="L10" i="1"/>
  <c r="BH10" i="1"/>
  <c r="BI10" i="1"/>
  <c r="BJ10" i="1"/>
  <c r="BE10" i="1"/>
  <c r="M10" i="1"/>
  <c r="BG10" i="1"/>
  <c r="BF10" i="1"/>
  <c r="AZ10" i="1"/>
  <c r="BA10" i="1"/>
  <c r="BC10" i="1"/>
  <c r="BD10" i="1"/>
  <c r="O10" i="1"/>
  <c r="N10" i="1"/>
  <c r="AQ9" i="1"/>
  <c r="K9" i="1"/>
  <c r="AR9" i="1"/>
  <c r="AU9" i="1"/>
  <c r="AT9" i="1"/>
  <c r="AS9" i="1"/>
  <c r="R9" i="1"/>
  <c r="AV9" i="1"/>
  <c r="P9" i="1"/>
  <c r="AW9" i="1"/>
  <c r="AX9" i="1"/>
  <c r="AY9" i="1"/>
  <c r="BB9" i="1"/>
  <c r="T9" i="1"/>
  <c r="L9" i="1"/>
  <c r="BH9" i="1"/>
  <c r="BI9" i="1"/>
  <c r="BJ9" i="1"/>
  <c r="BE9" i="1"/>
  <c r="M9" i="1"/>
  <c r="BG9" i="1"/>
  <c r="BF9" i="1"/>
  <c r="AZ9" i="1"/>
  <c r="BA9" i="1"/>
  <c r="BC9" i="1"/>
  <c r="BD9" i="1"/>
  <c r="O9" i="1"/>
  <c r="N9" i="1"/>
  <c r="AQ8" i="1"/>
  <c r="K8" i="1"/>
  <c r="AR8" i="1"/>
  <c r="AU8" i="1"/>
  <c r="AT8" i="1"/>
  <c r="AS8" i="1"/>
  <c r="R8" i="1"/>
  <c r="AV8" i="1"/>
  <c r="P8" i="1"/>
  <c r="AW8" i="1"/>
  <c r="AX8" i="1"/>
  <c r="AY8" i="1"/>
  <c r="BB8" i="1"/>
  <c r="T8" i="1"/>
  <c r="L8" i="1"/>
  <c r="BH8" i="1"/>
  <c r="BI8" i="1"/>
  <c r="BJ8" i="1"/>
  <c r="BE8" i="1"/>
  <c r="M8" i="1"/>
  <c r="BG8" i="1"/>
  <c r="BF8" i="1"/>
  <c r="AZ8" i="1"/>
  <c r="BA8" i="1"/>
  <c r="BC8" i="1"/>
  <c r="BD8" i="1"/>
  <c r="O8" i="1"/>
  <c r="N8" i="1"/>
  <c r="AQ7" i="1"/>
  <c r="K7" i="1"/>
  <c r="AR7" i="1"/>
  <c r="AU7" i="1"/>
  <c r="AT7" i="1"/>
  <c r="AS7" i="1"/>
  <c r="R7" i="1"/>
  <c r="AV7" i="1"/>
  <c r="P7" i="1"/>
  <c r="AW7" i="1"/>
  <c r="AX7" i="1"/>
  <c r="AY7" i="1"/>
  <c r="BB7" i="1"/>
  <c r="T7" i="1"/>
  <c r="L7" i="1"/>
  <c r="BH7" i="1"/>
  <c r="BI7" i="1"/>
  <c r="BJ7" i="1"/>
  <c r="BE7" i="1"/>
  <c r="M7" i="1"/>
  <c r="BG7" i="1"/>
  <c r="BF7" i="1"/>
  <c r="AZ7" i="1"/>
  <c r="BA7" i="1"/>
  <c r="BC7" i="1"/>
  <c r="BD7" i="1"/>
  <c r="O7" i="1"/>
  <c r="N7" i="1"/>
  <c r="AQ6" i="1"/>
  <c r="K6" i="1"/>
  <c r="AR6" i="1"/>
  <c r="AU6" i="1"/>
  <c r="AT6" i="1"/>
  <c r="AS6" i="1"/>
  <c r="R6" i="1"/>
  <c r="AV6" i="1"/>
  <c r="P6" i="1"/>
  <c r="AW6" i="1"/>
  <c r="AX6" i="1"/>
  <c r="AY6" i="1"/>
  <c r="BB6" i="1"/>
  <c r="T6" i="1"/>
  <c r="L6" i="1"/>
  <c r="BH6" i="1"/>
  <c r="BI6" i="1"/>
  <c r="BJ6" i="1"/>
  <c r="BE6" i="1"/>
  <c r="M6" i="1"/>
  <c r="BG6" i="1"/>
  <c r="BF6" i="1"/>
  <c r="AZ6" i="1"/>
  <c r="BA6" i="1"/>
  <c r="BC6" i="1"/>
  <c r="BD6" i="1"/>
  <c r="O6" i="1"/>
  <c r="N6" i="1"/>
  <c r="AQ5" i="1"/>
  <c r="K5" i="1"/>
  <c r="AR5" i="1"/>
  <c r="AU5" i="1"/>
  <c r="AT5" i="1"/>
  <c r="AS5" i="1"/>
  <c r="R5" i="1"/>
  <c r="AV5" i="1"/>
  <c r="P5" i="1"/>
  <c r="AW5" i="1"/>
  <c r="AX5" i="1"/>
  <c r="AY5" i="1"/>
  <c r="BB5" i="1"/>
  <c r="T5" i="1"/>
  <c r="L5" i="1"/>
  <c r="BH5" i="1"/>
  <c r="BI5" i="1"/>
  <c r="BJ5" i="1"/>
  <c r="BE5" i="1"/>
  <c r="M5" i="1"/>
  <c r="BG5" i="1"/>
  <c r="BF5" i="1"/>
  <c r="AZ5" i="1"/>
  <c r="BA5" i="1"/>
  <c r="BC5" i="1"/>
  <c r="BD5" i="1"/>
  <c r="O5" i="1"/>
  <c r="N5" i="1"/>
  <c r="AQ4" i="1"/>
  <c r="K4" i="1"/>
  <c r="AR4" i="1"/>
  <c r="AU4" i="1"/>
  <c r="AT4" i="1"/>
  <c r="AS4" i="1"/>
  <c r="R4" i="1"/>
  <c r="AV4" i="1"/>
  <c r="P4" i="1"/>
  <c r="AW4" i="1"/>
  <c r="AX4" i="1"/>
  <c r="AY4" i="1"/>
  <c r="BB4" i="1"/>
  <c r="T4" i="1"/>
  <c r="L4" i="1"/>
  <c r="BH4" i="1"/>
  <c r="BI4" i="1"/>
  <c r="BJ4" i="1"/>
  <c r="BE4" i="1"/>
  <c r="M4" i="1"/>
  <c r="BG4" i="1"/>
  <c r="BF4" i="1"/>
  <c r="AZ4" i="1"/>
  <c r="BA4" i="1"/>
  <c r="BC4" i="1"/>
  <c r="BD4" i="1"/>
  <c r="O4" i="1"/>
  <c r="N4" i="1"/>
  <c r="AQ3" i="1"/>
  <c r="K3" i="1"/>
  <c r="AR3" i="1"/>
  <c r="AU3" i="1"/>
  <c r="AT3" i="1"/>
  <c r="AS3" i="1"/>
  <c r="R3" i="1"/>
  <c r="AV3" i="1"/>
  <c r="P3" i="1"/>
  <c r="AW3" i="1"/>
  <c r="AX3" i="1"/>
  <c r="AY3" i="1"/>
  <c r="BB3" i="1"/>
  <c r="T3" i="1"/>
  <c r="L3" i="1"/>
  <c r="BH3" i="1"/>
  <c r="BI3" i="1"/>
  <c r="BJ3" i="1"/>
  <c r="BE3" i="1"/>
  <c r="M3" i="1"/>
  <c r="BG3" i="1"/>
  <c r="BF3" i="1"/>
  <c r="AZ3" i="1"/>
  <c r="BA3" i="1"/>
  <c r="BC3" i="1"/>
  <c r="BD3" i="1"/>
  <c r="O3" i="1"/>
  <c r="N3" i="1"/>
</calcChain>
</file>

<file path=xl/sharedStrings.xml><?xml version="1.0" encoding="utf-8"?>
<sst xmlns="http://schemas.openxmlformats.org/spreadsheetml/2006/main" count="431" uniqueCount="161">
  <si>
    <t>07:12:11</t>
  </si>
  <si>
    <t>m4s</t>
  </si>
  <si>
    <t>75</t>
  </si>
  <si>
    <t>tlat</t>
  </si>
  <si>
    <t>07:13:24</t>
  </si>
  <si>
    <t>125</t>
  </si>
  <si>
    <t>07:15:12</t>
  </si>
  <si>
    <t>175</t>
  </si>
  <si>
    <t>07:19:07</t>
  </si>
  <si>
    <t>225</t>
  </si>
  <si>
    <t>07:25:26</t>
  </si>
  <si>
    <t>100</t>
  </si>
  <si>
    <t>07:26:27</t>
  </si>
  <si>
    <t>150</t>
  </si>
  <si>
    <t>07:27:33</t>
  </si>
  <si>
    <t>200</t>
  </si>
  <si>
    <t>07:30:57</t>
  </si>
  <si>
    <t>250</t>
  </si>
  <si>
    <t>Obs</t>
  </si>
  <si>
    <t>HHMMSS</t>
  </si>
  <si>
    <t>date</t>
  </si>
  <si>
    <t>transect</t>
  </si>
  <si>
    <t>quad</t>
  </si>
  <si>
    <t>section</t>
  </si>
  <si>
    <t>plant sp</t>
  </si>
  <si>
    <t>aux2</t>
  </si>
  <si>
    <t>FTime</t>
  </si>
  <si>
    <t>EBal?</t>
  </si>
  <si>
    <t>Photo</t>
  </si>
  <si>
    <t>Cond</t>
  </si>
  <si>
    <t>Ci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</si>
  <si>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</si>
  <si>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</si>
  <si>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</si>
  <si>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</si>
  <si>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</si>
  <si>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</si>
  <si>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</si>
  <si>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</si>
  <si>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</si>
  <si>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</si>
  <si>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</si>
  <si>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</si>
  <si>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</si>
  <si>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</si>
  <si>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</si>
  <si>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</si>
  <si>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</si>
  <si>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</si>
  <si>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</si>
  <si>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</si>
  <si>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</si>
  <si>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</si>
  <si>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</si>
  <si>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BLCslope</t>
  </si>
  <si>
    <t>BLCoffst</t>
  </si>
  <si>
    <t>f_parin</t>
  </si>
  <si>
    <t>f_parout</t>
  </si>
  <si>
    <t>alphaK</t>
  </si>
  <si>
    <t>Status</t>
  </si>
  <si>
    <t>fda</t>
  </si>
  <si>
    <t>Trans</t>
  </si>
  <si>
    <t>Tair_K</t>
  </si>
  <si>
    <t>Twall_K</t>
  </si>
  <si>
    <t>R(W/m2)</t>
  </si>
  <si>
    <t>Tl-Ta</t>
  </si>
  <si>
    <t>SVTleaf</t>
  </si>
  <si>
    <t>h2o_i</t>
  </si>
  <si>
    <t>h20diff</t>
  </si>
  <si>
    <t>CTair</t>
  </si>
  <si>
    <t>SVTair</t>
  </si>
  <si>
    <t>CndTotal</t>
  </si>
  <si>
    <t>vp_kPa</t>
  </si>
  <si>
    <t>VpdA</t>
  </si>
  <si>
    <t>CndCO2</t>
  </si>
  <si>
    <t>Ci_Pa</t>
  </si>
  <si>
    <t>Ci/Ca</t>
  </si>
  <si>
    <t>RHsfc</t>
  </si>
  <si>
    <t>C2sfc</t>
  </si>
  <si>
    <t>AHs/Cs</t>
  </si>
  <si>
    <t>in</t>
  </si>
  <si>
    <t>out</t>
  </si>
  <si>
    <t>08:06:07</t>
  </si>
  <si>
    <t>m3</t>
  </si>
  <si>
    <t>08:07:30</t>
  </si>
  <si>
    <t>08:08:25</t>
  </si>
  <si>
    <t>08:09:06</t>
  </si>
  <si>
    <t>08:10:06</t>
  </si>
  <si>
    <t>300</t>
  </si>
  <si>
    <t>08:12:58</t>
  </si>
  <si>
    <t>08:14:04</t>
  </si>
  <si>
    <t>08:15:17</t>
  </si>
  <si>
    <t>08:22:29</t>
  </si>
  <si>
    <t>50</t>
  </si>
  <si>
    <t>tdom</t>
  </si>
  <si>
    <t>08:24:05</t>
  </si>
  <si>
    <t>08:25:44</t>
  </si>
  <si>
    <t>08:29:16</t>
  </si>
  <si>
    <t>08:30:11</t>
  </si>
  <si>
    <t>08:32:26</t>
  </si>
  <si>
    <t>10:17:57</t>
  </si>
  <si>
    <t>m2</t>
  </si>
  <si>
    <t>10:19:10</t>
  </si>
  <si>
    <t>10:20:55</t>
  </si>
  <si>
    <t>10:22:37</t>
  </si>
  <si>
    <t>08:34:15</t>
  </si>
  <si>
    <t>m5</t>
  </si>
  <si>
    <t>08:35:23</t>
  </si>
  <si>
    <t>08:36:25</t>
  </si>
  <si>
    <t>08:44:22</t>
  </si>
  <si>
    <t>scal</t>
  </si>
  <si>
    <t>08:47:48</t>
  </si>
  <si>
    <t>08:48:42</t>
  </si>
  <si>
    <t>08:49:38</t>
  </si>
  <si>
    <t>08:53:58</t>
  </si>
  <si>
    <t>sam</t>
  </si>
  <si>
    <t>08:55:17</t>
  </si>
  <si>
    <t>08:56:56</t>
  </si>
  <si>
    <t>08:58:53</t>
  </si>
  <si>
    <t>09:32:07</t>
  </si>
  <si>
    <t>09:33:38</t>
  </si>
  <si>
    <t>09:35:13</t>
  </si>
  <si>
    <t>09:36:39</t>
  </si>
  <si>
    <t>09:38:36</t>
  </si>
  <si>
    <t>09:40:04</t>
  </si>
  <si>
    <t>09:41:24</t>
  </si>
  <si>
    <t>09:42:33</t>
  </si>
  <si>
    <t>09:44:03</t>
  </si>
  <si>
    <t>09:48:40</t>
  </si>
  <si>
    <t>09:50:14</t>
  </si>
  <si>
    <t>09:52:42</t>
  </si>
  <si>
    <t>09:54:12</t>
  </si>
  <si>
    <t>10:32:10</t>
  </si>
  <si>
    <t>10:33:37</t>
  </si>
  <si>
    <t>10:34:26</t>
  </si>
  <si>
    <t>10:35:28</t>
  </si>
  <si>
    <t>10:37:02</t>
  </si>
  <si>
    <t>10:38:23</t>
  </si>
  <si>
    <t>275</t>
  </si>
  <si>
    <t>10:40:58</t>
  </si>
  <si>
    <t>10:42:51</t>
  </si>
  <si>
    <t>10:44:43</t>
  </si>
  <si>
    <t>10:46:28</t>
  </si>
  <si>
    <t>10:52:24</t>
  </si>
  <si>
    <t>sac</t>
  </si>
  <si>
    <t>10:54:16</t>
  </si>
  <si>
    <t>10:56:14</t>
  </si>
  <si>
    <t>10:58:08</t>
  </si>
  <si>
    <t>11:45:36</t>
  </si>
  <si>
    <t>11:47:13</t>
  </si>
  <si>
    <t>11:48:29</t>
  </si>
  <si>
    <t>11:50:52</t>
  </si>
  <si>
    <t>11:52:16</t>
  </si>
  <si>
    <t>11:54:17</t>
  </si>
  <si>
    <t>11:55:26</t>
  </si>
  <si>
    <t>11:57:05</t>
  </si>
  <si>
    <t>11:59:01</t>
  </si>
  <si>
    <t>12:03:29</t>
  </si>
  <si>
    <t>12:04:50</t>
  </si>
  <si>
    <t>12:06:25</t>
  </si>
  <si>
    <t>12:08:05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</si>
</sst>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9"/>
  <sheetViews>
    <sheetView tabSelected="1" workbookViewId="0">
      <selection activeCell="A67" sqref="A67:XFD79"/>
    </sheetView>
  </sheetViews>
  <sheetFormatPr baseColWidth="10" defaultRowHeight="15" x14ac:dyDescent="0"/>
  <sheetData>
    <row r="1" spans="1:6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</row>
    <row r="2" spans="1:62">
      <c r="A2" s="1" t="s">
        <v>80</v>
      </c>
      <c r="B2" s="1" t="s">
        <v>80</v>
      </c>
      <c r="C2" s="1"/>
      <c r="D2" s="1" t="s">
        <v>80</v>
      </c>
      <c r="E2" s="1" t="s">
        <v>80</v>
      </c>
      <c r="F2" s="1" t="s">
        <v>80</v>
      </c>
      <c r="G2" s="1" t="s">
        <v>80</v>
      </c>
      <c r="H2" s="1" t="s">
        <v>80</v>
      </c>
      <c r="I2" s="1" t="s">
        <v>80</v>
      </c>
      <c r="J2" s="1" t="s">
        <v>80</v>
      </c>
      <c r="K2" s="1" t="s">
        <v>81</v>
      </c>
      <c r="L2" s="1" t="s">
        <v>81</v>
      </c>
      <c r="M2" s="1" t="s">
        <v>81</v>
      </c>
      <c r="N2" s="1" t="s">
        <v>81</v>
      </c>
      <c r="O2" s="1" t="s">
        <v>81</v>
      </c>
      <c r="P2" s="1" t="s">
        <v>81</v>
      </c>
      <c r="Q2" s="1" t="s">
        <v>80</v>
      </c>
      <c r="R2" s="1" t="s">
        <v>81</v>
      </c>
      <c r="S2" s="1" t="s">
        <v>80</v>
      </c>
      <c r="T2" s="1" t="s">
        <v>81</v>
      </c>
      <c r="U2" s="1" t="s">
        <v>80</v>
      </c>
      <c r="V2" s="1" t="s">
        <v>80</v>
      </c>
      <c r="W2" s="1" t="s">
        <v>80</v>
      </c>
      <c r="X2" s="1" t="s">
        <v>80</v>
      </c>
      <c r="Y2" s="1" t="s">
        <v>80</v>
      </c>
      <c r="Z2" s="1" t="s">
        <v>80</v>
      </c>
      <c r="AA2" s="1" t="s">
        <v>80</v>
      </c>
      <c r="AB2" s="1" t="s">
        <v>80</v>
      </c>
      <c r="AC2" s="1" t="s">
        <v>80</v>
      </c>
      <c r="AD2" s="1" t="s">
        <v>80</v>
      </c>
      <c r="AE2" s="1" t="s">
        <v>80</v>
      </c>
      <c r="AF2" s="1" t="s">
        <v>80</v>
      </c>
      <c r="AG2" s="1" t="s">
        <v>80</v>
      </c>
      <c r="AH2" s="1" t="s">
        <v>80</v>
      </c>
      <c r="AI2" s="1" t="s">
        <v>80</v>
      </c>
      <c r="AJ2" s="1" t="s">
        <v>80</v>
      </c>
      <c r="AK2" s="1" t="s">
        <v>80</v>
      </c>
      <c r="AL2" s="1" t="s">
        <v>80</v>
      </c>
      <c r="AM2" s="1" t="s">
        <v>80</v>
      </c>
      <c r="AN2" s="1" t="s">
        <v>80</v>
      </c>
      <c r="AO2" s="1" t="s">
        <v>80</v>
      </c>
      <c r="AP2" s="1" t="s">
        <v>80</v>
      </c>
      <c r="AQ2" s="1" t="s">
        <v>81</v>
      </c>
      <c r="AR2" s="1" t="s">
        <v>81</v>
      </c>
      <c r="AS2" s="1" t="s">
        <v>81</v>
      </c>
      <c r="AT2" s="1" t="s">
        <v>81</v>
      </c>
      <c r="AU2" s="1" t="s">
        <v>81</v>
      </c>
      <c r="AV2" s="1" t="s">
        <v>81</v>
      </c>
      <c r="AW2" s="1" t="s">
        <v>81</v>
      </c>
      <c r="AX2" s="1" t="s">
        <v>81</v>
      </c>
      <c r="AY2" s="1" t="s">
        <v>81</v>
      </c>
      <c r="AZ2" s="1" t="s">
        <v>81</v>
      </c>
      <c r="BA2" s="1" t="s">
        <v>81</v>
      </c>
      <c r="BB2" s="1" t="s">
        <v>81</v>
      </c>
      <c r="BC2" s="1" t="s">
        <v>81</v>
      </c>
      <c r="BD2" s="1" t="s">
        <v>81</v>
      </c>
      <c r="BE2" s="1" t="s">
        <v>81</v>
      </c>
      <c r="BF2" s="1" t="s">
        <v>81</v>
      </c>
      <c r="BG2" s="1" t="s">
        <v>81</v>
      </c>
      <c r="BH2" s="1" t="s">
        <v>81</v>
      </c>
      <c r="BI2" s="1" t="s">
        <v>81</v>
      </c>
      <c r="BJ2" s="1" t="s">
        <v>81</v>
      </c>
    </row>
    <row r="3" spans="1:62">
      <c r="A3" s="1">
        <v>2</v>
      </c>
      <c r="B3" s="1" t="s">
        <v>0</v>
      </c>
      <c r="C3" s="2">
        <v>40861</v>
      </c>
      <c r="D3" s="1" t="s">
        <v>1</v>
      </c>
      <c r="E3" s="1">
        <v>0</v>
      </c>
      <c r="F3" s="1" t="s">
        <v>2</v>
      </c>
      <c r="G3" s="1" t="s">
        <v>3</v>
      </c>
      <c r="H3" s="1">
        <v>0</v>
      </c>
      <c r="I3" s="1">
        <v>1127.5</v>
      </c>
      <c r="J3" s="1">
        <v>0</v>
      </c>
      <c r="K3">
        <f t="shared" ref="K3:K63" si="0">(X3-Y3*(1000-Z3)/(1000-AA3))*AQ3</f>
        <v>-58.210033034311749</v>
      </c>
      <c r="L3">
        <f t="shared" ref="L3:L63" si="1">IF(BB3&lt;&gt;0,1/(1/BB3-1/T3),0)</f>
        <v>1.0021372791127292</v>
      </c>
      <c r="M3">
        <f t="shared" ref="M3:M63" si="2">((BE3-AR3/2)*Y3-K3)/(BE3+AR3/2)</f>
        <v>562.38634462119023</v>
      </c>
      <c r="N3">
        <f t="shared" ref="N3:N63" si="3">AR3*1000</f>
        <v>3.5900403085075578</v>
      </c>
      <c r="O3">
        <f t="shared" ref="O3:O63" si="4">(AW3-BC3)</f>
        <v>0.44489745064899</v>
      </c>
      <c r="P3">
        <f t="shared" ref="P3:P63" si="5">(V3+AV3*J3)</f>
        <v>14.527870178222656</v>
      </c>
      <c r="Q3" s="1">
        <v>4.5</v>
      </c>
      <c r="R3">
        <f t="shared" ref="R3:R63" si="6">(Q3*AK3+AL3)</f>
        <v>1.7493478804826736</v>
      </c>
      <c r="S3" s="1">
        <v>1</v>
      </c>
      <c r="T3">
        <f t="shared" ref="T3:T63" si="7">R3*(S3+1)*(S3+1)/(S3*S3+1)</f>
        <v>3.4986957609653473</v>
      </c>
      <c r="U3" s="1">
        <v>15.494422912597656</v>
      </c>
      <c r="V3" s="1">
        <v>14.527870178222656</v>
      </c>
      <c r="W3" s="1">
        <v>15.550189971923828</v>
      </c>
      <c r="X3" s="1">
        <v>399.38656616210938</v>
      </c>
      <c r="Y3" s="1">
        <v>450.26931762695312</v>
      </c>
      <c r="Z3" s="1">
        <v>9.2148408889770508</v>
      </c>
      <c r="AA3" s="1">
        <v>12.402581214904785</v>
      </c>
      <c r="AB3" s="1">
        <v>51.105587005615234</v>
      </c>
      <c r="AC3" s="1">
        <v>68.784820556640625</v>
      </c>
      <c r="AD3" s="1">
        <v>500.5054931640625</v>
      </c>
      <c r="AE3" s="1">
        <v>1.7293856143951416</v>
      </c>
      <c r="AF3" s="1">
        <v>1.9858958721160889</v>
      </c>
      <c r="AG3" s="1">
        <v>97.976226806640625</v>
      </c>
      <c r="AH3" s="1">
        <v>22.867073059082031</v>
      </c>
      <c r="AI3" s="1">
        <v>-5.2199169993400574E-2</v>
      </c>
      <c r="AJ3" s="1">
        <v>1</v>
      </c>
      <c r="AK3" s="1">
        <v>-0.21956524252891541</v>
      </c>
      <c r="AL3" s="1">
        <v>2.737391471862793</v>
      </c>
      <c r="AM3" s="1">
        <v>1</v>
      </c>
      <c r="AN3" s="1">
        <v>0</v>
      </c>
      <c r="AO3" s="1">
        <v>0.18999999761581421</v>
      </c>
      <c r="AP3" s="1">
        <v>111115</v>
      </c>
      <c r="AQ3">
        <f t="shared" ref="AQ3:AQ63" si="8">AD3*0.000001/(Q3*0.0001)</f>
        <v>1.112234429253472</v>
      </c>
      <c r="AR3">
        <f t="shared" ref="AR3:AR63" si="9">(AA3-Z3)/(1000-AA3)*AQ3</f>
        <v>3.5900403085075577E-3</v>
      </c>
      <c r="AS3">
        <f t="shared" ref="AS3:AS63" si="10">(V3+273.15)</f>
        <v>287.67787017822263</v>
      </c>
      <c r="AT3">
        <f t="shared" ref="AT3:AT63" si="11">(U3+273.15)</f>
        <v>288.64442291259763</v>
      </c>
      <c r="AU3">
        <f t="shared" ref="AU3:AU63" si="12">(AE3*AM3+AF3*AN3)*AO3</f>
        <v>0.3285832626119003</v>
      </c>
      <c r="AV3">
        <f t="shared" ref="AV3:AV63" si="13">((AU3+0.00000010773*(AT3^4-AS3^4))-AR3*44100)/(R3*51.4+0.00000043092*AS3^3)</f>
        <v>-1.4776630673610607</v>
      </c>
      <c r="AW3">
        <f t="shared" ref="AW3:AW63" si="14">0.61365*EXP(17.502*P3/(240.97+P3))</f>
        <v>1.6600555607482816</v>
      </c>
      <c r="AX3">
        <f t="shared" ref="AX3:AX63" si="15">AW3*1000/AG3</f>
        <v>16.943452660454632</v>
      </c>
      <c r="AY3">
        <f t="shared" ref="AY3:AY63" si="16">(AX3-AA3)</f>
        <v>4.5408714455498469</v>
      </c>
      <c r="AZ3">
        <f t="shared" ref="AZ3:AZ63" si="17">IF(J3,V3,(U3+V3)/2)</f>
        <v>15.011146545410156</v>
      </c>
      <c r="BA3">
        <f t="shared" ref="BA3:BA63" si="18">0.61365*EXP(17.502*AZ3/(240.97+AZ3))</f>
        <v>1.7126038147592071</v>
      </c>
      <c r="BB3">
        <f t="shared" ref="BB3:BB63" si="19">IF(AY3&lt;&gt;0,(1000-(AX3+AA3)/2)/AY3*AR3,0)</f>
        <v>0.77900544612875289</v>
      </c>
      <c r="BC3">
        <f t="shared" ref="BC3:BC63" si="20">AA3*AG3/1000</f>
        <v>1.2151581100992916</v>
      </c>
      <c r="BD3">
        <f t="shared" ref="BD3:BD63" si="21">(BA3-BC3)</f>
        <v>0.49744570465991544</v>
      </c>
      <c r="BE3">
        <f t="shared" ref="BE3:BE63" si="22">1/(1.6/L3+1.37/T3)</f>
        <v>0.50297708762965776</v>
      </c>
      <c r="BF3">
        <f t="shared" ref="BF3:BF63" si="23">M3*AG3*0.001</f>
        <v>55.100492053563293</v>
      </c>
      <c r="BG3">
        <f t="shared" ref="BG3:BG63" si="24">M3/Y3</f>
        <v>1.2489999264998237</v>
      </c>
      <c r="BH3">
        <f t="shared" ref="BH3:BH63" si="25">(1-AR3*AG3/AW3/L3)*100</f>
        <v>78.856825545974147</v>
      </c>
      <c r="BI3">
        <f t="shared" ref="BI3:BI63" si="26">(Y3-K3/(T3/1.35))</f>
        <v>472.73012873064232</v>
      </c>
      <c r="BJ3">
        <f t="shared" ref="BJ3:BJ63" si="27">K3*BH3/100/BI3</f>
        <v>-9.7101033783010784E-2</v>
      </c>
    </row>
    <row r="4" spans="1:62">
      <c r="A4" s="1">
        <v>3</v>
      </c>
      <c r="B4" s="1" t="s">
        <v>4</v>
      </c>
      <c r="C4" s="2">
        <v>40861</v>
      </c>
      <c r="D4" s="1" t="s">
        <v>1</v>
      </c>
      <c r="E4" s="1">
        <v>0</v>
      </c>
      <c r="F4" s="1" t="s">
        <v>5</v>
      </c>
      <c r="G4" s="1" t="s">
        <v>3</v>
      </c>
      <c r="H4" s="1">
        <v>0</v>
      </c>
      <c r="I4" s="1">
        <v>1228.5</v>
      </c>
      <c r="J4" s="1">
        <v>0</v>
      </c>
      <c r="K4">
        <f t="shared" si="0"/>
        <v>-255.14876109385611</v>
      </c>
      <c r="L4">
        <f t="shared" si="1"/>
        <v>1.9342044122960749</v>
      </c>
      <c r="M4">
        <f t="shared" si="2"/>
        <v>901.03108653987272</v>
      </c>
      <c r="N4">
        <f t="shared" si="3"/>
        <v>5.0862841946299326</v>
      </c>
      <c r="O4">
        <f t="shared" si="4"/>
        <v>0.38570244718401647</v>
      </c>
      <c r="P4">
        <f t="shared" si="5"/>
        <v>14.72962474822998</v>
      </c>
      <c r="Q4" s="1">
        <v>4</v>
      </c>
      <c r="R4">
        <f t="shared" si="6"/>
        <v>1.8591305017471313</v>
      </c>
      <c r="S4" s="1">
        <v>1</v>
      </c>
      <c r="T4">
        <f t="shared" si="7"/>
        <v>3.7182610034942627</v>
      </c>
      <c r="U4" s="1">
        <v>15.523190498352051</v>
      </c>
      <c r="V4" s="1">
        <v>14.72962474822998</v>
      </c>
      <c r="W4" s="1">
        <v>15.594260215759277</v>
      </c>
      <c r="X4" s="1">
        <v>399.07366943359375</v>
      </c>
      <c r="Y4" s="1">
        <v>600.5244140625</v>
      </c>
      <c r="Z4" s="1">
        <v>9.2185726165771484</v>
      </c>
      <c r="AA4" s="1">
        <v>13.22929573059082</v>
      </c>
      <c r="AB4" s="1">
        <v>51.030464172363281</v>
      </c>
      <c r="AC4" s="1">
        <v>73.232284545898438</v>
      </c>
      <c r="AD4" s="1">
        <v>500.5577392578125</v>
      </c>
      <c r="AE4" s="1">
        <v>6.028773307800293</v>
      </c>
      <c r="AF4" s="1">
        <v>6.5769500732421875</v>
      </c>
      <c r="AG4" s="1">
        <v>97.97314453125</v>
      </c>
      <c r="AH4" s="1">
        <v>22.867073059082031</v>
      </c>
      <c r="AI4" s="1">
        <v>-5.2199169993400574E-2</v>
      </c>
      <c r="AJ4" s="1">
        <v>1</v>
      </c>
      <c r="AK4" s="1">
        <v>-0.21956524252891541</v>
      </c>
      <c r="AL4" s="1">
        <v>2.737391471862793</v>
      </c>
      <c r="AM4" s="1">
        <v>1</v>
      </c>
      <c r="AN4" s="1">
        <v>0</v>
      </c>
      <c r="AO4" s="1">
        <v>0.18999999761581421</v>
      </c>
      <c r="AP4" s="1">
        <v>111115</v>
      </c>
      <c r="AQ4">
        <f t="shared" si="8"/>
        <v>1.2513943481445313</v>
      </c>
      <c r="AR4">
        <f t="shared" si="9"/>
        <v>5.0862841946299328E-3</v>
      </c>
      <c r="AS4">
        <f t="shared" si="10"/>
        <v>287.87962474822996</v>
      </c>
      <c r="AT4">
        <f t="shared" si="11"/>
        <v>288.67319049835203</v>
      </c>
      <c r="AU4">
        <f t="shared" si="12"/>
        <v>1.14546691410834</v>
      </c>
      <c r="AV4">
        <f t="shared" si="13"/>
        <v>-2.0310562258741673</v>
      </c>
      <c r="AW4">
        <f t="shared" si="14"/>
        <v>1.6818181498438394</v>
      </c>
      <c r="AX4">
        <f t="shared" si="15"/>
        <v>17.166113815071011</v>
      </c>
      <c r="AY4">
        <f t="shared" si="16"/>
        <v>3.9368180844801905</v>
      </c>
      <c r="AZ4">
        <f t="shared" si="17"/>
        <v>15.126407623291016</v>
      </c>
      <c r="BA4">
        <f t="shared" si="18"/>
        <v>1.7253502855741571</v>
      </c>
      <c r="BB4">
        <f t="shared" si="19"/>
        <v>1.2723433599321639</v>
      </c>
      <c r="BC4">
        <f t="shared" si="20"/>
        <v>1.2961157026598229</v>
      </c>
      <c r="BD4">
        <f t="shared" si="21"/>
        <v>0.42923458291433425</v>
      </c>
      <c r="BE4">
        <f t="shared" si="22"/>
        <v>0.83635444769614486</v>
      </c>
      <c r="BF4">
        <f t="shared" si="23"/>
        <v>88.27684886872018</v>
      </c>
      <c r="BG4">
        <f t="shared" si="24"/>
        <v>1.500407086606969</v>
      </c>
      <c r="BH4">
        <f t="shared" si="25"/>
        <v>84.681146415385356</v>
      </c>
      <c r="BI4">
        <f t="shared" si="26"/>
        <v>693.16202803123588</v>
      </c>
      <c r="BJ4">
        <f t="shared" si="27"/>
        <v>-0.31170619165710223</v>
      </c>
    </row>
    <row r="5" spans="1:62">
      <c r="A5" s="1">
        <v>4</v>
      </c>
      <c r="B5" s="1" t="s">
        <v>6</v>
      </c>
      <c r="C5" s="2">
        <v>40861</v>
      </c>
      <c r="D5" s="1" t="s">
        <v>1</v>
      </c>
      <c r="E5" s="1">
        <v>0</v>
      </c>
      <c r="F5" s="1" t="s">
        <v>7</v>
      </c>
      <c r="G5" s="1" t="s">
        <v>3</v>
      </c>
      <c r="H5" s="1">
        <v>0</v>
      </c>
      <c r="I5" s="1">
        <v>1337</v>
      </c>
      <c r="J5" s="1">
        <v>0</v>
      </c>
      <c r="K5">
        <f t="shared" si="0"/>
        <v>-323.68071327649886</v>
      </c>
      <c r="L5">
        <f t="shared" si="1"/>
        <v>2.5512018619961614</v>
      </c>
      <c r="M5">
        <f t="shared" si="2"/>
        <v>895.43438383345335</v>
      </c>
      <c r="N5">
        <f t="shared" si="3"/>
        <v>6.8416678198364229</v>
      </c>
      <c r="O5">
        <f t="shared" si="4"/>
        <v>0.41742730327575273</v>
      </c>
      <c r="P5">
        <f t="shared" si="5"/>
        <v>15.060949325561523</v>
      </c>
      <c r="Q5" s="1">
        <v>3</v>
      </c>
      <c r="R5">
        <f t="shared" si="6"/>
        <v>2.0786957442760468</v>
      </c>
      <c r="S5" s="1">
        <v>1</v>
      </c>
      <c r="T5">
        <f t="shared" si="7"/>
        <v>4.1573914885520935</v>
      </c>
      <c r="U5" s="1">
        <v>15.608952522277832</v>
      </c>
      <c r="V5" s="1">
        <v>15.060949325561523</v>
      </c>
      <c r="W5" s="1">
        <v>15.675580978393555</v>
      </c>
      <c r="X5" s="1">
        <v>399.06866455078125</v>
      </c>
      <c r="Y5" s="1">
        <v>590.63604736328125</v>
      </c>
      <c r="Z5" s="1">
        <v>9.2302227020263672</v>
      </c>
      <c r="AA5" s="1">
        <v>13.276152610778809</v>
      </c>
      <c r="AB5" s="1">
        <v>50.813636779785156</v>
      </c>
      <c r="AC5" s="1">
        <v>73.0870361328125</v>
      </c>
      <c r="AD5" s="1">
        <v>500.56503295898438</v>
      </c>
      <c r="AE5" s="1">
        <v>16.413393020629883</v>
      </c>
      <c r="AF5" s="1">
        <v>24.838947296142578</v>
      </c>
      <c r="AG5" s="1">
        <v>97.970695495605469</v>
      </c>
      <c r="AH5" s="1">
        <v>22.867073059082031</v>
      </c>
      <c r="AI5" s="1">
        <v>-5.2199169993400574E-2</v>
      </c>
      <c r="AJ5" s="1">
        <v>0.66666668653488159</v>
      </c>
      <c r="AK5" s="1">
        <v>-0.21956524252891541</v>
      </c>
      <c r="AL5" s="1">
        <v>2.737391471862793</v>
      </c>
      <c r="AM5" s="1">
        <v>1</v>
      </c>
      <c r="AN5" s="1">
        <v>0</v>
      </c>
      <c r="AO5" s="1">
        <v>0.18999999761581421</v>
      </c>
      <c r="AP5" s="1">
        <v>111115</v>
      </c>
      <c r="AQ5">
        <f t="shared" si="8"/>
        <v>1.6685501098632809</v>
      </c>
      <c r="AR5">
        <f t="shared" si="9"/>
        <v>6.8416678198364228E-3</v>
      </c>
      <c r="AS5">
        <f t="shared" si="10"/>
        <v>288.2109493255615</v>
      </c>
      <c r="AT5">
        <f t="shared" si="11"/>
        <v>288.75895252227781</v>
      </c>
      <c r="AU5">
        <f t="shared" si="12"/>
        <v>3.1185446347870993</v>
      </c>
      <c r="AV5">
        <f t="shared" si="13"/>
        <v>-2.5002223016479417</v>
      </c>
      <c r="AW5">
        <f t="shared" si="14"/>
        <v>1.718101208059551</v>
      </c>
      <c r="AX5">
        <f t="shared" si="15"/>
        <v>17.536888958153998</v>
      </c>
      <c r="AY5">
        <f t="shared" si="16"/>
        <v>4.2607363473751896</v>
      </c>
      <c r="AZ5">
        <f t="shared" si="17"/>
        <v>15.334950923919678</v>
      </c>
      <c r="BA5">
        <f t="shared" si="18"/>
        <v>1.7486245839226533</v>
      </c>
      <c r="BB5">
        <f t="shared" si="19"/>
        <v>1.5810087677730977</v>
      </c>
      <c r="BC5">
        <f t="shared" si="20"/>
        <v>1.3006739047837983</v>
      </c>
      <c r="BD5">
        <f t="shared" si="21"/>
        <v>0.447950679138855</v>
      </c>
      <c r="BE5">
        <f t="shared" si="22"/>
        <v>1.0452718241266143</v>
      </c>
      <c r="BF5">
        <f t="shared" si="23"/>
        <v>87.726329354842363</v>
      </c>
      <c r="BG5">
        <f t="shared" si="24"/>
        <v>1.5160510230129933</v>
      </c>
      <c r="BH5">
        <f t="shared" si="25"/>
        <v>84.707988745013438</v>
      </c>
      <c r="BI5">
        <f t="shared" si="26"/>
        <v>695.74257007746951</v>
      </c>
      <c r="BJ5">
        <f t="shared" si="27"/>
        <v>-0.39408745987974564</v>
      </c>
    </row>
    <row r="6" spans="1:62">
      <c r="A6" s="1">
        <v>5</v>
      </c>
      <c r="B6" s="1" t="s">
        <v>8</v>
      </c>
      <c r="C6" s="2">
        <v>40861</v>
      </c>
      <c r="D6" s="1" t="s">
        <v>1</v>
      </c>
      <c r="E6" s="1">
        <v>0</v>
      </c>
      <c r="F6" s="1" t="s">
        <v>9</v>
      </c>
      <c r="G6" s="1" t="s">
        <v>3</v>
      </c>
      <c r="H6" s="1">
        <v>0</v>
      </c>
      <c r="I6" s="1">
        <v>1567</v>
      </c>
      <c r="J6" s="1">
        <v>0</v>
      </c>
      <c r="K6">
        <f t="shared" si="0"/>
        <v>-0.74637760152089416</v>
      </c>
      <c r="L6">
        <f t="shared" si="1"/>
        <v>0.69609177869008454</v>
      </c>
      <c r="M6">
        <f t="shared" si="2"/>
        <v>396.40821162982661</v>
      </c>
      <c r="N6">
        <f t="shared" si="3"/>
        <v>4.1003249861215778</v>
      </c>
      <c r="O6">
        <f t="shared" si="4"/>
        <v>0.65912504088263812</v>
      </c>
      <c r="P6">
        <f t="shared" si="5"/>
        <v>15.473237991333008</v>
      </c>
      <c r="Q6" s="1">
        <v>2.5</v>
      </c>
      <c r="R6">
        <f t="shared" si="6"/>
        <v>2.1884783655405045</v>
      </c>
      <c r="S6" s="1">
        <v>1</v>
      </c>
      <c r="T6">
        <f t="shared" si="7"/>
        <v>4.3769567310810089</v>
      </c>
      <c r="U6" s="1">
        <v>15.762275695800781</v>
      </c>
      <c r="V6" s="1">
        <v>15.473237991333008</v>
      </c>
      <c r="W6" s="1">
        <v>15.829891204833984</v>
      </c>
      <c r="X6" s="1">
        <v>399.15994262695312</v>
      </c>
      <c r="Y6" s="1">
        <v>398.7161865234375</v>
      </c>
      <c r="Z6" s="1">
        <v>9.2541732788085938</v>
      </c>
      <c r="AA6" s="1">
        <v>11.278985023498535</v>
      </c>
      <c r="AB6" s="1">
        <v>50.451236724853516</v>
      </c>
      <c r="AC6" s="1">
        <v>61.489959716796875</v>
      </c>
      <c r="AD6" s="1">
        <v>500.5499267578125</v>
      </c>
      <c r="AE6" s="1">
        <v>103.42575836181641</v>
      </c>
      <c r="AF6" s="1">
        <v>202.70228576660156</v>
      </c>
      <c r="AG6" s="1">
        <v>97.977310180664062</v>
      </c>
      <c r="AH6" s="1">
        <v>22.867073059082031</v>
      </c>
      <c r="AI6" s="1">
        <v>-5.2199169993400574E-2</v>
      </c>
      <c r="AJ6" s="1">
        <v>1</v>
      </c>
      <c r="AK6" s="1">
        <v>-0.21956524252891541</v>
      </c>
      <c r="AL6" s="1">
        <v>2.737391471862793</v>
      </c>
      <c r="AM6" s="1">
        <v>1</v>
      </c>
      <c r="AN6" s="1">
        <v>0</v>
      </c>
      <c r="AO6" s="1">
        <v>0.18999999761581421</v>
      </c>
      <c r="AP6" s="1">
        <v>111115</v>
      </c>
      <c r="AQ6">
        <f t="shared" si="8"/>
        <v>2.0021997070312501</v>
      </c>
      <c r="AR6">
        <f t="shared" si="9"/>
        <v>4.1003249861215774E-3</v>
      </c>
      <c r="AS6">
        <f t="shared" si="10"/>
        <v>288.62323799133299</v>
      </c>
      <c r="AT6">
        <f t="shared" si="11"/>
        <v>288.91227569580076</v>
      </c>
      <c r="AU6">
        <f t="shared" si="12"/>
        <v>19.650893842158894</v>
      </c>
      <c r="AV6">
        <f t="shared" si="13"/>
        <v>-1.2875555267011722</v>
      </c>
      <c r="AW6">
        <f t="shared" si="14"/>
        <v>1.7642096550530186</v>
      </c>
      <c r="AX6">
        <f t="shared" si="15"/>
        <v>18.006308315669472</v>
      </c>
      <c r="AY6">
        <f t="shared" si="16"/>
        <v>6.7273232921709365</v>
      </c>
      <c r="AZ6">
        <f t="shared" si="17"/>
        <v>15.617756843566895</v>
      </c>
      <c r="BA6">
        <f t="shared" si="18"/>
        <v>1.7806273107631623</v>
      </c>
      <c r="BB6">
        <f t="shared" si="19"/>
        <v>0.60057844712492092</v>
      </c>
      <c r="BC6">
        <f t="shared" si="20"/>
        <v>1.1050846141703805</v>
      </c>
      <c r="BD6">
        <f t="shared" si="21"/>
        <v>0.67554269659278177</v>
      </c>
      <c r="BE6">
        <f t="shared" si="22"/>
        <v>0.38291431130249304</v>
      </c>
      <c r="BF6">
        <f t="shared" si="23"/>
        <v>38.839010309017844</v>
      </c>
      <c r="BG6">
        <f t="shared" si="24"/>
        <v>0.99421148432990636</v>
      </c>
      <c r="BH6">
        <f t="shared" si="25"/>
        <v>67.286493861363667</v>
      </c>
      <c r="BI6">
        <f t="shared" si="26"/>
        <v>398.94639436508652</v>
      </c>
      <c r="BJ6">
        <f t="shared" si="27"/>
        <v>-1.2588441106961424E-3</v>
      </c>
    </row>
    <row r="7" spans="1:62">
      <c r="A7" s="1">
        <v>6</v>
      </c>
      <c r="B7" s="1" t="s">
        <v>10</v>
      </c>
      <c r="C7" s="2">
        <v>40861</v>
      </c>
      <c r="D7" s="1" t="s">
        <v>1</v>
      </c>
      <c r="E7" s="1">
        <v>0</v>
      </c>
      <c r="F7" s="1" t="s">
        <v>11</v>
      </c>
      <c r="G7" s="1" t="s">
        <v>3</v>
      </c>
      <c r="H7" s="1">
        <v>0</v>
      </c>
      <c r="I7" s="1">
        <v>1952.5</v>
      </c>
      <c r="J7" s="1">
        <v>0</v>
      </c>
      <c r="K7">
        <f t="shared" si="0"/>
        <v>-28.050282083654253</v>
      </c>
      <c r="L7">
        <f t="shared" si="1"/>
        <v>0.52998360134930156</v>
      </c>
      <c r="M7">
        <f t="shared" si="2"/>
        <v>525.13939774863036</v>
      </c>
      <c r="N7">
        <f t="shared" si="3"/>
        <v>2.6483336065430123</v>
      </c>
      <c r="O7">
        <f t="shared" si="4"/>
        <v>0.57206211072215263</v>
      </c>
      <c r="P7">
        <f t="shared" si="5"/>
        <v>15.747313499450684</v>
      </c>
      <c r="Q7" s="1">
        <v>6</v>
      </c>
      <c r="R7">
        <f t="shared" si="6"/>
        <v>1.4200000166893005</v>
      </c>
      <c r="S7" s="1">
        <v>1</v>
      </c>
      <c r="T7">
        <f t="shared" si="7"/>
        <v>2.8400000333786011</v>
      </c>
      <c r="U7" s="1">
        <v>16.131433486938477</v>
      </c>
      <c r="V7" s="1">
        <v>15.747313499450684</v>
      </c>
      <c r="W7" s="1">
        <v>16.193683624267578</v>
      </c>
      <c r="X7" s="1">
        <v>399.104736328125</v>
      </c>
      <c r="Y7" s="1">
        <v>431.36007690429688</v>
      </c>
      <c r="Z7" s="1">
        <v>9.350377082824707</v>
      </c>
      <c r="AA7" s="1">
        <v>12.485381126403809</v>
      </c>
      <c r="AB7" s="1">
        <v>49.791999816894531</v>
      </c>
      <c r="AC7" s="1">
        <v>66.486312866210938</v>
      </c>
      <c r="AD7" s="1">
        <v>500.52914428710938</v>
      </c>
      <c r="AE7" s="1">
        <v>4.4759573936462402</v>
      </c>
      <c r="AF7" s="1">
        <v>10.174895286560059</v>
      </c>
      <c r="AG7" s="1">
        <v>97.986358642578125</v>
      </c>
      <c r="AH7" s="1">
        <v>22.867073059082031</v>
      </c>
      <c r="AI7" s="1">
        <v>-5.2199169993400574E-2</v>
      </c>
      <c r="AJ7" s="1">
        <v>1</v>
      </c>
      <c r="AK7" s="1">
        <v>-0.21956524252891541</v>
      </c>
      <c r="AL7" s="1">
        <v>2.737391471862793</v>
      </c>
      <c r="AM7" s="1">
        <v>1</v>
      </c>
      <c r="AN7" s="1">
        <v>0</v>
      </c>
      <c r="AO7" s="1">
        <v>0.18999999761581421</v>
      </c>
      <c r="AP7" s="1">
        <v>111115</v>
      </c>
      <c r="AQ7">
        <f t="shared" si="8"/>
        <v>0.83421524047851559</v>
      </c>
      <c r="AR7">
        <f t="shared" si="9"/>
        <v>2.6483336065430121E-3</v>
      </c>
      <c r="AS7">
        <f t="shared" si="10"/>
        <v>288.89731349945066</v>
      </c>
      <c r="AT7">
        <f t="shared" si="11"/>
        <v>289.28143348693845</v>
      </c>
      <c r="AU7">
        <f t="shared" si="12"/>
        <v>0.85043189412127163</v>
      </c>
      <c r="AV7">
        <f t="shared" si="13"/>
        <v>-1.3425798844091801</v>
      </c>
      <c r="AW7">
        <f t="shared" si="14"/>
        <v>1.7954591435632323</v>
      </c>
      <c r="AX7">
        <f t="shared" si="15"/>
        <v>18.323562263523584</v>
      </c>
      <c r="AY7">
        <f t="shared" si="16"/>
        <v>5.8381811371197756</v>
      </c>
      <c r="AZ7">
        <f t="shared" si="17"/>
        <v>15.93937349319458</v>
      </c>
      <c r="BA7">
        <f t="shared" si="18"/>
        <v>1.8176460940885037</v>
      </c>
      <c r="BB7">
        <f t="shared" si="19"/>
        <v>0.44663523882176237</v>
      </c>
      <c r="BC7">
        <f t="shared" si="20"/>
        <v>1.2233970328410797</v>
      </c>
      <c r="BD7">
        <f t="shared" si="21"/>
        <v>0.59424906124742405</v>
      </c>
      <c r="BE7">
        <f t="shared" si="22"/>
        <v>0.28560365964295187</v>
      </c>
      <c r="BF7">
        <f t="shared" si="23"/>
        <v>51.456497365144784</v>
      </c>
      <c r="BG7">
        <f t="shared" si="24"/>
        <v>1.2174038022186733</v>
      </c>
      <c r="BH7">
        <f t="shared" si="25"/>
        <v>72.729044705991768</v>
      </c>
      <c r="BI7">
        <f t="shared" si="26"/>
        <v>444.69383759720921</v>
      </c>
      <c r="BJ7">
        <f t="shared" si="27"/>
        <v>-4.5875837423355673E-2</v>
      </c>
    </row>
    <row r="8" spans="1:62">
      <c r="A8" s="1">
        <v>7</v>
      </c>
      <c r="B8" s="1" t="s">
        <v>12</v>
      </c>
      <c r="C8" s="2">
        <v>40861</v>
      </c>
      <c r="D8" s="1" t="s">
        <v>1</v>
      </c>
      <c r="E8" s="1">
        <v>0</v>
      </c>
      <c r="F8" s="1" t="s">
        <v>13</v>
      </c>
      <c r="G8" s="1" t="s">
        <v>3</v>
      </c>
      <c r="H8" s="1">
        <v>0</v>
      </c>
      <c r="I8" s="1">
        <v>2013.5</v>
      </c>
      <c r="J8" s="1">
        <v>0</v>
      </c>
      <c r="K8">
        <f t="shared" si="0"/>
        <v>-103.23843807327309</v>
      </c>
      <c r="L8">
        <f t="shared" si="1"/>
        <v>1.2701783493845467</v>
      </c>
      <c r="M8">
        <f t="shared" si="2"/>
        <v>669.03328413733618</v>
      </c>
      <c r="N8">
        <f t="shared" si="3"/>
        <v>4.267423129132121</v>
      </c>
      <c r="O8">
        <f t="shared" si="4"/>
        <v>0.44948989087950642</v>
      </c>
      <c r="P8">
        <f t="shared" si="5"/>
        <v>15.611078262329102</v>
      </c>
      <c r="Q8" s="1">
        <v>5</v>
      </c>
      <c r="R8">
        <f t="shared" si="6"/>
        <v>1.6395652592182159</v>
      </c>
      <c r="S8" s="1">
        <v>1</v>
      </c>
      <c r="T8">
        <f t="shared" si="7"/>
        <v>3.2791305184364319</v>
      </c>
      <c r="U8" s="1">
        <v>16.149019241333008</v>
      </c>
      <c r="V8" s="1">
        <v>15.611078262329102</v>
      </c>
      <c r="W8" s="1">
        <v>16.223819732666016</v>
      </c>
      <c r="X8" s="1">
        <v>399.0457763671875</v>
      </c>
      <c r="Y8" s="1">
        <v>500.03936767578125</v>
      </c>
      <c r="Z8" s="1">
        <v>9.3718423843383789</v>
      </c>
      <c r="AA8" s="1">
        <v>13.57670783996582</v>
      </c>
      <c r="AB8" s="1">
        <v>49.851978302001953</v>
      </c>
      <c r="AC8" s="1">
        <v>72.219070434570312</v>
      </c>
      <c r="AD8" s="1">
        <v>500.54937744140625</v>
      </c>
      <c r="AE8" s="1">
        <v>22.701860427856445</v>
      </c>
      <c r="AF8" s="1">
        <v>31.418233871459961</v>
      </c>
      <c r="AG8" s="1">
        <v>97.989570617675781</v>
      </c>
      <c r="AH8" s="1">
        <v>22.867073059082031</v>
      </c>
      <c r="AI8" s="1">
        <v>-5.2199169993400574E-2</v>
      </c>
      <c r="AJ8" s="1">
        <v>1</v>
      </c>
      <c r="AK8" s="1">
        <v>-0.21956524252891541</v>
      </c>
      <c r="AL8" s="1">
        <v>2.737391471862793</v>
      </c>
      <c r="AM8" s="1">
        <v>1</v>
      </c>
      <c r="AN8" s="1">
        <v>0</v>
      </c>
      <c r="AO8" s="1">
        <v>0.18999999761581421</v>
      </c>
      <c r="AP8" s="1">
        <v>111115</v>
      </c>
      <c r="AQ8">
        <f t="shared" si="8"/>
        <v>1.0010987548828125</v>
      </c>
      <c r="AR8">
        <f t="shared" si="9"/>
        <v>4.267423129132121E-3</v>
      </c>
      <c r="AS8">
        <f t="shared" si="10"/>
        <v>288.76107826232908</v>
      </c>
      <c r="AT8">
        <f t="shared" si="11"/>
        <v>289.29901924133299</v>
      </c>
      <c r="AU8">
        <f t="shared" si="12"/>
        <v>4.3133534271672715</v>
      </c>
      <c r="AV8">
        <f t="shared" si="13"/>
        <v>-1.8836172166920926</v>
      </c>
      <c r="AW8">
        <f t="shared" si="14"/>
        <v>1.7798656625193896</v>
      </c>
      <c r="AX8">
        <f t="shared" si="15"/>
        <v>18.1638275512387</v>
      </c>
      <c r="AY8">
        <f t="shared" si="16"/>
        <v>4.5871197112728801</v>
      </c>
      <c r="AZ8">
        <f t="shared" si="17"/>
        <v>15.880048751831055</v>
      </c>
      <c r="BA8">
        <f t="shared" si="18"/>
        <v>1.8107672866533107</v>
      </c>
      <c r="BB8">
        <f t="shared" si="19"/>
        <v>0.91554139548213698</v>
      </c>
      <c r="BC8">
        <f t="shared" si="20"/>
        <v>1.3303757716398832</v>
      </c>
      <c r="BD8">
        <f t="shared" si="21"/>
        <v>0.48039151501342747</v>
      </c>
      <c r="BE8">
        <f t="shared" si="22"/>
        <v>0.59613965014651937</v>
      </c>
      <c r="BF8">
        <f t="shared" si="23"/>
        <v>65.55828424155105</v>
      </c>
      <c r="BG8">
        <f t="shared" si="24"/>
        <v>1.3379612234273688</v>
      </c>
      <c r="BH8">
        <f t="shared" si="25"/>
        <v>81.503326483101716</v>
      </c>
      <c r="BI8">
        <f t="shared" si="26"/>
        <v>542.54206484361907</v>
      </c>
      <c r="BJ8">
        <f t="shared" si="27"/>
        <v>-0.15508983854213709</v>
      </c>
    </row>
    <row r="9" spans="1:62">
      <c r="A9" s="1">
        <v>8</v>
      </c>
      <c r="B9" s="1" t="s">
        <v>14</v>
      </c>
      <c r="C9" s="2">
        <v>40861</v>
      </c>
      <c r="D9" s="1" t="s">
        <v>1</v>
      </c>
      <c r="E9" s="1">
        <v>0</v>
      </c>
      <c r="F9" s="1" t="s">
        <v>15</v>
      </c>
      <c r="G9" s="1" t="s">
        <v>3</v>
      </c>
      <c r="H9" s="1">
        <v>0</v>
      </c>
      <c r="I9" s="1">
        <v>2081</v>
      </c>
      <c r="J9" s="1">
        <v>0</v>
      </c>
      <c r="K9">
        <f t="shared" si="0"/>
        <v>-112.64397323514989</v>
      </c>
      <c r="L9">
        <f t="shared" si="1"/>
        <v>1.0222413570882634</v>
      </c>
      <c r="M9">
        <f t="shared" si="2"/>
        <v>728.05682976533831</v>
      </c>
      <c r="N9">
        <f t="shared" si="3"/>
        <v>3.9897668484518407</v>
      </c>
      <c r="O9">
        <f t="shared" si="4"/>
        <v>0.49373138117202942</v>
      </c>
      <c r="P9">
        <f t="shared" si="5"/>
        <v>15.780617713928223</v>
      </c>
      <c r="Q9" s="1">
        <v>5</v>
      </c>
      <c r="R9">
        <f t="shared" si="6"/>
        <v>1.6395652592182159</v>
      </c>
      <c r="S9" s="1">
        <v>1</v>
      </c>
      <c r="T9">
        <f t="shared" si="7"/>
        <v>3.2791305184364319</v>
      </c>
      <c r="U9" s="1">
        <v>16.182453155517578</v>
      </c>
      <c r="V9" s="1">
        <v>15.780617713928223</v>
      </c>
      <c r="W9" s="1">
        <v>16.264873504638672</v>
      </c>
      <c r="X9" s="1">
        <v>399.09197998046875</v>
      </c>
      <c r="Y9" s="1">
        <v>509.58175659179688</v>
      </c>
      <c r="Z9" s="1">
        <v>9.3910160064697266</v>
      </c>
      <c r="AA9" s="1">
        <v>13.32331657409668</v>
      </c>
      <c r="AB9" s="1">
        <v>49.848003387451172</v>
      </c>
      <c r="AC9" s="1">
        <v>70.720863342285156</v>
      </c>
      <c r="AD9" s="1">
        <v>500.54794311523438</v>
      </c>
      <c r="AE9" s="1">
        <v>96.465087890625</v>
      </c>
      <c r="AF9" s="1">
        <v>452.80917358398438</v>
      </c>
      <c r="AG9" s="1">
        <v>97.990463256835938</v>
      </c>
      <c r="AH9" s="1">
        <v>22.867073059082031</v>
      </c>
      <c r="AI9" s="1">
        <v>-5.2199169993400574E-2</v>
      </c>
      <c r="AJ9" s="1">
        <v>1</v>
      </c>
      <c r="AK9" s="1">
        <v>-0.21956524252891541</v>
      </c>
      <c r="AL9" s="1">
        <v>2.737391471862793</v>
      </c>
      <c r="AM9" s="1">
        <v>1</v>
      </c>
      <c r="AN9" s="1">
        <v>0</v>
      </c>
      <c r="AO9" s="1">
        <v>0.18999999761581421</v>
      </c>
      <c r="AP9" s="1">
        <v>111115</v>
      </c>
      <c r="AQ9">
        <f t="shared" si="8"/>
        <v>1.0010958862304689</v>
      </c>
      <c r="AR9">
        <f t="shared" si="9"/>
        <v>3.9897668484518405E-3</v>
      </c>
      <c r="AS9">
        <f t="shared" si="10"/>
        <v>288.9306177139282</v>
      </c>
      <c r="AT9">
        <f t="shared" si="11"/>
        <v>289.33245315551756</v>
      </c>
      <c r="AU9">
        <f t="shared" si="12"/>
        <v>18.328366469228058</v>
      </c>
      <c r="AV9">
        <f t="shared" si="13"/>
        <v>-1.6207775878399675</v>
      </c>
      <c r="AW9">
        <f t="shared" si="14"/>
        <v>1.7992893443852433</v>
      </c>
      <c r="AX9">
        <f t="shared" si="15"/>
        <v>18.361882213672693</v>
      </c>
      <c r="AY9">
        <f t="shared" si="16"/>
        <v>5.0385656395760137</v>
      </c>
      <c r="AZ9">
        <f t="shared" si="17"/>
        <v>15.9815354347229</v>
      </c>
      <c r="BA9">
        <f t="shared" si="18"/>
        <v>1.8225487844744257</v>
      </c>
      <c r="BB9">
        <f t="shared" si="19"/>
        <v>0.77930086684892907</v>
      </c>
      <c r="BC9">
        <f t="shared" si="20"/>
        <v>1.3055579632132139</v>
      </c>
      <c r="BD9">
        <f t="shared" si="21"/>
        <v>0.51699082126121176</v>
      </c>
      <c r="BE9">
        <f t="shared" si="22"/>
        <v>0.50429107052651356</v>
      </c>
      <c r="BF9">
        <f t="shared" si="23"/>
        <v>71.342626026008844</v>
      </c>
      <c r="BG9">
        <f t="shared" si="24"/>
        <v>1.4287340948678271</v>
      </c>
      <c r="BH9">
        <f t="shared" si="25"/>
        <v>78.744228494471969</v>
      </c>
      <c r="BI9">
        <f t="shared" si="26"/>
        <v>555.95666085756625</v>
      </c>
      <c r="BJ9">
        <f t="shared" si="27"/>
        <v>-0.15954593930526359</v>
      </c>
    </row>
    <row r="10" spans="1:62">
      <c r="A10" s="1">
        <v>9</v>
      </c>
      <c r="B10" s="1" t="s">
        <v>16</v>
      </c>
      <c r="C10" s="2">
        <v>40861</v>
      </c>
      <c r="D10" s="1" t="s">
        <v>1</v>
      </c>
      <c r="E10" s="1">
        <v>0</v>
      </c>
      <c r="F10" s="1" t="s">
        <v>17</v>
      </c>
      <c r="G10" s="1" t="s">
        <v>3</v>
      </c>
      <c r="H10" s="1">
        <v>0</v>
      </c>
      <c r="I10" s="1">
        <v>2283.5</v>
      </c>
      <c r="J10" s="1">
        <v>0</v>
      </c>
      <c r="K10">
        <f t="shared" si="0"/>
        <v>-1.0214479403117058</v>
      </c>
      <c r="L10">
        <f t="shared" si="1"/>
        <v>0.19876207027906576</v>
      </c>
      <c r="M10">
        <f t="shared" si="2"/>
        <v>403.0180069007771</v>
      </c>
      <c r="N10">
        <f t="shared" si="3"/>
        <v>1.5265272533802834</v>
      </c>
      <c r="O10">
        <f t="shared" si="4"/>
        <v>0.7835412788790328</v>
      </c>
      <c r="P10">
        <f t="shared" si="5"/>
        <v>16.159675598144531</v>
      </c>
      <c r="Q10" s="1">
        <v>4.5</v>
      </c>
      <c r="R10">
        <f t="shared" si="6"/>
        <v>1.7493478804826736</v>
      </c>
      <c r="S10" s="1">
        <v>1</v>
      </c>
      <c r="T10">
        <f t="shared" si="7"/>
        <v>3.4986957609653473</v>
      </c>
      <c r="U10" s="1">
        <v>16.391044616699219</v>
      </c>
      <c r="V10" s="1">
        <v>16.159675598144531</v>
      </c>
      <c r="W10" s="1">
        <v>16.450080871582031</v>
      </c>
      <c r="X10" s="1">
        <v>399.1966552734375</v>
      </c>
      <c r="Y10" s="1">
        <v>399.56661987304688</v>
      </c>
      <c r="Z10" s="1">
        <v>9.4584522247314453</v>
      </c>
      <c r="AA10" s="1">
        <v>10.816057205200195</v>
      </c>
      <c r="AB10" s="1">
        <v>49.542072296142578</v>
      </c>
      <c r="AC10" s="1">
        <v>56.653022766113281</v>
      </c>
      <c r="AD10" s="1">
        <v>500.5191650390625</v>
      </c>
      <c r="AE10" s="1">
        <v>122.41884613037109</v>
      </c>
      <c r="AF10" s="1">
        <v>103.35284423828125</v>
      </c>
      <c r="AG10" s="1">
        <v>97.988616943359375</v>
      </c>
      <c r="AH10" s="1">
        <v>22.867073059082031</v>
      </c>
      <c r="AI10" s="1">
        <v>-5.2199169993400574E-2</v>
      </c>
      <c r="AJ10" s="1">
        <v>1</v>
      </c>
      <c r="AK10" s="1">
        <v>-0.21956524252891541</v>
      </c>
      <c r="AL10" s="1">
        <v>2.737391471862793</v>
      </c>
      <c r="AM10" s="1">
        <v>1</v>
      </c>
      <c r="AN10" s="1">
        <v>0</v>
      </c>
      <c r="AO10" s="1">
        <v>0.18999999761581421</v>
      </c>
      <c r="AP10" s="1">
        <v>111115</v>
      </c>
      <c r="AQ10">
        <f t="shared" si="8"/>
        <v>1.1122648111979163</v>
      </c>
      <c r="AR10">
        <f t="shared" si="9"/>
        <v>1.5265272533802833E-3</v>
      </c>
      <c r="AS10">
        <f t="shared" si="10"/>
        <v>289.30967559814451</v>
      </c>
      <c r="AT10">
        <f t="shared" si="11"/>
        <v>289.5410446166992</v>
      </c>
      <c r="AU10">
        <f t="shared" si="12"/>
        <v>23.259580472901234</v>
      </c>
      <c r="AV10">
        <f t="shared" si="13"/>
        <v>-0.41497290441124163</v>
      </c>
      <c r="AW10">
        <f t="shared" si="14"/>
        <v>1.843391765196857</v>
      </c>
      <c r="AX10">
        <f t="shared" si="15"/>
        <v>18.812305170736288</v>
      </c>
      <c r="AY10">
        <f t="shared" si="16"/>
        <v>7.9962479655360923</v>
      </c>
      <c r="AZ10">
        <f t="shared" si="17"/>
        <v>16.275360107421875</v>
      </c>
      <c r="BA10">
        <f t="shared" si="18"/>
        <v>1.8570390557729655</v>
      </c>
      <c r="BB10">
        <f t="shared" si="19"/>
        <v>0.18807733433758134</v>
      </c>
      <c r="BC10">
        <f t="shared" si="20"/>
        <v>1.0598504863178242</v>
      </c>
      <c r="BD10">
        <f t="shared" si="21"/>
        <v>0.79718856945514127</v>
      </c>
      <c r="BE10">
        <f t="shared" si="22"/>
        <v>0.11846376082124008</v>
      </c>
      <c r="BF10">
        <f t="shared" si="23"/>
        <v>39.491177099476417</v>
      </c>
      <c r="BG10">
        <f t="shared" si="24"/>
        <v>1.0086378262248905</v>
      </c>
      <c r="BH10">
        <f t="shared" si="25"/>
        <v>59.174732843655363</v>
      </c>
      <c r="BI10">
        <f t="shared" si="26"/>
        <v>399.96075380569852</v>
      </c>
      <c r="BJ10">
        <f t="shared" si="27"/>
        <v>-1.5112460011766794E-3</v>
      </c>
    </row>
    <row r="11" spans="1:62">
      <c r="A11" s="1">
        <v>1</v>
      </c>
      <c r="B11" s="1" t="s">
        <v>82</v>
      </c>
      <c r="C11" s="2">
        <v>40861</v>
      </c>
      <c r="D11" s="1" t="s">
        <v>83</v>
      </c>
      <c r="E11" s="1">
        <v>0</v>
      </c>
      <c r="F11" s="1" t="s">
        <v>11</v>
      </c>
      <c r="G11" s="1" t="s">
        <v>3</v>
      </c>
      <c r="H11" s="1">
        <v>0</v>
      </c>
      <c r="I11" s="1">
        <v>1003.5</v>
      </c>
      <c r="J11" s="1">
        <v>0</v>
      </c>
      <c r="K11">
        <f t="shared" si="0"/>
        <v>-41.048192083727137</v>
      </c>
      <c r="L11">
        <f t="shared" si="1"/>
        <v>0.16751832984480486</v>
      </c>
      <c r="M11">
        <f t="shared" si="2"/>
        <v>849.91238655757172</v>
      </c>
      <c r="N11">
        <f t="shared" si="3"/>
        <v>1.4297884924895963</v>
      </c>
      <c r="O11">
        <f t="shared" si="4"/>
        <v>0.86995915639542676</v>
      </c>
      <c r="P11">
        <f t="shared" si="5"/>
        <v>18.933315277099609</v>
      </c>
      <c r="Q11" s="1">
        <v>6</v>
      </c>
      <c r="R11">
        <f t="shared" si="6"/>
        <v>1.4200000166893005</v>
      </c>
      <c r="S11" s="1">
        <v>1</v>
      </c>
      <c r="T11">
        <f t="shared" si="7"/>
        <v>2.8400000333786011</v>
      </c>
      <c r="U11" s="1">
        <v>19.466468811035156</v>
      </c>
      <c r="V11" s="1">
        <v>18.933315277099609</v>
      </c>
      <c r="W11" s="1">
        <v>19.500213623046875</v>
      </c>
      <c r="X11" s="1">
        <v>398.91696166992188</v>
      </c>
      <c r="Y11" s="1">
        <v>447.35699462890625</v>
      </c>
      <c r="Z11" s="1">
        <v>11.838976860046387</v>
      </c>
      <c r="AA11" s="1">
        <v>13.529755592346191</v>
      </c>
      <c r="AB11" s="1">
        <v>51.112201690673828</v>
      </c>
      <c r="AC11" s="1">
        <v>58.411769866943359</v>
      </c>
      <c r="AD11" s="1">
        <v>500.51864624023438</v>
      </c>
      <c r="AE11" s="1">
        <v>12.515390396118164</v>
      </c>
      <c r="AF11" s="1">
        <v>13.636090278625488</v>
      </c>
      <c r="AG11" s="1">
        <v>98.010757446289062</v>
      </c>
      <c r="AH11" s="1">
        <v>22.215950012207031</v>
      </c>
      <c r="AI11" s="1">
        <v>-7.8352734446525574E-2</v>
      </c>
      <c r="AJ11" s="1">
        <v>1</v>
      </c>
      <c r="AK11" s="1">
        <v>-0.21956524252891541</v>
      </c>
      <c r="AL11" s="1">
        <v>2.737391471862793</v>
      </c>
      <c r="AM11" s="1">
        <v>1</v>
      </c>
      <c r="AN11" s="1">
        <v>0</v>
      </c>
      <c r="AO11" s="1">
        <v>0.18999999761581421</v>
      </c>
      <c r="AP11" s="1">
        <v>111115</v>
      </c>
      <c r="AQ11">
        <f t="shared" si="8"/>
        <v>0.8341977437337238</v>
      </c>
      <c r="AR11">
        <f t="shared" si="9"/>
        <v>1.4297884924895962E-3</v>
      </c>
      <c r="AS11">
        <f t="shared" si="10"/>
        <v>292.08331527709959</v>
      </c>
      <c r="AT11">
        <f t="shared" si="11"/>
        <v>292.61646881103513</v>
      </c>
      <c r="AU11">
        <f t="shared" si="12"/>
        <v>2.3779241454234352</v>
      </c>
      <c r="AV11">
        <f t="shared" si="13"/>
        <v>-0.6561312170088005</v>
      </c>
      <c r="AW11">
        <f t="shared" si="14"/>
        <v>2.1960207500644424</v>
      </c>
      <c r="AX11">
        <f t="shared" si="15"/>
        <v>22.40591550644719</v>
      </c>
      <c r="AY11">
        <f t="shared" si="16"/>
        <v>8.8761599141009988</v>
      </c>
      <c r="AZ11">
        <f t="shared" si="17"/>
        <v>19.199892044067383</v>
      </c>
      <c r="BA11">
        <f t="shared" si="18"/>
        <v>2.2328383916152355</v>
      </c>
      <c r="BB11">
        <f t="shared" si="19"/>
        <v>0.15818758354674531</v>
      </c>
      <c r="BC11">
        <f t="shared" si="20"/>
        <v>1.3260615936690157</v>
      </c>
      <c r="BD11">
        <f t="shared" si="21"/>
        <v>0.90677679794621979</v>
      </c>
      <c r="BE11">
        <f t="shared" si="22"/>
        <v>9.9665244763128019E-2</v>
      </c>
      <c r="BF11">
        <f t="shared" si="23"/>
        <v>83.300556769490825</v>
      </c>
      <c r="BG11">
        <f t="shared" si="24"/>
        <v>1.8998526831185354</v>
      </c>
      <c r="BH11">
        <f t="shared" si="25"/>
        <v>61.906860334006687</v>
      </c>
      <c r="BI11">
        <f t="shared" si="26"/>
        <v>466.86933922810937</v>
      </c>
      <c r="BJ11">
        <f t="shared" si="27"/>
        <v>-5.4429890352023697E-2</v>
      </c>
    </row>
    <row r="12" spans="1:62">
      <c r="A12" s="1">
        <v>2</v>
      </c>
      <c r="B12" s="1" t="s">
        <v>84</v>
      </c>
      <c r="C12" s="2">
        <v>40861</v>
      </c>
      <c r="D12" s="1" t="s">
        <v>83</v>
      </c>
      <c r="E12" s="1">
        <v>0</v>
      </c>
      <c r="F12" s="1" t="s">
        <v>13</v>
      </c>
      <c r="G12" s="1" t="s">
        <v>3</v>
      </c>
      <c r="H12" s="1">
        <v>0</v>
      </c>
      <c r="I12" s="1">
        <v>1110</v>
      </c>
      <c r="J12" s="1">
        <v>0</v>
      </c>
      <c r="K12">
        <f t="shared" si="0"/>
        <v>-46.480213698871374</v>
      </c>
      <c r="L12">
        <f t="shared" si="1"/>
        <v>0.42223263526042831</v>
      </c>
      <c r="M12">
        <f t="shared" si="2"/>
        <v>645.22601587819941</v>
      </c>
      <c r="N12">
        <f t="shared" si="3"/>
        <v>2.7022622269534828</v>
      </c>
      <c r="O12">
        <f t="shared" si="4"/>
        <v>0.70709756629693254</v>
      </c>
      <c r="P12">
        <f t="shared" si="5"/>
        <v>18.798521041870117</v>
      </c>
      <c r="Q12" s="1">
        <v>6</v>
      </c>
      <c r="R12">
        <f t="shared" si="6"/>
        <v>1.4200000166893005</v>
      </c>
      <c r="S12" s="1">
        <v>1</v>
      </c>
      <c r="T12">
        <f t="shared" si="7"/>
        <v>2.8400000333786011</v>
      </c>
      <c r="U12" s="1">
        <v>19.387050628662109</v>
      </c>
      <c r="V12" s="1">
        <v>18.798521041870117</v>
      </c>
      <c r="W12" s="1">
        <v>19.435911178588867</v>
      </c>
      <c r="X12" s="1">
        <v>398.75283813476562</v>
      </c>
      <c r="Y12" s="1">
        <v>453.01174926757812</v>
      </c>
      <c r="Z12" s="1">
        <v>11.812607765197754</v>
      </c>
      <c r="AA12" s="1">
        <v>15.003825187683105</v>
      </c>
      <c r="AB12" s="1">
        <v>51.249977111816406</v>
      </c>
      <c r="AC12" s="1">
        <v>65.0953369140625</v>
      </c>
      <c r="AD12" s="1">
        <v>500.44561767578125</v>
      </c>
      <c r="AE12" s="1">
        <v>735.15411376953125</v>
      </c>
      <c r="AF12" s="1">
        <v>455.331787109375</v>
      </c>
      <c r="AG12" s="1">
        <v>98.008995056152344</v>
      </c>
      <c r="AH12" s="1">
        <v>22.215950012207031</v>
      </c>
      <c r="AI12" s="1">
        <v>-7.8352734446525574E-2</v>
      </c>
      <c r="AJ12" s="1">
        <v>1</v>
      </c>
      <c r="AK12" s="1">
        <v>-0.21956524252891541</v>
      </c>
      <c r="AL12" s="1">
        <v>2.737391471862793</v>
      </c>
      <c r="AM12" s="1">
        <v>1</v>
      </c>
      <c r="AN12" s="1">
        <v>0</v>
      </c>
      <c r="AO12" s="1">
        <v>0.18999999761581421</v>
      </c>
      <c r="AP12" s="1">
        <v>111115</v>
      </c>
      <c r="AQ12">
        <f t="shared" si="8"/>
        <v>0.83407602945963533</v>
      </c>
      <c r="AR12">
        <f t="shared" si="9"/>
        <v>2.7022622269534829E-3</v>
      </c>
      <c r="AS12">
        <f t="shared" si="10"/>
        <v>291.94852104187009</v>
      </c>
      <c r="AT12">
        <f t="shared" si="11"/>
        <v>292.53705062866209</v>
      </c>
      <c r="AU12">
        <f t="shared" si="12"/>
        <v>139.67927986346695</v>
      </c>
      <c r="AV12">
        <f t="shared" si="13"/>
        <v>0.32062000187757855</v>
      </c>
      <c r="AW12">
        <f t="shared" si="14"/>
        <v>2.1776073949399399</v>
      </c>
      <c r="AX12">
        <f t="shared" si="15"/>
        <v>22.218444273327385</v>
      </c>
      <c r="AY12">
        <f t="shared" si="16"/>
        <v>7.21461908564428</v>
      </c>
      <c r="AZ12">
        <f t="shared" si="17"/>
        <v>19.092785835266113</v>
      </c>
      <c r="BA12">
        <f t="shared" si="18"/>
        <v>2.2179811415349189</v>
      </c>
      <c r="BB12">
        <f t="shared" si="19"/>
        <v>0.36758282441375356</v>
      </c>
      <c r="BC12">
        <f t="shared" si="20"/>
        <v>1.4705098286430074</v>
      </c>
      <c r="BD12">
        <f t="shared" si="21"/>
        <v>0.74747131289191149</v>
      </c>
      <c r="BE12">
        <f t="shared" si="22"/>
        <v>0.23409474893733706</v>
      </c>
      <c r="BF12">
        <f t="shared" si="23"/>
        <v>63.237953400307319</v>
      </c>
      <c r="BG12">
        <f t="shared" si="24"/>
        <v>1.4243030493610598</v>
      </c>
      <c r="BH12">
        <f t="shared" si="25"/>
        <v>71.195386899569712</v>
      </c>
      <c r="BI12">
        <f t="shared" si="26"/>
        <v>475.10621678729433</v>
      </c>
      <c r="BJ12">
        <f t="shared" si="27"/>
        <v>-6.9651304919618642E-2</v>
      </c>
    </row>
    <row r="13" spans="1:62">
      <c r="A13" s="1">
        <v>3</v>
      </c>
      <c r="B13" s="1" t="s">
        <v>85</v>
      </c>
      <c r="C13" s="2">
        <v>40861</v>
      </c>
      <c r="D13" s="1" t="s">
        <v>83</v>
      </c>
      <c r="E13" s="1">
        <v>0</v>
      </c>
      <c r="F13" s="1" t="s">
        <v>15</v>
      </c>
      <c r="G13" s="1" t="s">
        <v>3</v>
      </c>
      <c r="H13" s="1">
        <v>0</v>
      </c>
      <c r="I13" s="1">
        <v>1168.5</v>
      </c>
      <c r="J13" s="1">
        <v>0</v>
      </c>
      <c r="K13">
        <f t="shared" si="0"/>
        <v>0.76882069768799888</v>
      </c>
      <c r="L13">
        <f t="shared" si="1"/>
        <v>0.54932217784800819</v>
      </c>
      <c r="M13">
        <f t="shared" si="2"/>
        <v>390.24832644884049</v>
      </c>
      <c r="N13">
        <f t="shared" si="3"/>
        <v>2.7787267350276954</v>
      </c>
      <c r="O13">
        <f t="shared" si="4"/>
        <v>0.58099786416268318</v>
      </c>
      <c r="P13">
        <f t="shared" si="5"/>
        <v>17.9017333984375</v>
      </c>
      <c r="Q13" s="1">
        <v>6</v>
      </c>
      <c r="R13">
        <f t="shared" si="6"/>
        <v>1.4200000166893005</v>
      </c>
      <c r="S13" s="1">
        <v>1</v>
      </c>
      <c r="T13">
        <f t="shared" si="7"/>
        <v>2.8400000333786011</v>
      </c>
      <c r="U13" s="1">
        <v>19.347770690917969</v>
      </c>
      <c r="V13" s="1">
        <v>17.9017333984375</v>
      </c>
      <c r="W13" s="1">
        <v>19.403511047363281</v>
      </c>
      <c r="X13" s="1">
        <v>398.8126220703125</v>
      </c>
      <c r="Y13" s="1">
        <v>396.5699462890625</v>
      </c>
      <c r="Z13" s="1">
        <v>11.794356346130371</v>
      </c>
      <c r="AA13" s="1">
        <v>15.075253486633301</v>
      </c>
      <c r="AB13" s="1">
        <v>51.296165466308594</v>
      </c>
      <c r="AC13" s="1">
        <v>65.565483093261719</v>
      </c>
      <c r="AD13" s="1">
        <v>500.50396728515625</v>
      </c>
      <c r="AE13" s="1">
        <v>1299.3438720703125</v>
      </c>
      <c r="AF13" s="1">
        <v>1352.7235107421875</v>
      </c>
      <c r="AG13" s="1">
        <v>98.00927734375</v>
      </c>
      <c r="AH13" s="1">
        <v>22.215950012207031</v>
      </c>
      <c r="AI13" s="1">
        <v>-7.8352734446525574E-2</v>
      </c>
      <c r="AJ13" s="1">
        <v>1</v>
      </c>
      <c r="AK13" s="1">
        <v>-0.21956524252891541</v>
      </c>
      <c r="AL13" s="1">
        <v>2.737391471862793</v>
      </c>
      <c r="AM13" s="1">
        <v>1</v>
      </c>
      <c r="AN13" s="1">
        <v>0</v>
      </c>
      <c r="AO13" s="1">
        <v>0.18999999761581421</v>
      </c>
      <c r="AP13" s="1">
        <v>111115</v>
      </c>
      <c r="AQ13">
        <f t="shared" si="8"/>
        <v>0.8341732788085936</v>
      </c>
      <c r="AR13">
        <f t="shared" si="9"/>
        <v>2.7787267350276954E-3</v>
      </c>
      <c r="AS13">
        <f t="shared" si="10"/>
        <v>291.05173339843748</v>
      </c>
      <c r="AT13">
        <f t="shared" si="11"/>
        <v>292.49777069091795</v>
      </c>
      <c r="AU13">
        <f t="shared" si="12"/>
        <v>246.87533259548218</v>
      </c>
      <c r="AV13">
        <f t="shared" si="13"/>
        <v>1.6721397798062756</v>
      </c>
      <c r="AW13">
        <f t="shared" si="14"/>
        <v>2.0585125641614606</v>
      </c>
      <c r="AX13">
        <f t="shared" si="15"/>
        <v>21.003241937409619</v>
      </c>
      <c r="AY13">
        <f t="shared" si="16"/>
        <v>5.9279884507763185</v>
      </c>
      <c r="AZ13">
        <f t="shared" si="17"/>
        <v>18.624752044677734</v>
      </c>
      <c r="BA13">
        <f t="shared" si="18"/>
        <v>2.1540697864440395</v>
      </c>
      <c r="BB13">
        <f t="shared" si="19"/>
        <v>0.46029114560322421</v>
      </c>
      <c r="BC13">
        <f t="shared" si="20"/>
        <v>1.4775146999987774</v>
      </c>
      <c r="BD13">
        <f t="shared" si="21"/>
        <v>0.67655508644526208</v>
      </c>
      <c r="BE13">
        <f t="shared" si="22"/>
        <v>0.29454431455580177</v>
      </c>
      <c r="BF13">
        <f t="shared" si="23"/>
        <v>38.247956459858699</v>
      </c>
      <c r="BG13">
        <f t="shared" si="24"/>
        <v>0.98405925638244374</v>
      </c>
      <c r="BH13">
        <f t="shared" si="25"/>
        <v>75.915791886614102</v>
      </c>
      <c r="BI13">
        <f t="shared" si="26"/>
        <v>396.2044857504427</v>
      </c>
      <c r="BJ13">
        <f t="shared" si="27"/>
        <v>1.4731189116462032E-3</v>
      </c>
    </row>
    <row r="14" spans="1:62">
      <c r="A14" s="1">
        <v>4</v>
      </c>
      <c r="B14" s="1" t="s">
        <v>86</v>
      </c>
      <c r="C14" s="2">
        <v>40861</v>
      </c>
      <c r="D14" s="1" t="s">
        <v>83</v>
      </c>
      <c r="E14" s="1">
        <v>0</v>
      </c>
      <c r="F14" s="1" t="s">
        <v>17</v>
      </c>
      <c r="G14" s="1" t="s">
        <v>3</v>
      </c>
      <c r="H14" s="1">
        <v>0</v>
      </c>
      <c r="I14" s="1">
        <v>1207.5</v>
      </c>
      <c r="J14" s="1">
        <v>0</v>
      </c>
      <c r="K14">
        <f t="shared" si="0"/>
        <v>7.7765050125637032</v>
      </c>
      <c r="L14">
        <f t="shared" si="1"/>
        <v>0.44131970358374756</v>
      </c>
      <c r="M14">
        <f t="shared" si="2"/>
        <v>351.88694031697361</v>
      </c>
      <c r="N14">
        <f t="shared" si="3"/>
        <v>2.8605309586211636</v>
      </c>
      <c r="O14">
        <f t="shared" si="4"/>
        <v>0.72016766388002162</v>
      </c>
      <c r="P14">
        <f t="shared" si="5"/>
        <v>19.010507583618164</v>
      </c>
      <c r="Q14" s="1">
        <v>6</v>
      </c>
      <c r="R14">
        <f t="shared" si="6"/>
        <v>1.4200000166893005</v>
      </c>
      <c r="S14" s="1">
        <v>1</v>
      </c>
      <c r="T14">
        <f t="shared" si="7"/>
        <v>2.8400000333786011</v>
      </c>
      <c r="U14" s="1">
        <v>19.409692764282227</v>
      </c>
      <c r="V14" s="1">
        <v>19.010507583618164</v>
      </c>
      <c r="W14" s="1">
        <v>19.437301635742188</v>
      </c>
      <c r="X14" s="1">
        <v>398.83407592773438</v>
      </c>
      <c r="Y14" s="1">
        <v>388.18008422851562</v>
      </c>
      <c r="Z14" s="1">
        <v>11.789090156555176</v>
      </c>
      <c r="AA14" s="1">
        <v>15.166402816772461</v>
      </c>
      <c r="AB14" s="1">
        <v>51.076469421386719</v>
      </c>
      <c r="AC14" s="1">
        <v>65.708740234375</v>
      </c>
      <c r="AD14" s="1">
        <v>500.48318481445312</v>
      </c>
      <c r="AE14" s="1">
        <v>1304.404296875</v>
      </c>
      <c r="AF14" s="1">
        <v>1225.87060546875</v>
      </c>
      <c r="AG14" s="1">
        <v>98.010002136230469</v>
      </c>
      <c r="AH14" s="1">
        <v>22.215950012207031</v>
      </c>
      <c r="AI14" s="1">
        <v>-7.8352734446525574E-2</v>
      </c>
      <c r="AJ14" s="1">
        <v>0.66666668653488159</v>
      </c>
      <c r="AK14" s="1">
        <v>-0.21956524252891541</v>
      </c>
      <c r="AL14" s="1">
        <v>2.737391471862793</v>
      </c>
      <c r="AM14" s="1">
        <v>1</v>
      </c>
      <c r="AN14" s="1">
        <v>0</v>
      </c>
      <c r="AO14" s="1">
        <v>0.18999999761581421</v>
      </c>
      <c r="AP14" s="1">
        <v>111115</v>
      </c>
      <c r="AQ14">
        <f t="shared" si="8"/>
        <v>0.83413864135742188</v>
      </c>
      <c r="AR14">
        <f t="shared" si="9"/>
        <v>2.8605309586211634E-3</v>
      </c>
      <c r="AS14">
        <f t="shared" si="10"/>
        <v>292.16050758361814</v>
      </c>
      <c r="AT14">
        <f t="shared" si="11"/>
        <v>292.5596927642822</v>
      </c>
      <c r="AU14">
        <f t="shared" si="12"/>
        <v>247.83681329630781</v>
      </c>
      <c r="AV14">
        <f t="shared" si="13"/>
        <v>1.5045913026564204</v>
      </c>
      <c r="AW14">
        <f t="shared" si="14"/>
        <v>2.2066268363508224</v>
      </c>
      <c r="AX14">
        <f t="shared" si="15"/>
        <v>22.514302502347551</v>
      </c>
      <c r="AY14">
        <f t="shared" si="16"/>
        <v>7.34789968557509</v>
      </c>
      <c r="AZ14">
        <f t="shared" si="17"/>
        <v>19.210100173950195</v>
      </c>
      <c r="BA14">
        <f t="shared" si="18"/>
        <v>2.2342589567043949</v>
      </c>
      <c r="BB14">
        <f t="shared" si="19"/>
        <v>0.38196459759473261</v>
      </c>
      <c r="BC14">
        <f t="shared" si="20"/>
        <v>1.4864591724708007</v>
      </c>
      <c r="BD14">
        <f t="shared" si="21"/>
        <v>0.74779978423359417</v>
      </c>
      <c r="BE14">
        <f t="shared" si="22"/>
        <v>0.24343433436576661</v>
      </c>
      <c r="BF14">
        <f t="shared" si="23"/>
        <v>34.488439772178189</v>
      </c>
      <c r="BG14">
        <f t="shared" si="24"/>
        <v>0.90650436386072608</v>
      </c>
      <c r="BH14">
        <f t="shared" si="25"/>
        <v>71.210452588190719</v>
      </c>
      <c r="BI14">
        <f t="shared" si="26"/>
        <v>384.48350618500353</v>
      </c>
      <c r="BJ14">
        <f t="shared" si="27"/>
        <v>1.4402918007945341E-2</v>
      </c>
    </row>
    <row r="15" spans="1:62">
      <c r="A15" s="1">
        <v>5</v>
      </c>
      <c r="B15" s="1" t="s">
        <v>87</v>
      </c>
      <c r="C15" s="2">
        <v>40861</v>
      </c>
      <c r="D15" s="1" t="s">
        <v>83</v>
      </c>
      <c r="E15" s="1">
        <v>0</v>
      </c>
      <c r="F15" s="1" t="s">
        <v>88</v>
      </c>
      <c r="G15" s="1" t="s">
        <v>3</v>
      </c>
      <c r="H15" s="1">
        <v>0</v>
      </c>
      <c r="I15" s="1">
        <v>1269</v>
      </c>
      <c r="J15" s="1">
        <v>0</v>
      </c>
      <c r="K15">
        <f t="shared" si="0"/>
        <v>14.046587372354249</v>
      </c>
      <c r="L15">
        <f t="shared" si="1"/>
        <v>1.0233719220702651</v>
      </c>
      <c r="M15">
        <f t="shared" si="2"/>
        <v>347.90659048972253</v>
      </c>
      <c r="N15">
        <f t="shared" si="3"/>
        <v>4.5851040273492671</v>
      </c>
      <c r="O15">
        <f t="shared" si="4"/>
        <v>0.5853246272975392</v>
      </c>
      <c r="P15">
        <f t="shared" si="5"/>
        <v>19.457664489746094</v>
      </c>
      <c r="Q15" s="1">
        <v>6</v>
      </c>
      <c r="R15">
        <f t="shared" si="6"/>
        <v>1.4200000166893005</v>
      </c>
      <c r="S15" s="1">
        <v>1</v>
      </c>
      <c r="T15">
        <f t="shared" si="7"/>
        <v>2.8400000333786011</v>
      </c>
      <c r="U15" s="1">
        <v>19.549873352050781</v>
      </c>
      <c r="V15" s="1">
        <v>19.457664489746094</v>
      </c>
      <c r="W15" s="1">
        <v>19.517175674438477</v>
      </c>
      <c r="X15" s="1">
        <v>398.98696899414062</v>
      </c>
      <c r="Y15" s="1">
        <v>380.05816650390625</v>
      </c>
      <c r="Z15" s="1">
        <v>11.775368690490723</v>
      </c>
      <c r="AA15" s="1">
        <v>17.177776336669922</v>
      </c>
      <c r="AB15" s="1">
        <v>50.575359344482422</v>
      </c>
      <c r="AC15" s="1">
        <v>73.778778076171875</v>
      </c>
      <c r="AD15" s="1">
        <v>500.48153686523438</v>
      </c>
      <c r="AE15" s="1">
        <v>1289.9759521484375</v>
      </c>
      <c r="AF15" s="1">
        <v>1051.952392578125</v>
      </c>
      <c r="AG15" s="1">
        <v>98.012039184570312</v>
      </c>
      <c r="AH15" s="1">
        <v>22.215950012207031</v>
      </c>
      <c r="AI15" s="1">
        <v>-7.8352734446525574E-2</v>
      </c>
      <c r="AJ15" s="1">
        <v>1</v>
      </c>
      <c r="AK15" s="1">
        <v>-0.21956524252891541</v>
      </c>
      <c r="AL15" s="1">
        <v>2.737391471862793</v>
      </c>
      <c r="AM15" s="1">
        <v>1</v>
      </c>
      <c r="AN15" s="1">
        <v>0</v>
      </c>
      <c r="AO15" s="1">
        <v>0.18999999761581421</v>
      </c>
      <c r="AP15" s="1">
        <v>111115</v>
      </c>
      <c r="AQ15">
        <f t="shared" si="8"/>
        <v>0.83413589477539052</v>
      </c>
      <c r="AR15">
        <f t="shared" si="9"/>
        <v>4.5851040273492674E-3</v>
      </c>
      <c r="AS15">
        <f t="shared" si="10"/>
        <v>292.60766448974607</v>
      </c>
      <c r="AT15">
        <f t="shared" si="11"/>
        <v>292.69987335205076</v>
      </c>
      <c r="AU15">
        <f t="shared" si="12"/>
        <v>245.09542783266079</v>
      </c>
      <c r="AV15">
        <f t="shared" si="13"/>
        <v>0.52382788214477605</v>
      </c>
      <c r="AW15">
        <f t="shared" si="14"/>
        <v>2.2689535147110163</v>
      </c>
      <c r="AX15">
        <f t="shared" si="15"/>
        <v>23.149742966149915</v>
      </c>
      <c r="AY15">
        <f t="shared" si="16"/>
        <v>5.9719666294799936</v>
      </c>
      <c r="AZ15">
        <f t="shared" si="17"/>
        <v>19.503768920898438</v>
      </c>
      <c r="BA15">
        <f t="shared" si="18"/>
        <v>2.2754666545163698</v>
      </c>
      <c r="BB15">
        <f t="shared" si="19"/>
        <v>0.75229005292621343</v>
      </c>
      <c r="BC15">
        <f t="shared" si="20"/>
        <v>1.683628887413477</v>
      </c>
      <c r="BD15">
        <f t="shared" si="21"/>
        <v>0.59183776710289271</v>
      </c>
      <c r="BE15">
        <f t="shared" si="22"/>
        <v>0.48879359552860679</v>
      </c>
      <c r="BF15">
        <f t="shared" si="23"/>
        <v>34.099034379648941</v>
      </c>
      <c r="BG15">
        <f t="shared" si="24"/>
        <v>0.9154035385953132</v>
      </c>
      <c r="BH15">
        <f t="shared" si="25"/>
        <v>80.646054093847809</v>
      </c>
      <c r="BI15">
        <f t="shared" si="26"/>
        <v>373.38109159904468</v>
      </c>
      <c r="BJ15">
        <f t="shared" si="27"/>
        <v>3.0339025476986387E-2</v>
      </c>
    </row>
    <row r="16" spans="1:62">
      <c r="A16" s="1">
        <v>6</v>
      </c>
      <c r="B16" s="1" t="s">
        <v>89</v>
      </c>
      <c r="C16" s="2">
        <v>40861</v>
      </c>
      <c r="D16" s="1" t="s">
        <v>83</v>
      </c>
      <c r="E16" s="1">
        <v>0</v>
      </c>
      <c r="F16" s="1" t="s">
        <v>11</v>
      </c>
      <c r="G16" s="1" t="s">
        <v>3</v>
      </c>
      <c r="H16" s="1">
        <v>0</v>
      </c>
      <c r="I16" s="1">
        <v>1436</v>
      </c>
      <c r="J16" s="1">
        <v>0</v>
      </c>
      <c r="K16">
        <f t="shared" si="0"/>
        <v>-1.3399999522029886</v>
      </c>
      <c r="L16">
        <f t="shared" si="1"/>
        <v>5.8151585455563655E-2</v>
      </c>
      <c r="M16">
        <f t="shared" si="2"/>
        <v>430.80204580216997</v>
      </c>
      <c r="N16">
        <f t="shared" si="3"/>
        <v>0.59952913770898641</v>
      </c>
      <c r="O16">
        <f t="shared" si="4"/>
        <v>1.0130262186059937</v>
      </c>
      <c r="P16">
        <f t="shared" si="5"/>
        <v>19.218349456787109</v>
      </c>
      <c r="Q16" s="1">
        <v>6</v>
      </c>
      <c r="R16">
        <f t="shared" si="6"/>
        <v>1.4200000166893005</v>
      </c>
      <c r="S16" s="1">
        <v>1</v>
      </c>
      <c r="T16">
        <f t="shared" si="7"/>
        <v>2.8400000333786011</v>
      </c>
      <c r="U16" s="1">
        <v>19.489299774169922</v>
      </c>
      <c r="V16" s="1">
        <v>19.218349456787109</v>
      </c>
      <c r="W16" s="1">
        <v>19.504907608032227</v>
      </c>
      <c r="X16" s="1">
        <v>398.94244384765625</v>
      </c>
      <c r="Y16" s="1">
        <v>400.2611083984375</v>
      </c>
      <c r="Z16" s="1">
        <v>11.761488914489746</v>
      </c>
      <c r="AA16" s="1">
        <v>12.471212387084961</v>
      </c>
      <c r="AB16" s="1">
        <v>50.708465576171875</v>
      </c>
      <c r="AC16" s="1">
        <v>53.768367767333984</v>
      </c>
      <c r="AD16" s="1">
        <v>500.52081298828125</v>
      </c>
      <c r="AE16" s="1">
        <v>13.580348968505859</v>
      </c>
      <c r="AF16" s="1">
        <v>109.79500579833984</v>
      </c>
      <c r="AG16" s="1">
        <v>98.0162353515625</v>
      </c>
      <c r="AH16" s="1">
        <v>22.215950012207031</v>
      </c>
      <c r="AI16" s="1">
        <v>-7.8352734446525574E-2</v>
      </c>
      <c r="AJ16" s="1">
        <v>1</v>
      </c>
      <c r="AK16" s="1">
        <v>-0.21956524252891541</v>
      </c>
      <c r="AL16" s="1">
        <v>2.737391471862793</v>
      </c>
      <c r="AM16" s="1">
        <v>1</v>
      </c>
      <c r="AN16" s="1">
        <v>0</v>
      </c>
      <c r="AO16" s="1">
        <v>0.18999999761581421</v>
      </c>
      <c r="AP16" s="1">
        <v>111115</v>
      </c>
      <c r="AQ16">
        <f t="shared" si="8"/>
        <v>0.83420135498046866</v>
      </c>
      <c r="AR16">
        <f t="shared" si="9"/>
        <v>5.9952913770898637E-4</v>
      </c>
      <c r="AS16">
        <f t="shared" si="10"/>
        <v>292.36834945678709</v>
      </c>
      <c r="AT16">
        <f t="shared" si="11"/>
        <v>292.6392997741699</v>
      </c>
      <c r="AU16">
        <f t="shared" si="12"/>
        <v>2.5802662716380382</v>
      </c>
      <c r="AV16">
        <f t="shared" si="13"/>
        <v>-0.24997177914357019</v>
      </c>
      <c r="AW16">
        <f t="shared" si="14"/>
        <v>2.2354075070578348</v>
      </c>
      <c r="AX16">
        <f t="shared" si="15"/>
        <v>22.806502402789942</v>
      </c>
      <c r="AY16">
        <f t="shared" si="16"/>
        <v>10.335290015704981</v>
      </c>
      <c r="AZ16">
        <f t="shared" si="17"/>
        <v>19.353824615478516</v>
      </c>
      <c r="BA16">
        <f t="shared" si="18"/>
        <v>2.2543439451310721</v>
      </c>
      <c r="BB16">
        <f t="shared" si="19"/>
        <v>5.6984770417654755E-2</v>
      </c>
      <c r="BC16">
        <f t="shared" si="20"/>
        <v>1.222381288451841</v>
      </c>
      <c r="BD16">
        <f t="shared" si="21"/>
        <v>1.031962656679231</v>
      </c>
      <c r="BE16">
        <f t="shared" si="22"/>
        <v>3.5718506268241537E-2</v>
      </c>
      <c r="BF16">
        <f t="shared" si="23"/>
        <v>42.225594711280102</v>
      </c>
      <c r="BG16">
        <f t="shared" si="24"/>
        <v>1.0763025354272759</v>
      </c>
      <c r="BH16">
        <f t="shared" si="25"/>
        <v>54.794627938267261</v>
      </c>
      <c r="BI16">
        <f t="shared" si="26"/>
        <v>400.89808019921668</v>
      </c>
      <c r="BJ16">
        <f t="shared" si="27"/>
        <v>-1.8315078680788889E-3</v>
      </c>
    </row>
    <row r="17" spans="1:62">
      <c r="A17" s="1">
        <v>7</v>
      </c>
      <c r="B17" s="1" t="s">
        <v>90</v>
      </c>
      <c r="C17" s="2">
        <v>40861</v>
      </c>
      <c r="D17" s="1" t="s">
        <v>83</v>
      </c>
      <c r="E17" s="1">
        <v>0</v>
      </c>
      <c r="F17" s="1" t="s">
        <v>13</v>
      </c>
      <c r="G17" s="1" t="s">
        <v>3</v>
      </c>
      <c r="H17" s="1">
        <v>0</v>
      </c>
      <c r="I17" s="1">
        <v>1505.5</v>
      </c>
      <c r="J17" s="1">
        <v>0</v>
      </c>
      <c r="K17">
        <f t="shared" si="0"/>
        <v>6.9138068214175732</v>
      </c>
      <c r="L17">
        <f t="shared" si="1"/>
        <v>0.28562628818480251</v>
      </c>
      <c r="M17">
        <f t="shared" si="2"/>
        <v>342.40560993856195</v>
      </c>
      <c r="N17">
        <f t="shared" si="3"/>
        <v>2.301612019341805</v>
      </c>
      <c r="O17">
        <f t="shared" si="4"/>
        <v>0.85286037575935625</v>
      </c>
      <c r="P17">
        <f t="shared" si="5"/>
        <v>19.479953765869141</v>
      </c>
      <c r="Q17" s="1">
        <v>6</v>
      </c>
      <c r="R17">
        <f t="shared" si="6"/>
        <v>1.4200000166893005</v>
      </c>
      <c r="S17" s="1">
        <v>1</v>
      </c>
      <c r="T17">
        <f t="shared" si="7"/>
        <v>2.8400000333786011</v>
      </c>
      <c r="U17" s="1">
        <v>19.556251525878906</v>
      </c>
      <c r="V17" s="1">
        <v>19.479953765869141</v>
      </c>
      <c r="W17" s="1">
        <v>19.549373626708984</v>
      </c>
      <c r="X17" s="1">
        <v>398.95895385742188</v>
      </c>
      <c r="Y17" s="1">
        <v>389.59524536132812</v>
      </c>
      <c r="Z17" s="1">
        <v>11.760835647583008</v>
      </c>
      <c r="AA17" s="1">
        <v>14.480193138122559</v>
      </c>
      <c r="AB17" s="1">
        <v>50.4931640625</v>
      </c>
      <c r="AC17" s="1">
        <v>62.168266296386719</v>
      </c>
      <c r="AD17" s="1">
        <v>500.47503662109375</v>
      </c>
      <c r="AE17" s="1">
        <v>1115.630126953125</v>
      </c>
      <c r="AF17" s="1">
        <v>286.80862426757812</v>
      </c>
      <c r="AG17" s="1">
        <v>98.012496948242188</v>
      </c>
      <c r="AH17" s="1">
        <v>22.215950012207031</v>
      </c>
      <c r="AI17" s="1">
        <v>-7.8352734446525574E-2</v>
      </c>
      <c r="AJ17" s="1">
        <v>0.66666668653488159</v>
      </c>
      <c r="AK17" s="1">
        <v>-0.21956524252891541</v>
      </c>
      <c r="AL17" s="1">
        <v>2.737391471862793</v>
      </c>
      <c r="AM17" s="1">
        <v>1</v>
      </c>
      <c r="AN17" s="1">
        <v>0</v>
      </c>
      <c r="AO17" s="1">
        <v>0.18999999761581421</v>
      </c>
      <c r="AP17" s="1">
        <v>111115</v>
      </c>
      <c r="AQ17">
        <f t="shared" si="8"/>
        <v>0.83412506103515616</v>
      </c>
      <c r="AR17">
        <f t="shared" si="9"/>
        <v>2.3016120193418053E-3</v>
      </c>
      <c r="AS17">
        <f t="shared" si="10"/>
        <v>292.62995376586912</v>
      </c>
      <c r="AT17">
        <f t="shared" si="11"/>
        <v>292.70625152587888</v>
      </c>
      <c r="AU17">
        <f t="shared" si="12"/>
        <v>211.96972146122425</v>
      </c>
      <c r="AV17">
        <f t="shared" si="13"/>
        <v>1.3282948812370818</v>
      </c>
      <c r="AW17">
        <f t="shared" si="14"/>
        <v>2.2721002615195509</v>
      </c>
      <c r="AX17">
        <f t="shared" si="15"/>
        <v>23.181740413361645</v>
      </c>
      <c r="AY17">
        <f t="shared" si="16"/>
        <v>8.7015472752390863</v>
      </c>
      <c r="AZ17">
        <f t="shared" si="17"/>
        <v>19.518102645874023</v>
      </c>
      <c r="BA17">
        <f t="shared" si="18"/>
        <v>2.2774949059762384</v>
      </c>
      <c r="BB17">
        <f t="shared" si="19"/>
        <v>0.25952515896810802</v>
      </c>
      <c r="BC17">
        <f t="shared" si="20"/>
        <v>1.4192398857601947</v>
      </c>
      <c r="BD17">
        <f t="shared" si="21"/>
        <v>0.85825502021604372</v>
      </c>
      <c r="BE17">
        <f t="shared" si="22"/>
        <v>0.16436231675227195</v>
      </c>
      <c r="BF17">
        <f t="shared" si="23"/>
        <v>33.560028799164307</v>
      </c>
      <c r="BG17">
        <f t="shared" si="24"/>
        <v>0.87887522759935022</v>
      </c>
      <c r="BH17">
        <f t="shared" si="25"/>
        <v>65.239348916460457</v>
      </c>
      <c r="BI17">
        <f t="shared" si="26"/>
        <v>386.3087527207594</v>
      </c>
      <c r="BJ17">
        <f t="shared" si="27"/>
        <v>1.1675952263227788E-2</v>
      </c>
    </row>
    <row r="18" spans="1:62">
      <c r="A18" s="1">
        <v>8</v>
      </c>
      <c r="B18" s="1" t="s">
        <v>91</v>
      </c>
      <c r="C18" s="2">
        <v>40861</v>
      </c>
      <c r="D18" s="1" t="s">
        <v>83</v>
      </c>
      <c r="E18" s="1">
        <v>0</v>
      </c>
      <c r="F18" s="1" t="s">
        <v>7</v>
      </c>
      <c r="G18" s="1" t="s">
        <v>3</v>
      </c>
      <c r="H18" s="1">
        <v>0</v>
      </c>
      <c r="I18" s="1">
        <v>1577.5</v>
      </c>
      <c r="J18" s="1">
        <v>0</v>
      </c>
      <c r="K18">
        <f t="shared" si="0"/>
        <v>12.21527500357619</v>
      </c>
      <c r="L18">
        <f t="shared" si="1"/>
        <v>0.57750597967646811</v>
      </c>
      <c r="M18">
        <f t="shared" si="2"/>
        <v>346.13858097964243</v>
      </c>
      <c r="N18">
        <f t="shared" si="3"/>
        <v>4.4212566793319814</v>
      </c>
      <c r="O18">
        <f t="shared" si="4"/>
        <v>0.84394373217858387</v>
      </c>
      <c r="P18">
        <f t="shared" si="5"/>
        <v>19.638374328613281</v>
      </c>
      <c r="Q18" s="1">
        <v>3.5</v>
      </c>
      <c r="R18">
        <f t="shared" si="6"/>
        <v>1.9689131230115891</v>
      </c>
      <c r="S18" s="1">
        <v>1</v>
      </c>
      <c r="T18">
        <f t="shared" si="7"/>
        <v>3.9378262460231781</v>
      </c>
      <c r="U18" s="1">
        <v>19.690706253051758</v>
      </c>
      <c r="V18" s="1">
        <v>19.638374328613281</v>
      </c>
      <c r="W18" s="1">
        <v>19.661401748657227</v>
      </c>
      <c r="X18" s="1">
        <v>399.0469970703125</v>
      </c>
      <c r="Y18" s="1">
        <v>389.30111694335938</v>
      </c>
      <c r="Z18" s="1">
        <v>11.754847526550293</v>
      </c>
      <c r="AA18" s="1">
        <v>14.8009033203125</v>
      </c>
      <c r="AB18" s="1">
        <v>50.046379089355469</v>
      </c>
      <c r="AC18" s="1">
        <v>63.014991760253906</v>
      </c>
      <c r="AD18" s="1">
        <v>500.49520874023438</v>
      </c>
      <c r="AE18" s="1">
        <v>749.89990234375</v>
      </c>
      <c r="AF18" s="1">
        <v>1408.96435546875</v>
      </c>
      <c r="AG18" s="1">
        <v>98.009719848632812</v>
      </c>
      <c r="AH18" s="1">
        <v>22.215950012207031</v>
      </c>
      <c r="AI18" s="1">
        <v>-7.8352734446525574E-2</v>
      </c>
      <c r="AJ18" s="1">
        <v>1</v>
      </c>
      <c r="AK18" s="1">
        <v>-0.21956524252891541</v>
      </c>
      <c r="AL18" s="1">
        <v>2.737391471862793</v>
      </c>
      <c r="AM18" s="1">
        <v>1</v>
      </c>
      <c r="AN18" s="1">
        <v>0</v>
      </c>
      <c r="AO18" s="1">
        <v>0.18999999761581421</v>
      </c>
      <c r="AP18" s="1">
        <v>111115</v>
      </c>
      <c r="AQ18">
        <f t="shared" si="8"/>
        <v>1.4299863106863839</v>
      </c>
      <c r="AR18">
        <f t="shared" si="9"/>
        <v>4.4212566793319814E-3</v>
      </c>
      <c r="AS18">
        <f t="shared" si="10"/>
        <v>292.78837432861326</v>
      </c>
      <c r="AT18">
        <f t="shared" si="11"/>
        <v>292.84070625305174</v>
      </c>
      <c r="AU18">
        <f t="shared" si="12"/>
        <v>142.48097965741181</v>
      </c>
      <c r="AV18">
        <f t="shared" si="13"/>
        <v>-0.46358900743935494</v>
      </c>
      <c r="AW18">
        <f t="shared" si="14"/>
        <v>2.2945761201091113</v>
      </c>
      <c r="AX18">
        <f t="shared" si="15"/>
        <v>23.411720017696997</v>
      </c>
      <c r="AY18">
        <f t="shared" si="16"/>
        <v>8.6108166973844966</v>
      </c>
      <c r="AZ18">
        <f t="shared" si="17"/>
        <v>19.66454029083252</v>
      </c>
      <c r="BA18">
        <f t="shared" si="18"/>
        <v>2.2983070951339277</v>
      </c>
      <c r="BB18">
        <f t="shared" si="19"/>
        <v>0.50364360590387169</v>
      </c>
      <c r="BC18">
        <f t="shared" si="20"/>
        <v>1.4506323879305274</v>
      </c>
      <c r="BD18">
        <f t="shared" si="21"/>
        <v>0.84767470720340032</v>
      </c>
      <c r="BE18">
        <f t="shared" si="22"/>
        <v>0.32067297559983932</v>
      </c>
      <c r="BF18">
        <f t="shared" si="23"/>
        <v>33.92494535061806</v>
      </c>
      <c r="BG18">
        <f t="shared" si="24"/>
        <v>0.8891281476338615</v>
      </c>
      <c r="BH18">
        <f t="shared" si="25"/>
        <v>67.299384902563759</v>
      </c>
      <c r="BI18">
        <f t="shared" si="26"/>
        <v>385.11336963696624</v>
      </c>
      <c r="BJ18">
        <f t="shared" si="27"/>
        <v>2.1346454290363595E-2</v>
      </c>
    </row>
    <row r="19" spans="1:62">
      <c r="A19" s="1">
        <v>9</v>
      </c>
      <c r="B19" s="1" t="s">
        <v>92</v>
      </c>
      <c r="C19" s="2">
        <v>40861</v>
      </c>
      <c r="D19" s="1" t="s">
        <v>83</v>
      </c>
      <c r="E19" s="1">
        <v>0</v>
      </c>
      <c r="F19" s="1" t="s">
        <v>93</v>
      </c>
      <c r="G19" s="1" t="s">
        <v>94</v>
      </c>
      <c r="H19" s="1">
        <v>0</v>
      </c>
      <c r="I19" s="1">
        <v>1994</v>
      </c>
      <c r="J19" s="1">
        <v>0</v>
      </c>
      <c r="K19">
        <f t="shared" si="0"/>
        <v>-2.1514832083463724</v>
      </c>
      <c r="L19">
        <f t="shared" si="1"/>
        <v>8.573585651232013E-2</v>
      </c>
      <c r="M19">
        <f t="shared" si="2"/>
        <v>433.5424400346198</v>
      </c>
      <c r="N19">
        <f t="shared" si="3"/>
        <v>0.93738165396638407</v>
      </c>
      <c r="O19">
        <f t="shared" si="4"/>
        <v>1.0741207991140869</v>
      </c>
      <c r="P19">
        <f t="shared" si="5"/>
        <v>19.566051483154297</v>
      </c>
      <c r="Q19" s="1">
        <v>3</v>
      </c>
      <c r="R19">
        <f t="shared" si="6"/>
        <v>2.0786957442760468</v>
      </c>
      <c r="S19" s="1">
        <v>1</v>
      </c>
      <c r="T19">
        <f t="shared" si="7"/>
        <v>4.1573914885520935</v>
      </c>
      <c r="U19" s="1">
        <v>19.836431503295898</v>
      </c>
      <c r="V19" s="1">
        <v>19.566051483154297</v>
      </c>
      <c r="W19" s="1">
        <v>19.827394485473633</v>
      </c>
      <c r="X19" s="1">
        <v>399.0380859375</v>
      </c>
      <c r="Y19" s="1">
        <v>400.10293579101562</v>
      </c>
      <c r="Z19" s="1">
        <v>11.793140411376953</v>
      </c>
      <c r="AA19" s="1">
        <v>12.348097801208496</v>
      </c>
      <c r="AB19" s="1">
        <v>49.754940032958984</v>
      </c>
      <c r="AC19" s="1">
        <v>52.096290588378906</v>
      </c>
      <c r="AD19" s="1">
        <v>500.47451782226562</v>
      </c>
      <c r="AE19" s="1">
        <v>8.588252067565918</v>
      </c>
      <c r="AF19" s="1">
        <v>11.030697822570801</v>
      </c>
      <c r="AG19" s="1">
        <v>98.004608154296875</v>
      </c>
      <c r="AH19" s="1">
        <v>22.215950012207031</v>
      </c>
      <c r="AI19" s="1">
        <v>-7.8352734446525574E-2</v>
      </c>
      <c r="AJ19" s="1">
        <v>1</v>
      </c>
      <c r="AK19" s="1">
        <v>-0.21956524252891541</v>
      </c>
      <c r="AL19" s="1">
        <v>2.737391471862793</v>
      </c>
      <c r="AM19" s="1">
        <v>1</v>
      </c>
      <c r="AN19" s="1">
        <v>0</v>
      </c>
      <c r="AO19" s="1">
        <v>0.18999999761581421</v>
      </c>
      <c r="AP19" s="1">
        <v>111115</v>
      </c>
      <c r="AQ19">
        <f t="shared" si="8"/>
        <v>1.6682483927408853</v>
      </c>
      <c r="AR19">
        <f t="shared" si="9"/>
        <v>9.3738165396638402E-4</v>
      </c>
      <c r="AS19">
        <f t="shared" si="10"/>
        <v>292.71605148315427</v>
      </c>
      <c r="AT19">
        <f t="shared" si="11"/>
        <v>292.98643150329588</v>
      </c>
      <c r="AU19">
        <f t="shared" si="12"/>
        <v>1.6317678723615359</v>
      </c>
      <c r="AV19">
        <f t="shared" si="13"/>
        <v>-0.31261921232579076</v>
      </c>
      <c r="AW19">
        <f t="shared" si="14"/>
        <v>2.2842912855724604</v>
      </c>
      <c r="AX19">
        <f t="shared" si="15"/>
        <v>23.307998762426649</v>
      </c>
      <c r="AY19">
        <f t="shared" si="16"/>
        <v>10.959900961218153</v>
      </c>
      <c r="AZ19">
        <f t="shared" si="17"/>
        <v>19.701241493225098</v>
      </c>
      <c r="BA19">
        <f t="shared" si="18"/>
        <v>2.3035492365477968</v>
      </c>
      <c r="BB19">
        <f t="shared" si="19"/>
        <v>8.4003493447503935E-2</v>
      </c>
      <c r="BC19">
        <f t="shared" si="20"/>
        <v>1.2101704864583736</v>
      </c>
      <c r="BD19">
        <f t="shared" si="21"/>
        <v>1.0933787500894232</v>
      </c>
      <c r="BE19">
        <f t="shared" si="22"/>
        <v>5.2655124756423942E-2</v>
      </c>
      <c r="BF19">
        <f t="shared" si="23"/>
        <v>42.489156953850667</v>
      </c>
      <c r="BG19">
        <f t="shared" si="24"/>
        <v>1.0835772528824195</v>
      </c>
      <c r="BH19">
        <f t="shared" si="25"/>
        <v>53.091777960382345</v>
      </c>
      <c r="BI19">
        <f t="shared" si="26"/>
        <v>400.80157154356999</v>
      </c>
      <c r="BJ19">
        <f t="shared" si="27"/>
        <v>-2.8499406412781352E-3</v>
      </c>
    </row>
    <row r="20" spans="1:62">
      <c r="A20" s="1">
        <v>10</v>
      </c>
      <c r="B20" s="1" t="s">
        <v>95</v>
      </c>
      <c r="C20" s="2">
        <v>40861</v>
      </c>
      <c r="D20" s="1" t="s">
        <v>83</v>
      </c>
      <c r="E20" s="1">
        <v>0</v>
      </c>
      <c r="F20" s="1" t="s">
        <v>11</v>
      </c>
      <c r="G20" s="1" t="s">
        <v>94</v>
      </c>
      <c r="H20" s="1">
        <v>0</v>
      </c>
      <c r="I20" s="1">
        <v>2108.5</v>
      </c>
      <c r="J20" s="1">
        <v>0</v>
      </c>
      <c r="K20">
        <f t="shared" si="0"/>
        <v>0.83470806065274683</v>
      </c>
      <c r="L20">
        <f t="shared" si="1"/>
        <v>8.9759545501192736E-2</v>
      </c>
      <c r="M20">
        <f t="shared" si="2"/>
        <v>376.40964822286543</v>
      </c>
      <c r="N20">
        <f t="shared" si="3"/>
        <v>0.99533799675795198</v>
      </c>
      <c r="O20">
        <f t="shared" si="4"/>
        <v>1.0892721245443475</v>
      </c>
      <c r="P20">
        <f t="shared" si="5"/>
        <v>19.609384536743164</v>
      </c>
      <c r="Q20" s="1">
        <v>2.5</v>
      </c>
      <c r="R20">
        <f t="shared" si="6"/>
        <v>2.1884783655405045</v>
      </c>
      <c r="S20" s="1">
        <v>1</v>
      </c>
      <c r="T20">
        <f t="shared" si="7"/>
        <v>4.3769567310810089</v>
      </c>
      <c r="U20" s="1">
        <v>19.8489990234375</v>
      </c>
      <c r="V20" s="1">
        <v>19.609384536743164</v>
      </c>
      <c r="W20" s="1">
        <v>19.856588363647461</v>
      </c>
      <c r="X20" s="1">
        <v>399.160400390625</v>
      </c>
      <c r="Y20" s="1">
        <v>398.54537963867188</v>
      </c>
      <c r="Z20" s="1">
        <v>11.765578269958496</v>
      </c>
      <c r="AA20" s="1">
        <v>12.256607055664062</v>
      </c>
      <c r="AB20" s="1">
        <v>49.598865509033203</v>
      </c>
      <c r="AC20" s="1">
        <v>51.668846130371094</v>
      </c>
      <c r="AD20" s="1">
        <v>500.55035400390625</v>
      </c>
      <c r="AE20" s="1">
        <v>28.372819900512695</v>
      </c>
      <c r="AF20" s="1">
        <v>34.511871337890625</v>
      </c>
      <c r="AG20" s="1">
        <v>98.002372741699219</v>
      </c>
      <c r="AH20" s="1">
        <v>22.215950012207031</v>
      </c>
      <c r="AI20" s="1">
        <v>-7.8352734446525574E-2</v>
      </c>
      <c r="AJ20" s="1">
        <v>1</v>
      </c>
      <c r="AK20" s="1">
        <v>-0.21956524252891541</v>
      </c>
      <c r="AL20" s="1">
        <v>2.737391471862793</v>
      </c>
      <c r="AM20" s="1">
        <v>1</v>
      </c>
      <c r="AN20" s="1">
        <v>0</v>
      </c>
      <c r="AO20" s="1">
        <v>0.18999999761581421</v>
      </c>
      <c r="AP20" s="1">
        <v>111115</v>
      </c>
      <c r="AQ20">
        <f t="shared" si="8"/>
        <v>2.002201416015625</v>
      </c>
      <c r="AR20">
        <f t="shared" si="9"/>
        <v>9.95337996757952E-4</v>
      </c>
      <c r="AS20">
        <f t="shared" si="10"/>
        <v>292.75938453674314</v>
      </c>
      <c r="AT20">
        <f t="shared" si="11"/>
        <v>292.99899902343748</v>
      </c>
      <c r="AU20">
        <f t="shared" si="12"/>
        <v>5.3908357134513381</v>
      </c>
      <c r="AV20">
        <f t="shared" si="13"/>
        <v>-0.2912362705483062</v>
      </c>
      <c r="AW20">
        <f t="shared" si="14"/>
        <v>2.2904486977620775</v>
      </c>
      <c r="AX20">
        <f t="shared" si="15"/>
        <v>23.371359628188983</v>
      </c>
      <c r="AY20">
        <f t="shared" si="16"/>
        <v>11.114752572524921</v>
      </c>
      <c r="AZ20">
        <f t="shared" si="17"/>
        <v>19.729191780090332</v>
      </c>
      <c r="BA20">
        <f t="shared" si="18"/>
        <v>2.3075484846115564</v>
      </c>
      <c r="BB20">
        <f t="shared" si="19"/>
        <v>8.795580971192396E-2</v>
      </c>
      <c r="BC20">
        <f t="shared" si="20"/>
        <v>1.20117657321773</v>
      </c>
      <c r="BD20">
        <f t="shared" si="21"/>
        <v>1.1063719113938264</v>
      </c>
      <c r="BE20">
        <f t="shared" si="22"/>
        <v>5.5131638988261109E-2</v>
      </c>
      <c r="BF20">
        <f t="shared" si="23"/>
        <v>36.889038648709139</v>
      </c>
      <c r="BG20">
        <f t="shared" si="24"/>
        <v>0.94445869266913829</v>
      </c>
      <c r="BH20">
        <f t="shared" si="25"/>
        <v>52.553305624121791</v>
      </c>
      <c r="BI20">
        <f t="shared" si="26"/>
        <v>398.2879277260497</v>
      </c>
      <c r="BJ20">
        <f t="shared" si="27"/>
        <v>1.1013808043053254E-3</v>
      </c>
    </row>
    <row r="21" spans="1:62">
      <c r="A21" s="1">
        <v>11</v>
      </c>
      <c r="B21" s="1" t="s">
        <v>96</v>
      </c>
      <c r="C21" s="2">
        <v>40861</v>
      </c>
      <c r="D21" s="1" t="s">
        <v>83</v>
      </c>
      <c r="E21" s="1">
        <v>0</v>
      </c>
      <c r="F21" s="1" t="s">
        <v>13</v>
      </c>
      <c r="G21" s="1" t="s">
        <v>94</v>
      </c>
      <c r="H21" s="1">
        <v>0</v>
      </c>
      <c r="I21" s="1">
        <v>2206</v>
      </c>
      <c r="J21" s="1">
        <v>0</v>
      </c>
      <c r="K21">
        <f t="shared" si="0"/>
        <v>3.3061673015515525</v>
      </c>
      <c r="L21">
        <f t="shared" si="1"/>
        <v>0.30044714256464955</v>
      </c>
      <c r="M21">
        <f t="shared" si="2"/>
        <v>372.17758056823925</v>
      </c>
      <c r="N21">
        <f t="shared" si="3"/>
        <v>3.0286166330611115</v>
      </c>
      <c r="O21">
        <f t="shared" si="4"/>
        <v>1.0333404859190141</v>
      </c>
      <c r="P21">
        <f t="shared" si="5"/>
        <v>19.671535491943359</v>
      </c>
      <c r="Q21" s="1">
        <v>2</v>
      </c>
      <c r="R21">
        <f t="shared" si="6"/>
        <v>2.2982609868049622</v>
      </c>
      <c r="S21" s="1">
        <v>1</v>
      </c>
      <c r="T21">
        <f t="shared" si="7"/>
        <v>4.5965219736099243</v>
      </c>
      <c r="U21" s="1">
        <v>19.937511444091797</v>
      </c>
      <c r="V21" s="1">
        <v>19.671535491943359</v>
      </c>
      <c r="W21" s="1">
        <v>19.960582733154297</v>
      </c>
      <c r="X21" s="1">
        <v>399.12432861328125</v>
      </c>
      <c r="Y21" s="1">
        <v>397.32241821289062</v>
      </c>
      <c r="Z21" s="1">
        <v>11.723006248474121</v>
      </c>
      <c r="AA21" s="1">
        <v>12.917550086975098</v>
      </c>
      <c r="AB21" s="1">
        <v>49.149600982666016</v>
      </c>
      <c r="AC21" s="1">
        <v>54.157814025878906</v>
      </c>
      <c r="AD21" s="1">
        <v>500.52484130859375</v>
      </c>
      <c r="AE21" s="1">
        <v>74.527824401855469</v>
      </c>
      <c r="AF21" s="1">
        <v>86.408370971679688</v>
      </c>
      <c r="AG21" s="1">
        <v>98.003486633300781</v>
      </c>
      <c r="AH21" s="1">
        <v>22.215950012207031</v>
      </c>
      <c r="AI21" s="1">
        <v>-7.8352734446525574E-2</v>
      </c>
      <c r="AJ21" s="1">
        <v>1</v>
      </c>
      <c r="AK21" s="1">
        <v>-0.21956524252891541</v>
      </c>
      <c r="AL21" s="1">
        <v>2.737391471862793</v>
      </c>
      <c r="AM21" s="1">
        <v>1</v>
      </c>
      <c r="AN21" s="1">
        <v>0</v>
      </c>
      <c r="AO21" s="1">
        <v>0.18999999761581421</v>
      </c>
      <c r="AP21" s="1">
        <v>111115</v>
      </c>
      <c r="AQ21">
        <f t="shared" si="8"/>
        <v>2.5026242065429689</v>
      </c>
      <c r="AR21">
        <f t="shared" si="9"/>
        <v>3.0286166330611114E-3</v>
      </c>
      <c r="AS21">
        <f t="shared" si="10"/>
        <v>292.82153549194334</v>
      </c>
      <c r="AT21">
        <f t="shared" si="11"/>
        <v>293.08751144409177</v>
      </c>
      <c r="AU21">
        <f t="shared" si="12"/>
        <v>14.160286458664359</v>
      </c>
      <c r="AV21">
        <f t="shared" si="13"/>
        <v>-0.90360602599333073</v>
      </c>
      <c r="AW21">
        <f t="shared" si="14"/>
        <v>2.2993054332028713</v>
      </c>
      <c r="AX21">
        <f t="shared" si="15"/>
        <v>23.461465629342072</v>
      </c>
      <c r="AY21">
        <f t="shared" si="16"/>
        <v>10.543915542366975</v>
      </c>
      <c r="AZ21">
        <f t="shared" si="17"/>
        <v>19.804523468017578</v>
      </c>
      <c r="BA21">
        <f t="shared" si="18"/>
        <v>2.3183575846055535</v>
      </c>
      <c r="BB21">
        <f t="shared" si="19"/>
        <v>0.28201360064642339</v>
      </c>
      <c r="BC21">
        <f t="shared" si="20"/>
        <v>1.2659649472838572</v>
      </c>
      <c r="BD21">
        <f t="shared" si="21"/>
        <v>1.0523926373216963</v>
      </c>
      <c r="BE21">
        <f t="shared" si="22"/>
        <v>0.17782686102279074</v>
      </c>
      <c r="BF21">
        <f t="shared" si="23"/>
        <v>36.474700542433659</v>
      </c>
      <c r="BG21">
        <f t="shared" si="24"/>
        <v>0.93671427412087671</v>
      </c>
      <c r="BH21">
        <f t="shared" si="25"/>
        <v>57.03437968003675</v>
      </c>
      <c r="BI21">
        <f t="shared" si="26"/>
        <v>396.35139580013595</v>
      </c>
      <c r="BJ21">
        <f t="shared" si="27"/>
        <v>4.7575258510632219E-3</v>
      </c>
    </row>
    <row r="22" spans="1:62">
      <c r="A22" s="1">
        <v>12</v>
      </c>
      <c r="B22" s="1" t="s">
        <v>97</v>
      </c>
      <c r="C22" s="2">
        <v>40861</v>
      </c>
      <c r="D22" s="1" t="s">
        <v>83</v>
      </c>
      <c r="E22" s="1">
        <v>0</v>
      </c>
      <c r="F22" s="1" t="s">
        <v>93</v>
      </c>
      <c r="G22" s="1" t="s">
        <v>94</v>
      </c>
      <c r="H22" s="1">
        <v>0</v>
      </c>
      <c r="I22" s="1">
        <v>2416.5</v>
      </c>
      <c r="J22" s="1">
        <v>0</v>
      </c>
      <c r="K22">
        <f t="shared" si="0"/>
        <v>-69.988904144581397</v>
      </c>
      <c r="L22">
        <f t="shared" si="1"/>
        <v>0.35859460261369969</v>
      </c>
      <c r="M22">
        <f t="shared" si="2"/>
        <v>765.9763096204224</v>
      </c>
      <c r="N22">
        <f t="shared" si="3"/>
        <v>3.3069111512112799</v>
      </c>
      <c r="O22">
        <f t="shared" si="4"/>
        <v>0.963592537565922</v>
      </c>
      <c r="P22">
        <f t="shared" si="5"/>
        <v>19.656234741210938</v>
      </c>
      <c r="Q22" s="1">
        <v>3</v>
      </c>
      <c r="R22">
        <f t="shared" si="6"/>
        <v>2.0786957442760468</v>
      </c>
      <c r="S22" s="1">
        <v>1</v>
      </c>
      <c r="T22">
        <f t="shared" si="7"/>
        <v>4.1573914885520935</v>
      </c>
      <c r="U22" s="1">
        <v>19.987949371337891</v>
      </c>
      <c r="V22" s="1">
        <v>19.656234741210938</v>
      </c>
      <c r="W22" s="1">
        <v>20.005561828613281</v>
      </c>
      <c r="X22" s="1">
        <v>399.1080322265625</v>
      </c>
      <c r="Y22" s="1">
        <v>440.1873779296875</v>
      </c>
      <c r="Z22" s="1">
        <v>11.651087760925293</v>
      </c>
      <c r="AA22" s="1">
        <v>13.606305122375488</v>
      </c>
      <c r="AB22" s="1">
        <v>48.698051452636719</v>
      </c>
      <c r="AC22" s="1">
        <v>56.870273590087891</v>
      </c>
      <c r="AD22" s="1">
        <v>500.49417114257812</v>
      </c>
      <c r="AE22" s="1">
        <v>24.353633880615234</v>
      </c>
      <c r="AF22" s="1">
        <v>20.436805725097656</v>
      </c>
      <c r="AG22" s="1">
        <v>98.008216857910156</v>
      </c>
      <c r="AH22" s="1">
        <v>22.215950012207031</v>
      </c>
      <c r="AI22" s="1">
        <v>-7.8352734446525574E-2</v>
      </c>
      <c r="AJ22" s="1">
        <v>0.66666668653488159</v>
      </c>
      <c r="AK22" s="1">
        <v>-0.21956524252891541</v>
      </c>
      <c r="AL22" s="1">
        <v>2.737391471862793</v>
      </c>
      <c r="AM22" s="1">
        <v>1</v>
      </c>
      <c r="AN22" s="1">
        <v>0</v>
      </c>
      <c r="AO22" s="1">
        <v>0.18999999761581421</v>
      </c>
      <c r="AP22" s="1">
        <v>111115</v>
      </c>
      <c r="AQ22">
        <f t="shared" si="8"/>
        <v>1.6683139038085935</v>
      </c>
      <c r="AR22">
        <f t="shared" si="9"/>
        <v>3.3069111512112797E-3</v>
      </c>
      <c r="AS22">
        <f t="shared" si="10"/>
        <v>292.80623474121091</v>
      </c>
      <c r="AT22">
        <f t="shared" si="11"/>
        <v>293.13794937133787</v>
      </c>
      <c r="AU22">
        <f t="shared" si="12"/>
        <v>4.6271903792533067</v>
      </c>
      <c r="AV22">
        <f t="shared" si="13"/>
        <v>-1.1695553879316083</v>
      </c>
      <c r="AW22">
        <f t="shared" si="14"/>
        <v>2.2971222406345926</v>
      </c>
      <c r="AX22">
        <f t="shared" si="15"/>
        <v>23.43805768821305</v>
      </c>
      <c r="AY22">
        <f t="shared" si="16"/>
        <v>9.8317525658375615</v>
      </c>
      <c r="AZ22">
        <f t="shared" si="17"/>
        <v>19.822092056274414</v>
      </c>
      <c r="BA22">
        <f t="shared" si="18"/>
        <v>2.3208848157764552</v>
      </c>
      <c r="BB22">
        <f t="shared" si="19"/>
        <v>0.33012018165052931</v>
      </c>
      <c r="BC22">
        <f t="shared" si="20"/>
        <v>1.3335297030686706</v>
      </c>
      <c r="BD22">
        <f t="shared" si="21"/>
        <v>0.98735511270778464</v>
      </c>
      <c r="BE22">
        <f t="shared" si="22"/>
        <v>0.20870741592551867</v>
      </c>
      <c r="BF22">
        <f t="shared" si="23"/>
        <v>75.07197226130009</v>
      </c>
      <c r="BG22">
        <f t="shared" si="24"/>
        <v>1.7401142059615671</v>
      </c>
      <c r="BH22">
        <f t="shared" si="25"/>
        <v>60.654310598461201</v>
      </c>
      <c r="BI22">
        <f t="shared" si="26"/>
        <v>462.91437413761292</v>
      </c>
      <c r="BJ22">
        <f t="shared" si="27"/>
        <v>-9.170440512545841E-2</v>
      </c>
    </row>
    <row r="23" spans="1:62">
      <c r="A23" s="1">
        <v>13</v>
      </c>
      <c r="B23" s="1" t="s">
        <v>98</v>
      </c>
      <c r="C23" s="2">
        <v>40861</v>
      </c>
      <c r="D23" s="1" t="s">
        <v>83</v>
      </c>
      <c r="E23" s="1">
        <v>0</v>
      </c>
      <c r="F23" s="1" t="s">
        <v>11</v>
      </c>
      <c r="G23" s="1" t="s">
        <v>94</v>
      </c>
      <c r="H23" s="1">
        <v>0</v>
      </c>
      <c r="I23" s="1">
        <v>2475</v>
      </c>
      <c r="J23" s="1">
        <v>0</v>
      </c>
      <c r="K23">
        <f t="shared" si="0"/>
        <v>-102.61931194559033</v>
      </c>
      <c r="L23">
        <f t="shared" si="1"/>
        <v>0.33689695440150719</v>
      </c>
      <c r="M23">
        <f t="shared" si="2"/>
        <v>969.31035002544309</v>
      </c>
      <c r="N23">
        <f t="shared" si="3"/>
        <v>3.1842174026254475</v>
      </c>
      <c r="O23">
        <f t="shared" si="4"/>
        <v>0.98285358690186153</v>
      </c>
      <c r="P23">
        <f t="shared" si="5"/>
        <v>19.730192184448242</v>
      </c>
      <c r="Q23" s="1">
        <v>3</v>
      </c>
      <c r="R23">
        <f t="shared" si="6"/>
        <v>2.0786957442760468</v>
      </c>
      <c r="S23" s="1">
        <v>1</v>
      </c>
      <c r="T23">
        <f t="shared" si="7"/>
        <v>4.1573914885520935</v>
      </c>
      <c r="U23" s="1">
        <v>19.993280410766602</v>
      </c>
      <c r="V23" s="1">
        <v>19.730192184448242</v>
      </c>
      <c r="W23" s="1">
        <v>20.018669128417969</v>
      </c>
      <c r="X23" s="1">
        <v>399.05172729492188</v>
      </c>
      <c r="Y23" s="1">
        <v>459.68624877929688</v>
      </c>
      <c r="Z23" s="1">
        <v>11.634609222412109</v>
      </c>
      <c r="AA23" s="1">
        <v>13.517487525939941</v>
      </c>
      <c r="AB23" s="1">
        <v>48.613609313964844</v>
      </c>
      <c r="AC23" s="1">
        <v>56.48095703125</v>
      </c>
      <c r="AD23" s="1">
        <v>500.48504638671875</v>
      </c>
      <c r="AE23" s="1">
        <v>50.281013488769531</v>
      </c>
      <c r="AF23" s="1">
        <v>60.540985107421875</v>
      </c>
      <c r="AG23" s="1">
        <v>98.009201049804688</v>
      </c>
      <c r="AH23" s="1">
        <v>22.215950012207031</v>
      </c>
      <c r="AI23" s="1">
        <v>-7.8352734446525574E-2</v>
      </c>
      <c r="AJ23" s="1">
        <v>1</v>
      </c>
      <c r="AK23" s="1">
        <v>-0.21956524252891541</v>
      </c>
      <c r="AL23" s="1">
        <v>2.737391471862793</v>
      </c>
      <c r="AM23" s="1">
        <v>1</v>
      </c>
      <c r="AN23" s="1">
        <v>0</v>
      </c>
      <c r="AO23" s="1">
        <v>0.18999999761581421</v>
      </c>
      <c r="AP23" s="1">
        <v>111115</v>
      </c>
      <c r="AQ23">
        <f t="shared" si="8"/>
        <v>1.6682834879557289</v>
      </c>
      <c r="AR23">
        <f t="shared" si="9"/>
        <v>3.1842174026254473E-3</v>
      </c>
      <c r="AS23">
        <f t="shared" si="10"/>
        <v>292.88019218444822</v>
      </c>
      <c r="AT23">
        <f t="shared" si="11"/>
        <v>293.14328041076658</v>
      </c>
      <c r="AU23">
        <f t="shared" si="12"/>
        <v>9.553392442986933</v>
      </c>
      <c r="AV23">
        <f t="shared" si="13"/>
        <v>-1.0879371309476462</v>
      </c>
      <c r="AW23">
        <f t="shared" si="14"/>
        <v>2.3076917395199361</v>
      </c>
      <c r="AX23">
        <f t="shared" si="15"/>
        <v>23.545664231537319</v>
      </c>
      <c r="AY23">
        <f t="shared" si="16"/>
        <v>10.028176705597378</v>
      </c>
      <c r="AZ23">
        <f t="shared" si="17"/>
        <v>19.861736297607422</v>
      </c>
      <c r="BA23">
        <f t="shared" si="18"/>
        <v>2.3265964890299031</v>
      </c>
      <c r="BB23">
        <f t="shared" si="19"/>
        <v>0.3116427769436802</v>
      </c>
      <c r="BC23">
        <f t="shared" si="20"/>
        <v>1.3248381526180746</v>
      </c>
      <c r="BD23">
        <f t="shared" si="21"/>
        <v>1.0017583364118285</v>
      </c>
      <c r="BE23">
        <f t="shared" si="22"/>
        <v>0.1968984468770664</v>
      </c>
      <c r="BF23">
        <f t="shared" si="23"/>
        <v>95.001332975300201</v>
      </c>
      <c r="BG23">
        <f t="shared" si="24"/>
        <v>2.1086346450420477</v>
      </c>
      <c r="BH23">
        <f t="shared" si="25"/>
        <v>59.858399898623894</v>
      </c>
      <c r="BI23">
        <f t="shared" si="26"/>
        <v>493.00908390512603</v>
      </c>
      <c r="BJ23">
        <f t="shared" si="27"/>
        <v>-0.12459461726556861</v>
      </c>
    </row>
    <row r="24" spans="1:62">
      <c r="A24" s="1">
        <v>14</v>
      </c>
      <c r="B24" s="1" t="s">
        <v>99</v>
      </c>
      <c r="C24" s="2">
        <v>40861</v>
      </c>
      <c r="D24" s="1" t="s">
        <v>83</v>
      </c>
      <c r="E24" s="1">
        <v>0</v>
      </c>
      <c r="F24" s="1" t="s">
        <v>13</v>
      </c>
      <c r="G24" s="1" t="s">
        <v>94</v>
      </c>
      <c r="H24" s="1">
        <v>0</v>
      </c>
      <c r="I24" s="1">
        <v>2603</v>
      </c>
      <c r="J24" s="1">
        <v>0</v>
      </c>
      <c r="K24">
        <f t="shared" si="0"/>
        <v>2.5297367641481765</v>
      </c>
      <c r="L24">
        <f t="shared" si="1"/>
        <v>0.22456472539792136</v>
      </c>
      <c r="M24">
        <f t="shared" si="2"/>
        <v>372.02540432784537</v>
      </c>
      <c r="N24">
        <f t="shared" si="3"/>
        <v>2.4706391708840534</v>
      </c>
      <c r="O24">
        <f t="shared" si="4"/>
        <v>1.11036738797282</v>
      </c>
      <c r="P24">
        <f t="shared" si="5"/>
        <v>19.967018127441406</v>
      </c>
      <c r="Q24" s="1">
        <v>2</v>
      </c>
      <c r="R24">
        <f t="shared" si="6"/>
        <v>2.2982609868049622</v>
      </c>
      <c r="S24" s="1">
        <v>1</v>
      </c>
      <c r="T24">
        <f t="shared" si="7"/>
        <v>4.5965219736099243</v>
      </c>
      <c r="U24" s="1">
        <v>20.140483856201172</v>
      </c>
      <c r="V24" s="1">
        <v>19.967018127441406</v>
      </c>
      <c r="W24" s="1">
        <v>20.151157379150391</v>
      </c>
      <c r="X24" s="1">
        <v>399.26678466796875</v>
      </c>
      <c r="Y24" s="1">
        <v>397.8631591796875</v>
      </c>
      <c r="Z24" s="1">
        <v>11.589703559875488</v>
      </c>
      <c r="AA24" s="1">
        <v>12.564528465270996</v>
      </c>
      <c r="AB24" s="1">
        <v>47.987472534179688</v>
      </c>
      <c r="AC24" s="1">
        <v>52.023757934570312</v>
      </c>
      <c r="AD24" s="1">
        <v>500.51998901367188</v>
      </c>
      <c r="AE24" s="1">
        <v>78.667999267578125</v>
      </c>
      <c r="AF24" s="1">
        <v>83.599327087402344</v>
      </c>
      <c r="AG24" s="1">
        <v>98.0106201171875</v>
      </c>
      <c r="AH24" s="1">
        <v>22.215950012207031</v>
      </c>
      <c r="AI24" s="1">
        <v>-7.8352734446525574E-2</v>
      </c>
      <c r="AJ24" s="1">
        <v>1</v>
      </c>
      <c r="AK24" s="1">
        <v>-0.21956524252891541</v>
      </c>
      <c r="AL24" s="1">
        <v>2.737391471862793</v>
      </c>
      <c r="AM24" s="1">
        <v>1</v>
      </c>
      <c r="AN24" s="1">
        <v>0</v>
      </c>
      <c r="AO24" s="1">
        <v>0.18999999761581421</v>
      </c>
      <c r="AP24" s="1">
        <v>111115</v>
      </c>
      <c r="AQ24">
        <f t="shared" si="8"/>
        <v>2.5025999450683596</v>
      </c>
      <c r="AR24">
        <f t="shared" si="9"/>
        <v>2.4706391708840532E-3</v>
      </c>
      <c r="AS24">
        <f t="shared" si="10"/>
        <v>293.11701812744138</v>
      </c>
      <c r="AT24">
        <f t="shared" si="11"/>
        <v>293.29048385620115</v>
      </c>
      <c r="AU24">
        <f t="shared" si="12"/>
        <v>14.946919673280718</v>
      </c>
      <c r="AV24">
        <f t="shared" si="13"/>
        <v>-0.71423520934748785</v>
      </c>
      <c r="AW24">
        <f t="shared" si="14"/>
        <v>2.3418246143340844</v>
      </c>
      <c r="AX24">
        <f t="shared" si="15"/>
        <v>23.893580221552067</v>
      </c>
      <c r="AY24">
        <f t="shared" si="16"/>
        <v>11.329051756281071</v>
      </c>
      <c r="AZ24">
        <f t="shared" si="17"/>
        <v>20.053750991821289</v>
      </c>
      <c r="BA24">
        <f t="shared" si="18"/>
        <v>2.3544353294014737</v>
      </c>
      <c r="BB24">
        <f t="shared" si="19"/>
        <v>0.2141045700343138</v>
      </c>
      <c r="BC24">
        <f t="shared" si="20"/>
        <v>1.2314572263612644</v>
      </c>
      <c r="BD24">
        <f t="shared" si="21"/>
        <v>1.1229781030402093</v>
      </c>
      <c r="BE24">
        <f t="shared" si="22"/>
        <v>0.13471740115254954</v>
      </c>
      <c r="BF24">
        <f t="shared" si="23"/>
        <v>36.462440577519537</v>
      </c>
      <c r="BG24">
        <f t="shared" si="24"/>
        <v>0.93505868976380146</v>
      </c>
      <c r="BH24">
        <f t="shared" si="25"/>
        <v>53.954567682933309</v>
      </c>
      <c r="BI24">
        <f t="shared" si="26"/>
        <v>397.12017466852723</v>
      </c>
      <c r="BJ24">
        <f t="shared" si="27"/>
        <v>3.4370163534291659E-3</v>
      </c>
    </row>
    <row r="25" spans="1:62">
      <c r="A25" s="1">
        <v>15</v>
      </c>
      <c r="B25" s="1" t="s">
        <v>100</v>
      </c>
      <c r="C25" s="2">
        <v>40861</v>
      </c>
      <c r="D25" s="1" t="s">
        <v>101</v>
      </c>
      <c r="E25" s="1">
        <v>0</v>
      </c>
      <c r="F25" s="1" t="s">
        <v>93</v>
      </c>
      <c r="G25" s="1" t="s">
        <v>3</v>
      </c>
      <c r="H25" s="1">
        <v>0</v>
      </c>
      <c r="I25" s="1">
        <v>8910</v>
      </c>
      <c r="J25" s="1">
        <v>0</v>
      </c>
      <c r="K25">
        <f t="shared" si="0"/>
        <v>-1.7399234176050358</v>
      </c>
      <c r="L25">
        <f t="shared" si="1"/>
        <v>7.7625641917115525E-3</v>
      </c>
      <c r="M25">
        <f t="shared" si="2"/>
        <v>748.83290572289764</v>
      </c>
      <c r="N25">
        <f t="shared" si="3"/>
        <v>9.9630848078585174E-2</v>
      </c>
      <c r="O25">
        <f t="shared" si="4"/>
        <v>1.2274252430680246</v>
      </c>
      <c r="P25">
        <f t="shared" si="5"/>
        <v>25.078252792358398</v>
      </c>
      <c r="Q25" s="1">
        <v>5.5</v>
      </c>
      <c r="R25">
        <f t="shared" si="6"/>
        <v>1.5297826379537582</v>
      </c>
      <c r="S25" s="1">
        <v>1</v>
      </c>
      <c r="T25">
        <f t="shared" si="7"/>
        <v>3.0595652759075165</v>
      </c>
      <c r="U25" s="1">
        <v>26.820888519287109</v>
      </c>
      <c r="V25" s="1">
        <v>25.078252792358398</v>
      </c>
      <c r="W25" s="1">
        <v>26.833074569702148</v>
      </c>
      <c r="X25" s="1">
        <v>399.39105224609375</v>
      </c>
      <c r="Y25" s="1">
        <v>401.25982666015625</v>
      </c>
      <c r="Z25" s="1">
        <v>19.971132278442383</v>
      </c>
      <c r="AA25" s="1">
        <v>20.078458786010742</v>
      </c>
      <c r="AB25" s="1">
        <v>55.245018005371094</v>
      </c>
      <c r="AC25" s="1">
        <v>55.541908264160156</v>
      </c>
      <c r="AD25" s="1">
        <v>500.3118896484375</v>
      </c>
      <c r="AE25" s="1">
        <v>8.8585777282714844</v>
      </c>
      <c r="AF25" s="1">
        <v>15.432632446289062</v>
      </c>
      <c r="AG25" s="1">
        <v>97.971511840820312</v>
      </c>
      <c r="AH25" s="1">
        <v>23.441627502441406</v>
      </c>
      <c r="AI25" s="1">
        <v>-0.20695953071117401</v>
      </c>
      <c r="AJ25" s="1">
        <v>0.66666668653488159</v>
      </c>
      <c r="AK25" s="1">
        <v>-0.21956524252891541</v>
      </c>
      <c r="AL25" s="1">
        <v>2.737391471862793</v>
      </c>
      <c r="AM25" s="1">
        <v>1</v>
      </c>
      <c r="AN25" s="1">
        <v>0</v>
      </c>
      <c r="AO25" s="1">
        <v>0.18999999761581421</v>
      </c>
      <c r="AP25" s="1">
        <v>111115</v>
      </c>
      <c r="AQ25">
        <f t="shared" si="8"/>
        <v>0.90965798117897723</v>
      </c>
      <c r="AR25">
        <f t="shared" si="9"/>
        <v>9.9630848078585175E-5</v>
      </c>
      <c r="AS25">
        <f t="shared" si="10"/>
        <v>298.22825279235838</v>
      </c>
      <c r="AT25">
        <f t="shared" si="11"/>
        <v>299.97088851928709</v>
      </c>
      <c r="AU25">
        <f t="shared" si="12"/>
        <v>1.6831297472510869</v>
      </c>
      <c r="AV25">
        <f t="shared" si="13"/>
        <v>0.19301251552528748</v>
      </c>
      <c r="AW25">
        <f t="shared" si="14"/>
        <v>3.1945422057670987</v>
      </c>
      <c r="AX25">
        <f t="shared" si="15"/>
        <v>32.606848110677788</v>
      </c>
      <c r="AY25">
        <f t="shared" si="16"/>
        <v>12.528389324667046</v>
      </c>
      <c r="AZ25">
        <f t="shared" si="17"/>
        <v>25.949570655822754</v>
      </c>
      <c r="BA25">
        <f t="shared" si="18"/>
        <v>3.3642025260349095</v>
      </c>
      <c r="BB25">
        <f t="shared" si="19"/>
        <v>7.7429192740595502E-3</v>
      </c>
      <c r="BC25">
        <f t="shared" si="20"/>
        <v>1.9671169626990741</v>
      </c>
      <c r="BD25">
        <f t="shared" si="21"/>
        <v>1.3970855633358354</v>
      </c>
      <c r="BE25">
        <f t="shared" si="22"/>
        <v>4.8410856933863078E-3</v>
      </c>
      <c r="BF25">
        <f t="shared" si="23"/>
        <v>73.36429188982676</v>
      </c>
      <c r="BG25">
        <f t="shared" si="24"/>
        <v>1.8662045287606517</v>
      </c>
      <c r="BH25">
        <f t="shared" si="25"/>
        <v>60.637760259389893</v>
      </c>
      <c r="BI25">
        <f t="shared" si="26"/>
        <v>402.02754900040605</v>
      </c>
      <c r="BJ25">
        <f t="shared" si="27"/>
        <v>-2.6243241123340508E-3</v>
      </c>
    </row>
    <row r="26" spans="1:62">
      <c r="A26" s="1">
        <v>16</v>
      </c>
      <c r="B26" s="1" t="s">
        <v>102</v>
      </c>
      <c r="C26" s="2">
        <v>40861</v>
      </c>
      <c r="D26" s="1" t="s">
        <v>101</v>
      </c>
      <c r="E26" s="1">
        <v>0</v>
      </c>
      <c r="F26" s="1" t="s">
        <v>11</v>
      </c>
      <c r="G26" s="1" t="s">
        <v>3</v>
      </c>
      <c r="H26" s="1">
        <v>0</v>
      </c>
      <c r="I26" s="1">
        <v>9014</v>
      </c>
      <c r="J26" s="1">
        <v>0</v>
      </c>
      <c r="K26">
        <f t="shared" si="0"/>
        <v>-1.6662272351379062</v>
      </c>
      <c r="L26">
        <f t="shared" si="1"/>
        <v>6.3266989860251727E-2</v>
      </c>
      <c r="M26">
        <f t="shared" si="2"/>
        <v>434.82855959995686</v>
      </c>
      <c r="N26">
        <f t="shared" si="3"/>
        <v>0.81435387587223895</v>
      </c>
      <c r="O26">
        <f t="shared" si="4"/>
        <v>1.2511686132651101</v>
      </c>
      <c r="P26">
        <f t="shared" si="5"/>
        <v>25.280828475952148</v>
      </c>
      <c r="Q26" s="1">
        <v>5</v>
      </c>
      <c r="R26">
        <f t="shared" si="6"/>
        <v>1.6395652592182159</v>
      </c>
      <c r="S26" s="1">
        <v>1</v>
      </c>
      <c r="T26">
        <f t="shared" si="7"/>
        <v>3.2791305184364319</v>
      </c>
      <c r="U26" s="1">
        <v>26.564115524291992</v>
      </c>
      <c r="V26" s="1">
        <v>25.280828475952148</v>
      </c>
      <c r="W26" s="1">
        <v>26.595920562744141</v>
      </c>
      <c r="X26" s="1">
        <v>399.40130615234375</v>
      </c>
      <c r="Y26" s="1">
        <v>400.74041748046875</v>
      </c>
      <c r="Z26" s="1">
        <v>19.434484481811523</v>
      </c>
      <c r="AA26" s="1">
        <v>20.231903076171875</v>
      </c>
      <c r="AB26" s="1">
        <v>54.578941345214844</v>
      </c>
      <c r="AC26" s="1">
        <v>56.818374633789062</v>
      </c>
      <c r="AD26" s="1">
        <v>500.28802490234375</v>
      </c>
      <c r="AE26" s="1">
        <v>14.337553024291992</v>
      </c>
      <c r="AF26" s="1">
        <v>21.192962646484375</v>
      </c>
      <c r="AG26" s="1">
        <v>97.970840454101562</v>
      </c>
      <c r="AH26" s="1">
        <v>23.441627502441406</v>
      </c>
      <c r="AI26" s="1">
        <v>-0.20695953071117401</v>
      </c>
      <c r="AJ26" s="1">
        <v>1</v>
      </c>
      <c r="AK26" s="1">
        <v>-0.21956524252891541</v>
      </c>
      <c r="AL26" s="1">
        <v>2.737391471862793</v>
      </c>
      <c r="AM26" s="1">
        <v>1</v>
      </c>
      <c r="AN26" s="1">
        <v>0</v>
      </c>
      <c r="AO26" s="1">
        <v>0.18999999761581421</v>
      </c>
      <c r="AP26" s="1">
        <v>111115</v>
      </c>
      <c r="AQ26">
        <f t="shared" si="8"/>
        <v>1.0005760498046874</v>
      </c>
      <c r="AR26">
        <f t="shared" si="9"/>
        <v>8.1435387587223897E-4</v>
      </c>
      <c r="AS26">
        <f t="shared" si="10"/>
        <v>298.43082847595213</v>
      </c>
      <c r="AT26">
        <f t="shared" si="11"/>
        <v>299.71411552429197</v>
      </c>
      <c r="AU26">
        <f t="shared" si="12"/>
        <v>2.7241350404320883</v>
      </c>
      <c r="AV26">
        <f t="shared" si="13"/>
        <v>-0.19217197798023394</v>
      </c>
      <c r="AW26">
        <f t="shared" si="14"/>
        <v>3.2333051616235915</v>
      </c>
      <c r="AX26">
        <f t="shared" si="15"/>
        <v>33.002729655446466</v>
      </c>
      <c r="AY26">
        <f t="shared" si="16"/>
        <v>12.770826579274591</v>
      </c>
      <c r="AZ26">
        <f t="shared" si="17"/>
        <v>25.92247200012207</v>
      </c>
      <c r="BA26">
        <f t="shared" si="18"/>
        <v>3.3588097116146245</v>
      </c>
      <c r="BB26">
        <f t="shared" si="19"/>
        <v>6.2069432718696464E-2</v>
      </c>
      <c r="BC26">
        <f t="shared" si="20"/>
        <v>1.9821365483584814</v>
      </c>
      <c r="BD26">
        <f t="shared" si="21"/>
        <v>1.3766731632561431</v>
      </c>
      <c r="BE26">
        <f t="shared" si="22"/>
        <v>3.8899239887227856E-2</v>
      </c>
      <c r="BF26">
        <f t="shared" si="23"/>
        <v>42.600519437454167</v>
      </c>
      <c r="BG26">
        <f t="shared" si="24"/>
        <v>1.0850629001531884</v>
      </c>
      <c r="BH26">
        <f t="shared" si="25"/>
        <v>60.998066818492049</v>
      </c>
      <c r="BI26">
        <f t="shared" si="26"/>
        <v>401.42639406932034</v>
      </c>
      <c r="BJ26">
        <f t="shared" si="27"/>
        <v>-2.5318873329037289E-3</v>
      </c>
    </row>
    <row r="27" spans="1:62">
      <c r="A27" s="1">
        <v>17</v>
      </c>
      <c r="B27" s="1" t="s">
        <v>103</v>
      </c>
      <c r="C27" s="2">
        <v>40861</v>
      </c>
      <c r="D27" s="1" t="s">
        <v>101</v>
      </c>
      <c r="E27" s="1">
        <v>0</v>
      </c>
      <c r="F27" s="1" t="s">
        <v>13</v>
      </c>
      <c r="G27" s="1" t="s">
        <v>3</v>
      </c>
      <c r="H27" s="1">
        <v>0</v>
      </c>
      <c r="I27" s="1">
        <v>9119.5</v>
      </c>
      <c r="J27" s="1">
        <v>0</v>
      </c>
      <c r="K27">
        <f t="shared" si="0"/>
        <v>-1.2795501826920606</v>
      </c>
      <c r="L27">
        <f t="shared" si="1"/>
        <v>0.21872779259775979</v>
      </c>
      <c r="M27">
        <f t="shared" si="2"/>
        <v>400.99757277235801</v>
      </c>
      <c r="N27">
        <f t="shared" si="3"/>
        <v>2.8115550999202319</v>
      </c>
      <c r="O27">
        <f t="shared" si="4"/>
        <v>1.3004453399358233</v>
      </c>
      <c r="P27">
        <f t="shared" si="5"/>
        <v>26.130851745605469</v>
      </c>
      <c r="Q27" s="1">
        <v>4.5</v>
      </c>
      <c r="R27">
        <f t="shared" si="6"/>
        <v>1.7493478804826736</v>
      </c>
      <c r="S27" s="1">
        <v>1</v>
      </c>
      <c r="T27">
        <f t="shared" si="7"/>
        <v>3.4986957609653473</v>
      </c>
      <c r="U27" s="1">
        <v>26.397333145141602</v>
      </c>
      <c r="V27" s="1">
        <v>26.130851745605469</v>
      </c>
      <c r="W27" s="1">
        <v>26.435554504394531</v>
      </c>
      <c r="X27" s="1">
        <v>399.67254638671875</v>
      </c>
      <c r="Y27" s="1">
        <v>399.8123779296875</v>
      </c>
      <c r="Z27" s="1">
        <v>18.961297988891602</v>
      </c>
      <c r="AA27" s="1">
        <v>21.436065673828125</v>
      </c>
      <c r="AB27" s="1">
        <v>53.774208068847656</v>
      </c>
      <c r="AC27" s="1">
        <v>60.792644500732422</v>
      </c>
      <c r="AD27" s="1">
        <v>500.28085327148438</v>
      </c>
      <c r="AE27" s="1">
        <v>95.525398254394531</v>
      </c>
      <c r="AF27" s="1">
        <v>48.692939758300781</v>
      </c>
      <c r="AG27" s="1">
        <v>97.967056274414062</v>
      </c>
      <c r="AH27" s="1">
        <v>23.441627502441406</v>
      </c>
      <c r="AI27" s="1">
        <v>-0.20695953071117401</v>
      </c>
      <c r="AJ27" s="1">
        <v>1</v>
      </c>
      <c r="AK27" s="1">
        <v>-0.21956524252891541</v>
      </c>
      <c r="AL27" s="1">
        <v>2.737391471862793</v>
      </c>
      <c r="AM27" s="1">
        <v>1</v>
      </c>
      <c r="AN27" s="1">
        <v>0</v>
      </c>
      <c r="AO27" s="1">
        <v>0.18999999761581421</v>
      </c>
      <c r="AP27" s="1">
        <v>111115</v>
      </c>
      <c r="AQ27">
        <f t="shared" si="8"/>
        <v>1.1117352294921874</v>
      </c>
      <c r="AR27">
        <f t="shared" si="9"/>
        <v>2.8115550999202317E-3</v>
      </c>
      <c r="AS27">
        <f t="shared" si="10"/>
        <v>299.28085174560545</v>
      </c>
      <c r="AT27">
        <f t="shared" si="11"/>
        <v>299.54733314514158</v>
      </c>
      <c r="AU27">
        <f t="shared" si="12"/>
        <v>18.149825440584664</v>
      </c>
      <c r="AV27">
        <f t="shared" si="13"/>
        <v>-1.0127091104578485</v>
      </c>
      <c r="AW27">
        <f t="shared" si="14"/>
        <v>3.4004735921057789</v>
      </c>
      <c r="AX27">
        <f t="shared" si="15"/>
        <v>34.710378380470708</v>
      </c>
      <c r="AY27">
        <f t="shared" si="16"/>
        <v>13.274312706642583</v>
      </c>
      <c r="AZ27">
        <f t="shared" si="17"/>
        <v>26.264092445373535</v>
      </c>
      <c r="BA27">
        <f t="shared" si="18"/>
        <v>3.4273499537837844</v>
      </c>
      <c r="BB27">
        <f t="shared" si="19"/>
        <v>0.20585816755628913</v>
      </c>
      <c r="BC27">
        <f t="shared" si="20"/>
        <v>2.1000282521699556</v>
      </c>
      <c r="BD27">
        <f t="shared" si="21"/>
        <v>1.3273217016138288</v>
      </c>
      <c r="BE27">
        <f t="shared" si="22"/>
        <v>0.12975886046208654</v>
      </c>
      <c r="BF27">
        <f t="shared" si="23"/>
        <v>39.284551777693046</v>
      </c>
      <c r="BG27">
        <f t="shared" si="24"/>
        <v>1.0029643775633152</v>
      </c>
      <c r="BH27">
        <f t="shared" si="25"/>
        <v>62.967478722416928</v>
      </c>
      <c r="BI27">
        <f t="shared" si="26"/>
        <v>400.30610269590085</v>
      </c>
      <c r="BJ27">
        <f t="shared" si="27"/>
        <v>-2.012710981929081E-3</v>
      </c>
    </row>
    <row r="28" spans="1:62">
      <c r="A28" s="1">
        <v>18</v>
      </c>
      <c r="B28" s="1" t="s">
        <v>104</v>
      </c>
      <c r="C28" s="2">
        <v>40861</v>
      </c>
      <c r="D28" s="1" t="s">
        <v>101</v>
      </c>
      <c r="E28" s="1">
        <v>0</v>
      </c>
      <c r="F28" s="1" t="s">
        <v>15</v>
      </c>
      <c r="G28" s="1" t="s">
        <v>3</v>
      </c>
      <c r="H28" s="1">
        <v>0</v>
      </c>
      <c r="I28" s="1">
        <v>9220.5</v>
      </c>
      <c r="J28" s="1">
        <v>0</v>
      </c>
      <c r="K28">
        <f t="shared" si="0"/>
        <v>0.16278378568680055</v>
      </c>
      <c r="L28">
        <f t="shared" si="1"/>
        <v>0.4074798723823353</v>
      </c>
      <c r="M28">
        <f t="shared" si="2"/>
        <v>389.37862945890754</v>
      </c>
      <c r="N28">
        <f t="shared" si="3"/>
        <v>4.8536963466589054</v>
      </c>
      <c r="O28">
        <f t="shared" si="4"/>
        <v>1.2512523400809528</v>
      </c>
      <c r="P28">
        <f t="shared" si="5"/>
        <v>26.094379425048828</v>
      </c>
      <c r="Q28" s="1">
        <v>3.5</v>
      </c>
      <c r="R28">
        <f t="shared" si="6"/>
        <v>1.9689131230115891</v>
      </c>
      <c r="S28" s="1">
        <v>1</v>
      </c>
      <c r="T28">
        <f t="shared" si="7"/>
        <v>3.9378262460231781</v>
      </c>
      <c r="U28" s="1">
        <v>26.498207092285156</v>
      </c>
      <c r="V28" s="1">
        <v>26.094379425048828</v>
      </c>
      <c r="W28" s="1">
        <v>26.572246551513672</v>
      </c>
      <c r="X28" s="1">
        <v>399.71099853515625</v>
      </c>
      <c r="Y28" s="1">
        <v>398.244873046875</v>
      </c>
      <c r="Z28" s="1">
        <v>18.543149948120117</v>
      </c>
      <c r="AA28" s="1">
        <v>21.864423751831055</v>
      </c>
      <c r="AB28" s="1">
        <v>52.274059295654297</v>
      </c>
      <c r="AC28" s="1">
        <v>61.636890411376953</v>
      </c>
      <c r="AD28" s="1">
        <v>500.30520629882812</v>
      </c>
      <c r="AE28" s="1">
        <v>91.79974365234375</v>
      </c>
      <c r="AF28" s="1">
        <v>98.767646789550781</v>
      </c>
      <c r="AG28" s="1">
        <v>97.962631225585938</v>
      </c>
      <c r="AH28" s="1">
        <v>23.441627502441406</v>
      </c>
      <c r="AI28" s="1">
        <v>-0.20695953071117401</v>
      </c>
      <c r="AJ28" s="1">
        <v>1</v>
      </c>
      <c r="AK28" s="1">
        <v>-0.21956524252891541</v>
      </c>
      <c r="AL28" s="1">
        <v>2.737391471862793</v>
      </c>
      <c r="AM28" s="1">
        <v>1</v>
      </c>
      <c r="AN28" s="1">
        <v>0</v>
      </c>
      <c r="AO28" s="1">
        <v>0.18999999761581421</v>
      </c>
      <c r="AP28" s="1">
        <v>111115</v>
      </c>
      <c r="AQ28">
        <f t="shared" si="8"/>
        <v>1.4294434465680803</v>
      </c>
      <c r="AR28">
        <f t="shared" si="9"/>
        <v>4.8536963466589049E-3</v>
      </c>
      <c r="AS28">
        <f t="shared" si="10"/>
        <v>299.24437942504881</v>
      </c>
      <c r="AT28">
        <f t="shared" si="11"/>
        <v>299.64820709228513</v>
      </c>
      <c r="AU28">
        <f t="shared" si="12"/>
        <v>17.441951075077668</v>
      </c>
      <c r="AV28">
        <f t="shared" si="13"/>
        <v>-1.7023040169669963</v>
      </c>
      <c r="AW28">
        <f t="shared" si="14"/>
        <v>3.3931488210415206</v>
      </c>
      <c r="AX28">
        <f t="shared" si="15"/>
        <v>34.637175202326496</v>
      </c>
      <c r="AY28">
        <f t="shared" si="16"/>
        <v>12.772751450495441</v>
      </c>
      <c r="AZ28">
        <f t="shared" si="17"/>
        <v>26.296293258666992</v>
      </c>
      <c r="BA28">
        <f t="shared" si="18"/>
        <v>3.433873036003376</v>
      </c>
      <c r="BB28">
        <f t="shared" si="19"/>
        <v>0.36926856071123682</v>
      </c>
      <c r="BC28">
        <f t="shared" si="20"/>
        <v>2.1418964809605678</v>
      </c>
      <c r="BD28">
        <f t="shared" si="21"/>
        <v>1.2919765550428082</v>
      </c>
      <c r="BE28">
        <f t="shared" si="22"/>
        <v>0.23394647614117695</v>
      </c>
      <c r="BF28">
        <f t="shared" si="23"/>
        <v>38.144555084807038</v>
      </c>
      <c r="BG28">
        <f t="shared" si="24"/>
        <v>0.97773670375180477</v>
      </c>
      <c r="BH28">
        <f t="shared" si="25"/>
        <v>65.610649383517554</v>
      </c>
      <c r="BI28">
        <f t="shared" si="26"/>
        <v>398.1890660871598</v>
      </c>
      <c r="BJ28">
        <f t="shared" si="27"/>
        <v>2.6822308289300208E-4</v>
      </c>
    </row>
    <row r="29" spans="1:62">
      <c r="A29" s="1">
        <v>2</v>
      </c>
      <c r="B29" s="1" t="s">
        <v>105</v>
      </c>
      <c r="C29" s="2">
        <v>40875</v>
      </c>
      <c r="D29" s="1" t="s">
        <v>106</v>
      </c>
      <c r="E29" s="1">
        <v>0</v>
      </c>
      <c r="F29" s="1" t="s">
        <v>93</v>
      </c>
      <c r="G29" s="1" t="s">
        <v>3</v>
      </c>
      <c r="H29" s="1">
        <v>0</v>
      </c>
      <c r="I29" s="1">
        <v>1036</v>
      </c>
      <c r="J29" s="1">
        <v>0</v>
      </c>
      <c r="K29">
        <f t="shared" si="0"/>
        <v>-26.122403843707588</v>
      </c>
      <c r="L29">
        <f t="shared" si="1"/>
        <v>8.4124783252286506E-2</v>
      </c>
      <c r="M29">
        <f t="shared" si="2"/>
        <v>915.80854802065664</v>
      </c>
      <c r="N29">
        <f t="shared" si="3"/>
        <v>0.78999022543330444</v>
      </c>
      <c r="O29">
        <f t="shared" si="4"/>
        <v>0.93570516391823544</v>
      </c>
      <c r="P29">
        <f t="shared" si="5"/>
        <v>16.936639785766602</v>
      </c>
      <c r="Q29" s="1">
        <v>4</v>
      </c>
      <c r="R29">
        <f t="shared" si="6"/>
        <v>1.8591305017471313</v>
      </c>
      <c r="S29" s="1">
        <v>1</v>
      </c>
      <c r="T29">
        <f t="shared" si="7"/>
        <v>3.7182610034942627</v>
      </c>
      <c r="U29" s="1">
        <v>17.280593872070312</v>
      </c>
      <c r="V29" s="1">
        <v>16.936639785766602</v>
      </c>
      <c r="W29" s="1">
        <v>17.352306365966797</v>
      </c>
      <c r="X29" s="1">
        <v>398.96697998046875</v>
      </c>
      <c r="Y29" s="1">
        <v>419.57867431640625</v>
      </c>
      <c r="Z29" s="1">
        <v>9.4963665008544922</v>
      </c>
      <c r="AA29" s="1">
        <v>10.121323585510254</v>
      </c>
      <c r="AB29" s="1">
        <v>47.450942993164062</v>
      </c>
      <c r="AC29" s="1">
        <v>50.573696136474609</v>
      </c>
      <c r="AD29" s="1">
        <v>500.51083374023438</v>
      </c>
      <c r="AE29" s="1">
        <v>16.277299880981445</v>
      </c>
      <c r="AF29" s="1">
        <v>18.381532669067383</v>
      </c>
      <c r="AG29" s="1">
        <v>98.906150817871094</v>
      </c>
      <c r="AH29" s="1">
        <v>21.345531463623047</v>
      </c>
      <c r="AI29" s="1">
        <v>-6.4790993928909302E-2</v>
      </c>
      <c r="AJ29" s="1">
        <v>1</v>
      </c>
      <c r="AK29" s="1">
        <v>-0.21956524252891541</v>
      </c>
      <c r="AL29" s="1">
        <v>2.737391471862793</v>
      </c>
      <c r="AM29" s="1">
        <v>1</v>
      </c>
      <c r="AN29" s="1">
        <v>0</v>
      </c>
      <c r="AO29" s="1">
        <v>0.18999999761581421</v>
      </c>
      <c r="AP29" s="1">
        <v>111115</v>
      </c>
      <c r="AQ29">
        <f t="shared" si="8"/>
        <v>1.2512770843505858</v>
      </c>
      <c r="AR29">
        <f t="shared" si="9"/>
        <v>7.8999022543330447E-4</v>
      </c>
      <c r="AS29">
        <f t="shared" si="10"/>
        <v>290.08663978576658</v>
      </c>
      <c r="AT29">
        <f t="shared" si="11"/>
        <v>290.43059387207029</v>
      </c>
      <c r="AU29">
        <f t="shared" si="12"/>
        <v>3.0926869385783675</v>
      </c>
      <c r="AV29">
        <f t="shared" si="13"/>
        <v>-0.26509953061336766</v>
      </c>
      <c r="AW29">
        <f t="shared" si="14"/>
        <v>1.9367663209431885</v>
      </c>
      <c r="AX29">
        <f t="shared" si="15"/>
        <v>19.581859216315181</v>
      </c>
      <c r="AY29">
        <f t="shared" si="16"/>
        <v>9.4605356308049267</v>
      </c>
      <c r="AZ29">
        <f t="shared" si="17"/>
        <v>17.108616828918457</v>
      </c>
      <c r="BA29">
        <f t="shared" si="18"/>
        <v>1.9579866548802232</v>
      </c>
      <c r="BB29">
        <f t="shared" si="19"/>
        <v>8.2263588845892646E-2</v>
      </c>
      <c r="BC29">
        <f t="shared" si="20"/>
        <v>1.001061157024953</v>
      </c>
      <c r="BD29">
        <f t="shared" si="21"/>
        <v>0.95692549785527015</v>
      </c>
      <c r="BE29">
        <f t="shared" si="22"/>
        <v>5.1578781878324792E-2</v>
      </c>
      <c r="BF29">
        <f t="shared" si="23"/>
        <v>90.579098370826614</v>
      </c>
      <c r="BG29">
        <f t="shared" si="24"/>
        <v>2.182686118432323</v>
      </c>
      <c r="BH29">
        <f t="shared" si="25"/>
        <v>52.043902374441032</v>
      </c>
      <c r="BI29">
        <f t="shared" si="26"/>
        <v>429.06301260139065</v>
      </c>
      <c r="BJ29">
        <f t="shared" si="27"/>
        <v>-3.1685598513490565E-2</v>
      </c>
    </row>
    <row r="30" spans="1:62">
      <c r="A30" s="1">
        <v>3</v>
      </c>
      <c r="B30" s="1" t="s">
        <v>107</v>
      </c>
      <c r="C30" s="2">
        <v>40875</v>
      </c>
      <c r="D30" s="1" t="s">
        <v>106</v>
      </c>
      <c r="E30" s="1">
        <v>0</v>
      </c>
      <c r="F30" s="1" t="s">
        <v>11</v>
      </c>
      <c r="G30" s="1" t="s">
        <v>3</v>
      </c>
      <c r="H30" s="1">
        <v>0</v>
      </c>
      <c r="I30" s="1">
        <v>1103.5</v>
      </c>
      <c r="J30" s="1">
        <v>0</v>
      </c>
      <c r="K30">
        <f t="shared" si="0"/>
        <v>-11.411422213459947</v>
      </c>
      <c r="L30">
        <f t="shared" si="1"/>
        <v>6.3062054122824951E-2</v>
      </c>
      <c r="M30">
        <f t="shared" si="2"/>
        <v>690.28842110437608</v>
      </c>
      <c r="N30">
        <f t="shared" si="3"/>
        <v>0.59997922583457386</v>
      </c>
      <c r="O30">
        <f t="shared" si="4"/>
        <v>0.94131402644083728</v>
      </c>
      <c r="P30">
        <f t="shared" si="5"/>
        <v>16.766502380371094</v>
      </c>
      <c r="Q30" s="1">
        <v>3</v>
      </c>
      <c r="R30">
        <f t="shared" si="6"/>
        <v>2.0786957442760468</v>
      </c>
      <c r="S30" s="1">
        <v>1</v>
      </c>
      <c r="T30">
        <f t="shared" si="7"/>
        <v>4.1573914885520935</v>
      </c>
      <c r="U30" s="1">
        <v>17.171117782592773</v>
      </c>
      <c r="V30" s="1">
        <v>16.766502380371094</v>
      </c>
      <c r="W30" s="1">
        <v>17.251932144165039</v>
      </c>
      <c r="X30" s="1">
        <v>398.753662109375</v>
      </c>
      <c r="Y30" s="1">
        <v>405.44754028320312</v>
      </c>
      <c r="Z30" s="1">
        <v>9.4983463287353516</v>
      </c>
      <c r="AA30" s="1">
        <v>9.8544130325317383</v>
      </c>
      <c r="AB30" s="1">
        <v>47.790477752685547</v>
      </c>
      <c r="AC30" s="1">
        <v>49.582012176513672</v>
      </c>
      <c r="AD30" s="1">
        <v>500.5242919921875</v>
      </c>
      <c r="AE30" s="1">
        <v>37.798355102539062</v>
      </c>
      <c r="AF30" s="1">
        <v>38.99859619140625</v>
      </c>
      <c r="AG30" s="1">
        <v>98.905723571777344</v>
      </c>
      <c r="AH30" s="1">
        <v>21.345531463623047</v>
      </c>
      <c r="AI30" s="1">
        <v>-6.4790993928909302E-2</v>
      </c>
      <c r="AJ30" s="1">
        <v>0.66666668653488159</v>
      </c>
      <c r="AK30" s="1">
        <v>-0.21956524252891541</v>
      </c>
      <c r="AL30" s="1">
        <v>2.737391471862793</v>
      </c>
      <c r="AM30" s="1">
        <v>1</v>
      </c>
      <c r="AN30" s="1">
        <v>0</v>
      </c>
      <c r="AO30" s="1">
        <v>0.18999999761581421</v>
      </c>
      <c r="AP30" s="1">
        <v>111115</v>
      </c>
      <c r="AQ30">
        <f t="shared" si="8"/>
        <v>1.668414306640625</v>
      </c>
      <c r="AR30">
        <f t="shared" si="9"/>
        <v>5.9997922583457386E-4</v>
      </c>
      <c r="AS30">
        <f t="shared" si="10"/>
        <v>289.91650238037107</v>
      </c>
      <c r="AT30">
        <f t="shared" si="11"/>
        <v>290.32111778259275</v>
      </c>
      <c r="AU30">
        <f t="shared" si="12"/>
        <v>7.1816873793641207</v>
      </c>
      <c r="AV30">
        <f t="shared" si="13"/>
        <v>-0.12799608078563504</v>
      </c>
      <c r="AW30">
        <f t="shared" si="14"/>
        <v>1.9159718777985415</v>
      </c>
      <c r="AX30">
        <f t="shared" si="15"/>
        <v>19.37169871072317</v>
      </c>
      <c r="AY30">
        <f t="shared" si="16"/>
        <v>9.5172856781914312</v>
      </c>
      <c r="AZ30">
        <f t="shared" si="17"/>
        <v>16.968810081481934</v>
      </c>
      <c r="BA30">
        <f t="shared" si="18"/>
        <v>1.9407204120281103</v>
      </c>
      <c r="BB30">
        <f t="shared" si="19"/>
        <v>6.2119780352961444E-2</v>
      </c>
      <c r="BC30">
        <f t="shared" si="20"/>
        <v>0.97465785135770422</v>
      </c>
      <c r="BD30">
        <f t="shared" si="21"/>
        <v>0.96606256067040608</v>
      </c>
      <c r="BE30">
        <f t="shared" si="22"/>
        <v>3.8908434683227987E-2</v>
      </c>
      <c r="BF30">
        <f t="shared" si="23"/>
        <v>68.27347576254806</v>
      </c>
      <c r="BG30">
        <f t="shared" si="24"/>
        <v>1.7025344897202064</v>
      </c>
      <c r="BH30">
        <f t="shared" si="25"/>
        <v>50.886555418749943</v>
      </c>
      <c r="BI30">
        <f t="shared" si="26"/>
        <v>409.15308979197363</v>
      </c>
      <c r="BJ30">
        <f t="shared" si="27"/>
        <v>-1.4192437582891623E-2</v>
      </c>
    </row>
    <row r="31" spans="1:62">
      <c r="A31" s="1">
        <v>4</v>
      </c>
      <c r="B31" s="1" t="s">
        <v>108</v>
      </c>
      <c r="C31" s="2">
        <v>40875</v>
      </c>
      <c r="D31" s="1" t="s">
        <v>106</v>
      </c>
      <c r="E31" s="1">
        <v>0</v>
      </c>
      <c r="F31" s="1" t="s">
        <v>13</v>
      </c>
      <c r="G31" s="1" t="s">
        <v>3</v>
      </c>
      <c r="H31" s="1">
        <v>0</v>
      </c>
      <c r="I31" s="1">
        <v>1166.5</v>
      </c>
      <c r="J31" s="1">
        <v>0</v>
      </c>
      <c r="K31">
        <f t="shared" si="0"/>
        <v>1.4773584792097187</v>
      </c>
      <c r="L31">
        <f t="shared" si="1"/>
        <v>3.6031269181515495E-2</v>
      </c>
      <c r="M31">
        <f t="shared" si="2"/>
        <v>326.11261429009198</v>
      </c>
      <c r="N31">
        <f t="shared" si="3"/>
        <v>0.35286892880593496</v>
      </c>
      <c r="O31">
        <f t="shared" si="4"/>
        <v>0.96240475349143206</v>
      </c>
      <c r="P31">
        <f t="shared" si="5"/>
        <v>16.792098999023438</v>
      </c>
      <c r="Q31" s="1">
        <v>2.5</v>
      </c>
      <c r="R31">
        <f t="shared" si="6"/>
        <v>2.1884783655405045</v>
      </c>
      <c r="S31" s="1">
        <v>1</v>
      </c>
      <c r="T31">
        <f t="shared" si="7"/>
        <v>4.3769567310810089</v>
      </c>
      <c r="U31" s="1">
        <v>17.132186889648438</v>
      </c>
      <c r="V31" s="1">
        <v>16.792098999023438</v>
      </c>
      <c r="W31" s="1">
        <v>17.201343536376953</v>
      </c>
      <c r="X31" s="1">
        <v>398.69882202148438</v>
      </c>
      <c r="Y31" s="1">
        <v>397.89077758789062</v>
      </c>
      <c r="Z31" s="1">
        <v>9.4980831146240234</v>
      </c>
      <c r="AA31" s="1">
        <v>9.6726303100585938</v>
      </c>
      <c r="AB31" s="1">
        <v>47.90728759765625</v>
      </c>
      <c r="AC31" s="1">
        <v>48.787685394287109</v>
      </c>
      <c r="AD31" s="1">
        <v>500.517578125</v>
      </c>
      <c r="AE31" s="1">
        <v>77.964179992675781</v>
      </c>
      <c r="AF31" s="1">
        <v>85.208808898925781</v>
      </c>
      <c r="AG31" s="1">
        <v>98.90618896484375</v>
      </c>
      <c r="AH31" s="1">
        <v>21.345531463623047</v>
      </c>
      <c r="AI31" s="1">
        <v>-6.4790993928909302E-2</v>
      </c>
      <c r="AJ31" s="1">
        <v>1</v>
      </c>
      <c r="AK31" s="1">
        <v>-0.21956524252891541</v>
      </c>
      <c r="AL31" s="1">
        <v>2.737391471862793</v>
      </c>
      <c r="AM31" s="1">
        <v>1</v>
      </c>
      <c r="AN31" s="1">
        <v>0</v>
      </c>
      <c r="AO31" s="1">
        <v>0.18999999761581421</v>
      </c>
      <c r="AP31" s="1">
        <v>111115</v>
      </c>
      <c r="AQ31">
        <f t="shared" si="8"/>
        <v>2.0020703124999999</v>
      </c>
      <c r="AR31">
        <f t="shared" si="9"/>
        <v>3.5286892880593494E-4</v>
      </c>
      <c r="AS31">
        <f t="shared" si="10"/>
        <v>289.94209899902341</v>
      </c>
      <c r="AT31">
        <f t="shared" si="11"/>
        <v>290.28218688964841</v>
      </c>
      <c r="AU31">
        <f t="shared" si="12"/>
        <v>14.813194012727308</v>
      </c>
      <c r="AV31">
        <f t="shared" si="13"/>
        <v>2.3010165585223782E-2</v>
      </c>
      <c r="AW31">
        <f t="shared" si="14"/>
        <v>1.9190877547251626</v>
      </c>
      <c r="AX31">
        <f t="shared" si="15"/>
        <v>19.403110915610178</v>
      </c>
      <c r="AY31">
        <f t="shared" si="16"/>
        <v>9.730480605551584</v>
      </c>
      <c r="AZ31">
        <f t="shared" si="17"/>
        <v>16.962142944335938</v>
      </c>
      <c r="BA31">
        <f t="shared" si="18"/>
        <v>1.939900364375043</v>
      </c>
      <c r="BB31">
        <f t="shared" si="19"/>
        <v>3.5737080219580046E-2</v>
      </c>
      <c r="BC31">
        <f t="shared" si="20"/>
        <v>0.95668300123373051</v>
      </c>
      <c r="BD31">
        <f t="shared" si="21"/>
        <v>0.98321736314131247</v>
      </c>
      <c r="BE31">
        <f t="shared" si="22"/>
        <v>2.2361921176811028E-2</v>
      </c>
      <c r="BF31">
        <f t="shared" si="23"/>
        <v>32.254555852795043</v>
      </c>
      <c r="BG31">
        <f t="shared" si="24"/>
        <v>0.81960335011297547</v>
      </c>
      <c r="BH31">
        <f t="shared" si="25"/>
        <v>49.5266079182474</v>
      </c>
      <c r="BI31">
        <f t="shared" si="26"/>
        <v>397.43511076971748</v>
      </c>
      <c r="BJ31">
        <f t="shared" si="27"/>
        <v>1.8410188775926605E-3</v>
      </c>
    </row>
    <row r="32" spans="1:62">
      <c r="A32" s="1">
        <v>5</v>
      </c>
      <c r="B32" s="1" t="s">
        <v>109</v>
      </c>
      <c r="C32" s="2">
        <v>40875</v>
      </c>
      <c r="D32" s="1" t="s">
        <v>106</v>
      </c>
      <c r="E32" s="1">
        <v>0</v>
      </c>
      <c r="F32" s="1" t="s">
        <v>15</v>
      </c>
      <c r="G32" s="1" t="s">
        <v>110</v>
      </c>
      <c r="H32" s="1">
        <v>0</v>
      </c>
      <c r="I32" s="1">
        <v>1635.5</v>
      </c>
      <c r="J32" s="1">
        <v>0</v>
      </c>
      <c r="K32">
        <f t="shared" si="0"/>
        <v>-9.8783091016401787</v>
      </c>
      <c r="L32">
        <f t="shared" si="1"/>
        <v>0.49112405533868592</v>
      </c>
      <c r="M32">
        <f t="shared" si="2"/>
        <v>431.76228813385774</v>
      </c>
      <c r="N32">
        <f t="shared" si="3"/>
        <v>3.600820954973476</v>
      </c>
      <c r="O32">
        <f t="shared" si="4"/>
        <v>0.78755544684937573</v>
      </c>
      <c r="P32">
        <f t="shared" si="5"/>
        <v>15.952211380004883</v>
      </c>
      <c r="Q32" s="1">
        <v>1.5</v>
      </c>
      <c r="R32">
        <f t="shared" si="6"/>
        <v>2.4080436080694199</v>
      </c>
      <c r="S32" s="1">
        <v>1</v>
      </c>
      <c r="T32">
        <f t="shared" si="7"/>
        <v>4.8160872161388397</v>
      </c>
      <c r="U32" s="1">
        <v>16.493806838989258</v>
      </c>
      <c r="V32" s="1">
        <v>15.952211380004883</v>
      </c>
      <c r="W32" s="1">
        <v>16.580633163452148</v>
      </c>
      <c r="X32" s="1">
        <v>399.56195068359375</v>
      </c>
      <c r="Y32" s="1">
        <v>402.08834838867188</v>
      </c>
      <c r="Z32" s="1">
        <v>9.3625688552856445</v>
      </c>
      <c r="AA32" s="1">
        <v>10.430389404296875</v>
      </c>
      <c r="AB32" s="1">
        <v>49.174079895019531</v>
      </c>
      <c r="AC32" s="1">
        <v>54.782482147216797</v>
      </c>
      <c r="AD32" s="1">
        <v>500.54238891601562</v>
      </c>
      <c r="AE32" s="1">
        <v>200.07832336425781</v>
      </c>
      <c r="AF32" s="1">
        <v>382.5404052734375</v>
      </c>
      <c r="AG32" s="1">
        <v>98.901603698730469</v>
      </c>
      <c r="AH32" s="1">
        <v>21.345531463623047</v>
      </c>
      <c r="AI32" s="1">
        <v>-6.4790993928909302E-2</v>
      </c>
      <c r="AJ32" s="1">
        <v>1</v>
      </c>
      <c r="AK32" s="1">
        <v>-0.21956524252891541</v>
      </c>
      <c r="AL32" s="1">
        <v>2.737391471862793</v>
      </c>
      <c r="AM32" s="1">
        <v>1</v>
      </c>
      <c r="AN32" s="1">
        <v>0</v>
      </c>
      <c r="AO32" s="1">
        <v>0.18999999761581421</v>
      </c>
      <c r="AP32" s="1">
        <v>111115</v>
      </c>
      <c r="AQ32">
        <f t="shared" si="8"/>
        <v>3.3369492594401038</v>
      </c>
      <c r="AR32">
        <f t="shared" si="9"/>
        <v>3.600820954973476E-3</v>
      </c>
      <c r="AS32">
        <f t="shared" si="10"/>
        <v>289.10221138000486</v>
      </c>
      <c r="AT32">
        <f t="shared" si="11"/>
        <v>289.64380683898924</v>
      </c>
      <c r="AU32">
        <f t="shared" si="12"/>
        <v>38.014880962185089</v>
      </c>
      <c r="AV32">
        <f t="shared" si="13"/>
        <v>-0.85796046098144418</v>
      </c>
      <c r="AW32">
        <f t="shared" si="14"/>
        <v>1.8191376861365827</v>
      </c>
      <c r="AX32">
        <f t="shared" si="15"/>
        <v>18.39340938978054</v>
      </c>
      <c r="AY32">
        <f t="shared" si="16"/>
        <v>7.9630199854836654</v>
      </c>
      <c r="AZ32">
        <f t="shared" si="17"/>
        <v>16.22300910949707</v>
      </c>
      <c r="BA32">
        <f t="shared" si="18"/>
        <v>1.8508522638544418</v>
      </c>
      <c r="BB32">
        <f t="shared" si="19"/>
        <v>0.44567592346788404</v>
      </c>
      <c r="BC32">
        <f t="shared" si="20"/>
        <v>1.0315822392872069</v>
      </c>
      <c r="BD32">
        <f t="shared" si="21"/>
        <v>0.81927002456723486</v>
      </c>
      <c r="BE32">
        <f t="shared" si="22"/>
        <v>0.28230277984388896</v>
      </c>
      <c r="BF32">
        <f t="shared" si="23"/>
        <v>42.701982713071878</v>
      </c>
      <c r="BG32">
        <f t="shared" si="24"/>
        <v>1.0737995514271954</v>
      </c>
      <c r="BH32">
        <f t="shared" si="25"/>
        <v>60.13900973886053</v>
      </c>
      <c r="BI32">
        <f t="shared" si="26"/>
        <v>404.85734253033235</v>
      </c>
      <c r="BJ32">
        <f t="shared" si="27"/>
        <v>-1.4673606351168123E-2</v>
      </c>
    </row>
    <row r="33" spans="1:62">
      <c r="A33" s="1">
        <v>6</v>
      </c>
      <c r="B33" s="1" t="s">
        <v>111</v>
      </c>
      <c r="C33" s="2">
        <v>40875</v>
      </c>
      <c r="D33" s="1" t="s">
        <v>106</v>
      </c>
      <c r="E33" s="1">
        <v>0</v>
      </c>
      <c r="F33" s="1" t="s">
        <v>13</v>
      </c>
      <c r="G33" s="1" t="s">
        <v>110</v>
      </c>
      <c r="H33" s="1">
        <v>0</v>
      </c>
      <c r="I33" s="1">
        <v>1850.5</v>
      </c>
      <c r="J33" s="1">
        <v>0</v>
      </c>
      <c r="K33">
        <f t="shared" si="0"/>
        <v>6.1262816294659164</v>
      </c>
      <c r="L33">
        <f t="shared" si="1"/>
        <v>0.18569306956459852</v>
      </c>
      <c r="M33">
        <f t="shared" si="2"/>
        <v>335.05972008588515</v>
      </c>
      <c r="N33">
        <f t="shared" si="3"/>
        <v>1.571778590734201</v>
      </c>
      <c r="O33">
        <f t="shared" si="4"/>
        <v>0.86185443151674423</v>
      </c>
      <c r="P33">
        <f t="shared" si="5"/>
        <v>16.405132293701172</v>
      </c>
      <c r="Q33" s="1">
        <v>3</v>
      </c>
      <c r="R33">
        <f t="shared" si="6"/>
        <v>2.0786957442760468</v>
      </c>
      <c r="S33" s="1">
        <v>1</v>
      </c>
      <c r="T33">
        <f t="shared" si="7"/>
        <v>4.1573914885520935</v>
      </c>
      <c r="U33" s="1">
        <v>16.651006698608398</v>
      </c>
      <c r="V33" s="1">
        <v>16.405132293701172</v>
      </c>
      <c r="W33" s="1">
        <v>16.696533203125</v>
      </c>
      <c r="X33" s="1">
        <v>399.04061889648438</v>
      </c>
      <c r="Y33" s="1">
        <v>394.99749755859375</v>
      </c>
      <c r="Z33" s="1">
        <v>9.2851963043212891</v>
      </c>
      <c r="AA33" s="1">
        <v>10.217438697814941</v>
      </c>
      <c r="AB33" s="1">
        <v>48.286411285400391</v>
      </c>
      <c r="AC33" s="1">
        <v>53.134410858154297</v>
      </c>
      <c r="AD33" s="1">
        <v>500.63772583007812</v>
      </c>
      <c r="AE33" s="1">
        <v>1027.67724609375</v>
      </c>
      <c r="AF33" s="1">
        <v>994.45166015625</v>
      </c>
      <c r="AG33" s="1">
        <v>98.909263610839844</v>
      </c>
      <c r="AH33" s="1">
        <v>21.345531463623047</v>
      </c>
      <c r="AI33" s="1">
        <v>-6.4790993928909302E-2</v>
      </c>
      <c r="AJ33" s="1">
        <v>1</v>
      </c>
      <c r="AK33" s="1">
        <v>-0.21956524252891541</v>
      </c>
      <c r="AL33" s="1">
        <v>2.737391471862793</v>
      </c>
      <c r="AM33" s="1">
        <v>1</v>
      </c>
      <c r="AN33" s="1">
        <v>0</v>
      </c>
      <c r="AO33" s="1">
        <v>0.18999999761581421</v>
      </c>
      <c r="AP33" s="1">
        <v>111115</v>
      </c>
      <c r="AQ33">
        <f t="shared" si="8"/>
        <v>1.6687924194335935</v>
      </c>
      <c r="AR33">
        <f t="shared" si="9"/>
        <v>1.5717785907342009E-3</v>
      </c>
      <c r="AS33">
        <f t="shared" si="10"/>
        <v>289.55513229370115</v>
      </c>
      <c r="AT33">
        <f t="shared" si="11"/>
        <v>289.80100669860838</v>
      </c>
      <c r="AU33">
        <f t="shared" si="12"/>
        <v>195.25867430763901</v>
      </c>
      <c r="AV33">
        <f t="shared" si="13"/>
        <v>1.0955816248538885</v>
      </c>
      <c r="AW33">
        <f t="shared" si="14"/>
        <v>1.8724537691065184</v>
      </c>
      <c r="AX33">
        <f t="shared" si="15"/>
        <v>18.931025272554038</v>
      </c>
      <c r="AY33">
        <f t="shared" si="16"/>
        <v>8.7135865747390966</v>
      </c>
      <c r="AZ33">
        <f t="shared" si="17"/>
        <v>16.528069496154785</v>
      </c>
      <c r="BA33">
        <f t="shared" si="18"/>
        <v>1.8871601041446031</v>
      </c>
      <c r="BB33">
        <f t="shared" si="19"/>
        <v>0.17775357043145815</v>
      </c>
      <c r="BC33">
        <f t="shared" si="20"/>
        <v>1.0105993375897742</v>
      </c>
      <c r="BD33">
        <f t="shared" si="21"/>
        <v>0.87656076655482895</v>
      </c>
      <c r="BE33">
        <f t="shared" si="22"/>
        <v>0.11178302006391405</v>
      </c>
      <c r="BF33">
        <f t="shared" si="23"/>
        <v>33.140510179349029</v>
      </c>
      <c r="BG33">
        <f t="shared" si="24"/>
        <v>0.84825782987696663</v>
      </c>
      <c r="BH33">
        <f t="shared" si="25"/>
        <v>55.288263378411763</v>
      </c>
      <c r="BI33">
        <f t="shared" si="26"/>
        <v>393.0081539467273</v>
      </c>
      <c r="BJ33">
        <f t="shared" si="27"/>
        <v>8.6184337108219343E-3</v>
      </c>
    </row>
    <row r="34" spans="1:62">
      <c r="A34" s="1">
        <v>7</v>
      </c>
      <c r="B34" s="1" t="s">
        <v>112</v>
      </c>
      <c r="C34" s="2">
        <v>40875</v>
      </c>
      <c r="D34" s="1" t="s">
        <v>106</v>
      </c>
      <c r="E34" s="1">
        <v>0</v>
      </c>
      <c r="F34" s="1" t="s">
        <v>11</v>
      </c>
      <c r="G34" s="1" t="s">
        <v>110</v>
      </c>
      <c r="H34" s="1">
        <v>0</v>
      </c>
      <c r="I34" s="1">
        <v>1899.5</v>
      </c>
      <c r="J34" s="1">
        <v>0</v>
      </c>
      <c r="K34">
        <f t="shared" si="0"/>
        <v>1.7905675319597212</v>
      </c>
      <c r="L34">
        <f t="shared" si="1"/>
        <v>0.33901957422010925</v>
      </c>
      <c r="M34">
        <f t="shared" si="2"/>
        <v>383.06871314027745</v>
      </c>
      <c r="N34">
        <f t="shared" si="3"/>
        <v>2.3060841751336665</v>
      </c>
      <c r="O34">
        <f t="shared" si="4"/>
        <v>0.72333299333479539</v>
      </c>
      <c r="P34">
        <f t="shared" si="5"/>
        <v>15.960411071777344</v>
      </c>
      <c r="Q34" s="1">
        <v>4</v>
      </c>
      <c r="R34">
        <f t="shared" si="6"/>
        <v>1.8591305017471313</v>
      </c>
      <c r="S34" s="1">
        <v>1</v>
      </c>
      <c r="T34">
        <f t="shared" si="7"/>
        <v>3.7182610034942627</v>
      </c>
      <c r="U34" s="1">
        <v>16.692657470703125</v>
      </c>
      <c r="V34" s="1">
        <v>15.960411071777344</v>
      </c>
      <c r="W34" s="1">
        <v>16.764463424682617</v>
      </c>
      <c r="X34" s="1">
        <v>398.91586303710938</v>
      </c>
      <c r="Y34" s="1">
        <v>396.75393676757812</v>
      </c>
      <c r="Z34" s="1">
        <v>9.2660312652587891</v>
      </c>
      <c r="AA34" s="1">
        <v>11.088346481323242</v>
      </c>
      <c r="AB34" s="1">
        <v>48.060176849365234</v>
      </c>
      <c r="AC34" s="1">
        <v>57.511989593505859</v>
      </c>
      <c r="AD34" s="1">
        <v>500.57498168945312</v>
      </c>
      <c r="AE34" s="1">
        <v>508.05770874023438</v>
      </c>
      <c r="AF34" s="1">
        <v>113.63182067871094</v>
      </c>
      <c r="AG34" s="1">
        <v>98.910865783691406</v>
      </c>
      <c r="AH34" s="1">
        <v>21.345531463623047</v>
      </c>
      <c r="AI34" s="1">
        <v>-6.4790993928909302E-2</v>
      </c>
      <c r="AJ34" s="1">
        <v>1</v>
      </c>
      <c r="AK34" s="1">
        <v>-0.21956524252891541</v>
      </c>
      <c r="AL34" s="1">
        <v>2.737391471862793</v>
      </c>
      <c r="AM34" s="1">
        <v>1</v>
      </c>
      <c r="AN34" s="1">
        <v>0</v>
      </c>
      <c r="AO34" s="1">
        <v>0.18999999761581421</v>
      </c>
      <c r="AP34" s="1">
        <v>111115</v>
      </c>
      <c r="AQ34">
        <f t="shared" si="8"/>
        <v>1.2514374542236326</v>
      </c>
      <c r="AR34">
        <f t="shared" si="9"/>
        <v>2.3060841751336666E-3</v>
      </c>
      <c r="AS34">
        <f t="shared" si="10"/>
        <v>289.11041107177732</v>
      </c>
      <c r="AT34">
        <f t="shared" si="11"/>
        <v>289.8426574707031</v>
      </c>
      <c r="AU34">
        <f t="shared" si="12"/>
        <v>96.530963449340561</v>
      </c>
      <c r="AV34">
        <f t="shared" si="13"/>
        <v>2.3466076799230722E-2</v>
      </c>
      <c r="AW34">
        <f t="shared" si="14"/>
        <v>1.8200909439120254</v>
      </c>
      <c r="AX34">
        <f t="shared" si="15"/>
        <v>18.401324561169954</v>
      </c>
      <c r="AY34">
        <f t="shared" si="16"/>
        <v>7.3129780798467117</v>
      </c>
      <c r="AZ34">
        <f t="shared" si="17"/>
        <v>16.326534271240234</v>
      </c>
      <c r="BA34">
        <f t="shared" si="18"/>
        <v>1.8631043129779632</v>
      </c>
      <c r="BB34">
        <f t="shared" si="19"/>
        <v>0.31069166603064624</v>
      </c>
      <c r="BC34">
        <f t="shared" si="20"/>
        <v>1.09675795057723</v>
      </c>
      <c r="BD34">
        <f t="shared" si="21"/>
        <v>0.76634636240073317</v>
      </c>
      <c r="BE34">
        <f t="shared" si="22"/>
        <v>0.19654307020424688</v>
      </c>
      <c r="BF34">
        <f t="shared" si="23"/>
        <v>37.889658071349366</v>
      </c>
      <c r="BG34">
        <f t="shared" si="24"/>
        <v>0.96550702498683061</v>
      </c>
      <c r="BH34">
        <f t="shared" si="25"/>
        <v>63.034099004781432</v>
      </c>
      <c r="BI34">
        <f t="shared" si="26"/>
        <v>396.10383012743802</v>
      </c>
      <c r="BJ34">
        <f t="shared" si="27"/>
        <v>2.849424885590823E-3</v>
      </c>
    </row>
    <row r="35" spans="1:62">
      <c r="A35" s="1">
        <v>8</v>
      </c>
      <c r="B35" s="1" t="s">
        <v>113</v>
      </c>
      <c r="C35" s="2">
        <v>40875</v>
      </c>
      <c r="D35" s="1" t="s">
        <v>106</v>
      </c>
      <c r="E35" s="1">
        <v>0</v>
      </c>
      <c r="F35" s="1" t="s">
        <v>93</v>
      </c>
      <c r="G35" s="1" t="s">
        <v>110</v>
      </c>
      <c r="H35" s="1">
        <v>0</v>
      </c>
      <c r="I35" s="1">
        <v>1961.5</v>
      </c>
      <c r="J35" s="1">
        <v>0</v>
      </c>
      <c r="K35">
        <f t="shared" si="0"/>
        <v>-0.61065226172992371</v>
      </c>
      <c r="L35">
        <f t="shared" si="1"/>
        <v>0.33613356888934703</v>
      </c>
      <c r="M35">
        <f t="shared" si="2"/>
        <v>397.53207606777568</v>
      </c>
      <c r="N35">
        <f t="shared" si="3"/>
        <v>2.0462018152298951</v>
      </c>
      <c r="O35">
        <f t="shared" si="4"/>
        <v>0.65416249830614226</v>
      </c>
      <c r="P35">
        <f t="shared" si="5"/>
        <v>15.50852108001709</v>
      </c>
      <c r="Q35" s="1">
        <v>5</v>
      </c>
      <c r="R35">
        <f t="shared" si="6"/>
        <v>1.6395652592182159</v>
      </c>
      <c r="S35" s="1">
        <v>1</v>
      </c>
      <c r="T35">
        <f t="shared" si="7"/>
        <v>3.2791305184364319</v>
      </c>
      <c r="U35" s="1">
        <v>16.670742034912109</v>
      </c>
      <c r="V35" s="1">
        <v>15.50852108001709</v>
      </c>
      <c r="W35" s="1">
        <v>16.771633148193359</v>
      </c>
      <c r="X35" s="1">
        <v>398.79232788085938</v>
      </c>
      <c r="Y35" s="1">
        <v>398.58761596679688</v>
      </c>
      <c r="Z35" s="1">
        <v>9.2422351837158203</v>
      </c>
      <c r="AA35" s="1">
        <v>11.263154029846191</v>
      </c>
      <c r="AB35" s="1">
        <v>48.003311157226562</v>
      </c>
      <c r="AC35" s="1">
        <v>58.499774932861328</v>
      </c>
      <c r="AD35" s="1">
        <v>500.55328369140625</v>
      </c>
      <c r="AE35" s="1">
        <v>19.49433708190918</v>
      </c>
      <c r="AF35" s="1">
        <v>24.112192153930664</v>
      </c>
      <c r="AG35" s="1">
        <v>98.910400390625</v>
      </c>
      <c r="AH35" s="1">
        <v>21.345531463623047</v>
      </c>
      <c r="AI35" s="1">
        <v>-6.4790993928909302E-2</v>
      </c>
      <c r="AJ35" s="1">
        <v>1</v>
      </c>
      <c r="AK35" s="1">
        <v>-0.21956524252891541</v>
      </c>
      <c r="AL35" s="1">
        <v>2.737391471862793</v>
      </c>
      <c r="AM35" s="1">
        <v>1</v>
      </c>
      <c r="AN35" s="1">
        <v>0</v>
      </c>
      <c r="AO35" s="1">
        <v>0.18999999761581421</v>
      </c>
      <c r="AP35" s="1">
        <v>111115</v>
      </c>
      <c r="AQ35">
        <f t="shared" si="8"/>
        <v>1.0011065673828126</v>
      </c>
      <c r="AR35">
        <f t="shared" si="9"/>
        <v>2.046201815229895E-3</v>
      </c>
      <c r="AS35">
        <f t="shared" si="10"/>
        <v>288.65852108001707</v>
      </c>
      <c r="AT35">
        <f t="shared" si="11"/>
        <v>289.82074203491209</v>
      </c>
      <c r="AU35">
        <f t="shared" si="12"/>
        <v>3.7039239990846227</v>
      </c>
      <c r="AV35">
        <f t="shared" si="13"/>
        <v>-0.78630785639335266</v>
      </c>
      <c r="AW35">
        <f t="shared" si="14"/>
        <v>1.7682055730595105</v>
      </c>
      <c r="AX35">
        <f t="shared" si="15"/>
        <v>17.876841728234535</v>
      </c>
      <c r="AY35">
        <f t="shared" si="16"/>
        <v>6.6136876983883433</v>
      </c>
      <c r="AZ35">
        <f t="shared" si="17"/>
        <v>16.0896315574646</v>
      </c>
      <c r="BA35">
        <f t="shared" si="18"/>
        <v>1.8351715481875883</v>
      </c>
      <c r="BB35">
        <f t="shared" si="19"/>
        <v>0.30488114212185596</v>
      </c>
      <c r="BC35">
        <f t="shared" si="20"/>
        <v>1.1140430747533683</v>
      </c>
      <c r="BD35">
        <f t="shared" si="21"/>
        <v>0.72112847343422004</v>
      </c>
      <c r="BE35">
        <f t="shared" si="22"/>
        <v>0.19313198672055429</v>
      </c>
      <c r="BF35">
        <f t="shared" si="23"/>
        <v>39.320056811980088</v>
      </c>
      <c r="BG35">
        <f t="shared" si="24"/>
        <v>0.99735179956241005</v>
      </c>
      <c r="BH35">
        <f t="shared" si="25"/>
        <v>65.947752301908537</v>
      </c>
      <c r="BI35">
        <f t="shared" si="26"/>
        <v>398.83901814450843</v>
      </c>
      <c r="BJ35">
        <f t="shared" si="27"/>
        <v>-1.0097092377399767E-3</v>
      </c>
    </row>
    <row r="36" spans="1:62">
      <c r="A36" s="1">
        <v>9</v>
      </c>
      <c r="B36" s="1" t="s">
        <v>114</v>
      </c>
      <c r="C36" s="2">
        <v>40875</v>
      </c>
      <c r="D36" s="1" t="s">
        <v>106</v>
      </c>
      <c r="E36" s="1">
        <v>0</v>
      </c>
      <c r="F36" s="1" t="s">
        <v>93</v>
      </c>
      <c r="G36" s="1" t="s">
        <v>115</v>
      </c>
      <c r="H36" s="1">
        <v>0</v>
      </c>
      <c r="I36" s="1">
        <v>2215</v>
      </c>
      <c r="J36" s="1">
        <v>0</v>
      </c>
      <c r="K36">
        <f t="shared" si="0"/>
        <v>0.61797462861673214</v>
      </c>
      <c r="L36">
        <f t="shared" si="1"/>
        <v>0.18546472333725181</v>
      </c>
      <c r="M36">
        <f t="shared" si="2"/>
        <v>387.18777850552641</v>
      </c>
      <c r="N36">
        <f t="shared" si="3"/>
        <v>1.5055309234374528</v>
      </c>
      <c r="O36">
        <f t="shared" si="4"/>
        <v>0.82505304520379752</v>
      </c>
      <c r="P36">
        <f t="shared" si="5"/>
        <v>15.886850357055664</v>
      </c>
      <c r="Q36" s="1">
        <v>2.5</v>
      </c>
      <c r="R36">
        <f t="shared" si="6"/>
        <v>2.1884783655405045</v>
      </c>
      <c r="S36" s="1">
        <v>1</v>
      </c>
      <c r="T36">
        <f t="shared" si="7"/>
        <v>4.3769567310810089</v>
      </c>
      <c r="U36" s="1">
        <v>16.561330795288086</v>
      </c>
      <c r="V36" s="1">
        <v>15.886850357055664</v>
      </c>
      <c r="W36" s="1">
        <v>16.630237579345703</v>
      </c>
      <c r="X36" s="1">
        <v>398.60446166992188</v>
      </c>
      <c r="Y36" s="1">
        <v>397.99652099609375</v>
      </c>
      <c r="Z36" s="1">
        <v>9.2297868728637695</v>
      </c>
      <c r="AA36" s="1">
        <v>9.9742546081542969</v>
      </c>
      <c r="AB36" s="1">
        <v>48.270484924316406</v>
      </c>
      <c r="AC36" s="1">
        <v>52.163944244384766</v>
      </c>
      <c r="AD36" s="1">
        <v>500.53021240234375</v>
      </c>
      <c r="AE36" s="1">
        <v>4.4776268005371094</v>
      </c>
      <c r="AF36" s="1">
        <v>6.6799135208129883</v>
      </c>
      <c r="AG36" s="1">
        <v>98.904808044433594</v>
      </c>
      <c r="AH36" s="1">
        <v>21.345531463623047</v>
      </c>
      <c r="AI36" s="1">
        <v>-6.4790993928909302E-2</v>
      </c>
      <c r="AJ36" s="1">
        <v>1</v>
      </c>
      <c r="AK36" s="1">
        <v>-0.21956524252891541</v>
      </c>
      <c r="AL36" s="1">
        <v>2.737391471862793</v>
      </c>
      <c r="AM36" s="1">
        <v>1</v>
      </c>
      <c r="AN36" s="1">
        <v>0</v>
      </c>
      <c r="AO36" s="1">
        <v>0.18999999761581421</v>
      </c>
      <c r="AP36" s="1">
        <v>111115</v>
      </c>
      <c r="AQ36">
        <f t="shared" si="8"/>
        <v>2.002120849609375</v>
      </c>
      <c r="AR36">
        <f t="shared" si="9"/>
        <v>1.5055309234374527E-3</v>
      </c>
      <c r="AS36">
        <f t="shared" si="10"/>
        <v>289.03685035705564</v>
      </c>
      <c r="AT36">
        <f t="shared" si="11"/>
        <v>289.71133079528806</v>
      </c>
      <c r="AU36">
        <f t="shared" si="12"/>
        <v>0.85074908142655659</v>
      </c>
      <c r="AV36">
        <f t="shared" si="13"/>
        <v>-0.47602630431599319</v>
      </c>
      <c r="AW36">
        <f t="shared" si="14"/>
        <v>1.8115547826096055</v>
      </c>
      <c r="AX36">
        <f t="shared" si="15"/>
        <v>18.316144770189062</v>
      </c>
      <c r="AY36">
        <f t="shared" si="16"/>
        <v>8.3418901620347654</v>
      </c>
      <c r="AZ36">
        <f t="shared" si="17"/>
        <v>16.224090576171875</v>
      </c>
      <c r="BA36">
        <f t="shared" si="18"/>
        <v>1.850979887274947</v>
      </c>
      <c r="BB36">
        <f t="shared" si="19"/>
        <v>0.17792548919454607</v>
      </c>
      <c r="BC36">
        <f t="shared" si="20"/>
        <v>0.98650173740580793</v>
      </c>
      <c r="BD36">
        <f t="shared" si="21"/>
        <v>0.86447814986913907</v>
      </c>
      <c r="BE36">
        <f t="shared" si="22"/>
        <v>0.11185706861093815</v>
      </c>
      <c r="BF36">
        <f t="shared" si="23"/>
        <v>38.294732910239766</v>
      </c>
      <c r="BG36">
        <f t="shared" si="24"/>
        <v>0.97284211815843125</v>
      </c>
      <c r="BH36">
        <f t="shared" si="25"/>
        <v>55.680556677684969</v>
      </c>
      <c r="BI36">
        <f t="shared" si="26"/>
        <v>397.80591693032625</v>
      </c>
      <c r="BJ36">
        <f t="shared" si="27"/>
        <v>8.6497384452157019E-4</v>
      </c>
    </row>
    <row r="37" spans="1:62">
      <c r="A37" s="1">
        <v>10</v>
      </c>
      <c r="B37" s="1" t="s">
        <v>116</v>
      </c>
      <c r="C37" s="2">
        <v>40875</v>
      </c>
      <c r="D37" s="1" t="s">
        <v>106</v>
      </c>
      <c r="E37" s="1">
        <v>0</v>
      </c>
      <c r="F37" s="1" t="s">
        <v>11</v>
      </c>
      <c r="G37" s="1" t="s">
        <v>115</v>
      </c>
      <c r="H37" s="1">
        <v>0</v>
      </c>
      <c r="I37" s="1">
        <v>2297</v>
      </c>
      <c r="J37" s="1">
        <v>0</v>
      </c>
      <c r="K37">
        <f t="shared" si="0"/>
        <v>1.3254298640743383</v>
      </c>
      <c r="L37">
        <f t="shared" si="1"/>
        <v>0.44876390977370234</v>
      </c>
      <c r="M37">
        <f t="shared" si="2"/>
        <v>389.0114360487683</v>
      </c>
      <c r="N37">
        <f t="shared" si="3"/>
        <v>3.0343947392649988</v>
      </c>
      <c r="O37">
        <f t="shared" si="4"/>
        <v>0.72674925604737073</v>
      </c>
      <c r="P37">
        <f t="shared" si="5"/>
        <v>15.641007423400879</v>
      </c>
      <c r="Q37" s="1">
        <v>2.5</v>
      </c>
      <c r="R37">
        <f t="shared" si="6"/>
        <v>2.1884783655405045</v>
      </c>
      <c r="S37" s="1">
        <v>1</v>
      </c>
      <c r="T37">
        <f t="shared" si="7"/>
        <v>4.3769567310810089</v>
      </c>
      <c r="U37" s="1">
        <v>16.453868865966797</v>
      </c>
      <c r="V37" s="1">
        <v>15.641007423400879</v>
      </c>
      <c r="W37" s="1">
        <v>16.538660049438477</v>
      </c>
      <c r="X37" s="1">
        <v>400.05392456054688</v>
      </c>
      <c r="Y37" s="1">
        <v>398.78750610351562</v>
      </c>
      <c r="Z37" s="1">
        <v>9.1828250885009766</v>
      </c>
      <c r="AA37" s="1">
        <v>10.682233810424805</v>
      </c>
      <c r="AB37" s="1">
        <v>48.354667663574219</v>
      </c>
      <c r="AC37" s="1">
        <v>56.250213623046875</v>
      </c>
      <c r="AD37" s="1">
        <v>500.52740478515625</v>
      </c>
      <c r="AE37" s="1">
        <v>45.576091766357422</v>
      </c>
      <c r="AF37" s="1">
        <v>58.894916534423828</v>
      </c>
      <c r="AG37" s="1">
        <v>98.905517578125</v>
      </c>
      <c r="AH37" s="1">
        <v>21.345531463623047</v>
      </c>
      <c r="AI37" s="1">
        <v>-6.4790993928909302E-2</v>
      </c>
      <c r="AJ37" s="1">
        <v>1</v>
      </c>
      <c r="AK37" s="1">
        <v>-0.21956524252891541</v>
      </c>
      <c r="AL37" s="1">
        <v>2.737391471862793</v>
      </c>
      <c r="AM37" s="1">
        <v>1</v>
      </c>
      <c r="AN37" s="1">
        <v>0</v>
      </c>
      <c r="AO37" s="1">
        <v>0.18999999761581421</v>
      </c>
      <c r="AP37" s="1">
        <v>111115</v>
      </c>
      <c r="AQ37">
        <f t="shared" si="8"/>
        <v>2.0021096191406249</v>
      </c>
      <c r="AR37">
        <f t="shared" si="9"/>
        <v>3.0343947392649988E-3</v>
      </c>
      <c r="AS37">
        <f t="shared" si="10"/>
        <v>288.79100742340086</v>
      </c>
      <c r="AT37">
        <f t="shared" si="11"/>
        <v>289.60386886596677</v>
      </c>
      <c r="AU37">
        <f t="shared" si="12"/>
        <v>8.6594573269460398</v>
      </c>
      <c r="AV37">
        <f t="shared" si="13"/>
        <v>-0.94968956604263299</v>
      </c>
      <c r="AW37">
        <f t="shared" si="14"/>
        <v>1.7832811199579826</v>
      </c>
      <c r="AX37">
        <f t="shared" si="15"/>
        <v>18.030148000078736</v>
      </c>
      <c r="AY37">
        <f t="shared" si="16"/>
        <v>7.3479141896539311</v>
      </c>
      <c r="AZ37">
        <f t="shared" si="17"/>
        <v>16.047438144683838</v>
      </c>
      <c r="BA37">
        <f t="shared" si="18"/>
        <v>1.8302353705809038</v>
      </c>
      <c r="BB37">
        <f t="shared" si="19"/>
        <v>0.40703148021480634</v>
      </c>
      <c r="BC37">
        <f t="shared" si="20"/>
        <v>1.0565318639106118</v>
      </c>
      <c r="BD37">
        <f t="shared" si="21"/>
        <v>0.77370350667029197</v>
      </c>
      <c r="BE37">
        <f t="shared" si="22"/>
        <v>0.25784147748440045</v>
      </c>
      <c r="BF37">
        <f t="shared" si="23"/>
        <v>38.475377426213107</v>
      </c>
      <c r="BG37">
        <f t="shared" si="24"/>
        <v>0.97548551570667896</v>
      </c>
      <c r="BH37">
        <f t="shared" si="25"/>
        <v>62.497962647402971</v>
      </c>
      <c r="BI37">
        <f t="shared" si="26"/>
        <v>398.37869915694603</v>
      </c>
      <c r="BJ37">
        <f t="shared" si="27"/>
        <v>2.079344761955656E-3</v>
      </c>
    </row>
    <row r="38" spans="1:62">
      <c r="A38" s="1">
        <v>11</v>
      </c>
      <c r="B38" s="1" t="s">
        <v>117</v>
      </c>
      <c r="C38" s="2">
        <v>40875</v>
      </c>
      <c r="D38" s="1" t="s">
        <v>106</v>
      </c>
      <c r="E38" s="1">
        <v>0</v>
      </c>
      <c r="F38" s="1" t="s">
        <v>13</v>
      </c>
      <c r="G38" s="1" t="s">
        <v>115</v>
      </c>
      <c r="H38" s="1">
        <v>0</v>
      </c>
      <c r="I38" s="1">
        <v>2399</v>
      </c>
      <c r="J38" s="1">
        <v>0</v>
      </c>
      <c r="K38">
        <f t="shared" si="0"/>
        <v>7.448016987664233</v>
      </c>
      <c r="L38">
        <f t="shared" si="1"/>
        <v>0.8585513323510805</v>
      </c>
      <c r="M38">
        <f t="shared" si="2"/>
        <v>375.57059512845302</v>
      </c>
      <c r="N38">
        <f t="shared" si="3"/>
        <v>5.2857172823784619</v>
      </c>
      <c r="O38">
        <f t="shared" si="4"/>
        <v>0.71196670379271199</v>
      </c>
      <c r="P38">
        <f t="shared" si="5"/>
        <v>15.951877593994141</v>
      </c>
      <c r="Q38" s="1">
        <v>2</v>
      </c>
      <c r="R38">
        <f t="shared" si="6"/>
        <v>2.2982609868049622</v>
      </c>
      <c r="S38" s="1">
        <v>1</v>
      </c>
      <c r="T38">
        <f t="shared" si="7"/>
        <v>4.5965219736099243</v>
      </c>
      <c r="U38" s="1">
        <v>16.515932083129883</v>
      </c>
      <c r="V38" s="1">
        <v>15.951877593994141</v>
      </c>
      <c r="W38" s="1">
        <v>16.562568664550781</v>
      </c>
      <c r="X38" s="1">
        <v>399.89154052734375</v>
      </c>
      <c r="Y38" s="1">
        <v>396.07904052734375</v>
      </c>
      <c r="Z38" s="1">
        <v>9.1054086685180664</v>
      </c>
      <c r="AA38" s="1">
        <v>11.193765640258789</v>
      </c>
      <c r="AB38" s="1">
        <v>47.758346557617188</v>
      </c>
      <c r="AC38" s="1">
        <v>58.711887359619141</v>
      </c>
      <c r="AD38" s="1">
        <v>500.54183959960938</v>
      </c>
      <c r="AE38" s="1">
        <v>863.9703369140625</v>
      </c>
      <c r="AF38" s="1">
        <v>1198.0159912109375</v>
      </c>
      <c r="AG38" s="1">
        <v>98.906143188476562</v>
      </c>
      <c r="AH38" s="1">
        <v>21.345531463623047</v>
      </c>
      <c r="AI38" s="1">
        <v>-6.4790993928909302E-2</v>
      </c>
      <c r="AJ38" s="1">
        <v>1</v>
      </c>
      <c r="AK38" s="1">
        <v>-0.21956524252891541</v>
      </c>
      <c r="AL38" s="1">
        <v>2.737391471862793</v>
      </c>
      <c r="AM38" s="1">
        <v>1</v>
      </c>
      <c r="AN38" s="1">
        <v>0</v>
      </c>
      <c r="AO38" s="1">
        <v>0.18999999761581421</v>
      </c>
      <c r="AP38" s="1">
        <v>111115</v>
      </c>
      <c r="AQ38">
        <f t="shared" si="8"/>
        <v>2.5027091979980463</v>
      </c>
      <c r="AR38">
        <f t="shared" si="9"/>
        <v>5.2857172823784623E-3</v>
      </c>
      <c r="AS38">
        <f t="shared" si="10"/>
        <v>289.10187759399412</v>
      </c>
      <c r="AT38">
        <f t="shared" si="11"/>
        <v>289.66593208312986</v>
      </c>
      <c r="AU38">
        <f t="shared" si="12"/>
        <v>164.15436195380607</v>
      </c>
      <c r="AV38">
        <f t="shared" si="13"/>
        <v>-0.4905395719216647</v>
      </c>
      <c r="AW38">
        <f t="shared" si="14"/>
        <v>1.8190988910263968</v>
      </c>
      <c r="AX38">
        <f t="shared" si="15"/>
        <v>18.392172946830041</v>
      </c>
      <c r="AY38">
        <f t="shared" si="16"/>
        <v>7.1984073065712515</v>
      </c>
      <c r="AZ38">
        <f t="shared" si="17"/>
        <v>16.233904838562012</v>
      </c>
      <c r="BA38">
        <f t="shared" si="18"/>
        <v>1.852138417465123</v>
      </c>
      <c r="BB38">
        <f t="shared" si="19"/>
        <v>0.72342750377184917</v>
      </c>
      <c r="BC38">
        <f t="shared" si="20"/>
        <v>1.1071321872336848</v>
      </c>
      <c r="BD38">
        <f t="shared" si="21"/>
        <v>0.74500623023143819</v>
      </c>
      <c r="BE38">
        <f t="shared" si="22"/>
        <v>0.46260834064686535</v>
      </c>
      <c r="BF38">
        <f t="shared" si="23"/>
        <v>37.146239059156137</v>
      </c>
      <c r="BG38">
        <f t="shared" si="24"/>
        <v>0.94822133134945596</v>
      </c>
      <c r="BH38">
        <f t="shared" si="25"/>
        <v>66.526230467893967</v>
      </c>
      <c r="BI38">
        <f t="shared" si="26"/>
        <v>393.89155551344095</v>
      </c>
      <c r="BJ38">
        <f t="shared" si="27"/>
        <v>1.2579312445636636E-2</v>
      </c>
    </row>
    <row r="39" spans="1:62">
      <c r="A39" s="1">
        <v>12</v>
      </c>
      <c r="B39" s="1" t="s">
        <v>118</v>
      </c>
      <c r="C39" s="2">
        <v>40875</v>
      </c>
      <c r="D39" s="1" t="s">
        <v>106</v>
      </c>
      <c r="E39" s="1">
        <v>0</v>
      </c>
      <c r="F39" s="1" t="s">
        <v>7</v>
      </c>
      <c r="G39" s="1" t="s">
        <v>115</v>
      </c>
      <c r="H39" s="1">
        <v>0</v>
      </c>
      <c r="I39" s="1">
        <v>2510</v>
      </c>
      <c r="J39" s="1">
        <v>0</v>
      </c>
      <c r="K39">
        <f t="shared" si="0"/>
        <v>9.6956506187881839</v>
      </c>
      <c r="L39">
        <f t="shared" si="1"/>
        <v>1.1232119768053583</v>
      </c>
      <c r="M39">
        <f t="shared" si="2"/>
        <v>374.88709302220906</v>
      </c>
      <c r="N39">
        <f t="shared" si="3"/>
        <v>7.3276031923655651</v>
      </c>
      <c r="O39">
        <f t="shared" si="4"/>
        <v>0.78367480799206346</v>
      </c>
      <c r="P39">
        <f t="shared" si="5"/>
        <v>16.558002471923828</v>
      </c>
      <c r="Q39" s="1">
        <v>1.5</v>
      </c>
      <c r="R39">
        <f t="shared" si="6"/>
        <v>2.4080436080694199</v>
      </c>
      <c r="S39" s="1">
        <v>1</v>
      </c>
      <c r="T39">
        <f t="shared" si="7"/>
        <v>4.8160872161388397</v>
      </c>
      <c r="U39" s="1">
        <v>16.814315795898438</v>
      </c>
      <c r="V39" s="1">
        <v>16.558002471923828</v>
      </c>
      <c r="W39" s="1">
        <v>16.806760787963867</v>
      </c>
      <c r="X39" s="1">
        <v>400.06088256835938</v>
      </c>
      <c r="Y39" s="1">
        <v>396.28497314453125</v>
      </c>
      <c r="Z39" s="1">
        <v>9.0217447280883789</v>
      </c>
      <c r="AA39" s="1">
        <v>11.193159103393555</v>
      </c>
      <c r="AB39" s="1">
        <v>46.431221008300781</v>
      </c>
      <c r="AC39" s="1">
        <v>57.606601715087891</v>
      </c>
      <c r="AD39" s="1">
        <v>500.52059936523438</v>
      </c>
      <c r="AE39" s="1">
        <v>1187.4317626953125</v>
      </c>
      <c r="AF39" s="1">
        <v>1164.173583984375</v>
      </c>
      <c r="AG39" s="1">
        <v>98.906959533691406</v>
      </c>
      <c r="AH39" s="1">
        <v>21.345531463623047</v>
      </c>
      <c r="AI39" s="1">
        <v>-6.4790993928909302E-2</v>
      </c>
      <c r="AJ39" s="1">
        <v>1</v>
      </c>
      <c r="AK39" s="1">
        <v>-0.21956524252891541</v>
      </c>
      <c r="AL39" s="1">
        <v>2.737391471862793</v>
      </c>
      <c r="AM39" s="1">
        <v>1</v>
      </c>
      <c r="AN39" s="1">
        <v>0</v>
      </c>
      <c r="AO39" s="1">
        <v>0.18999999761581421</v>
      </c>
      <c r="AP39" s="1">
        <v>111115</v>
      </c>
      <c r="AQ39">
        <f t="shared" si="8"/>
        <v>3.3368039957682289</v>
      </c>
      <c r="AR39">
        <f t="shared" si="9"/>
        <v>7.3276031923655647E-3</v>
      </c>
      <c r="AS39">
        <f t="shared" si="10"/>
        <v>289.70800247192381</v>
      </c>
      <c r="AT39">
        <f t="shared" si="11"/>
        <v>289.96431579589841</v>
      </c>
      <c r="AU39">
        <f t="shared" si="12"/>
        <v>225.61203208105144</v>
      </c>
      <c r="AV39">
        <f t="shared" si="13"/>
        <v>-0.70648073997838567</v>
      </c>
      <c r="AW39">
        <f t="shared" si="14"/>
        <v>1.8907561424855794</v>
      </c>
      <c r="AX39">
        <f t="shared" si="15"/>
        <v>19.116512643799521</v>
      </c>
      <c r="AY39">
        <f t="shared" si="16"/>
        <v>7.9233535404059658</v>
      </c>
      <c r="AZ39">
        <f t="shared" si="17"/>
        <v>16.686159133911133</v>
      </c>
      <c r="BA39">
        <f t="shared" si="18"/>
        <v>1.9062205180068617</v>
      </c>
      <c r="BB39">
        <f t="shared" si="19"/>
        <v>0.91079547717224163</v>
      </c>
      <c r="BC39">
        <f t="shared" si="20"/>
        <v>1.107081334493516</v>
      </c>
      <c r="BD39">
        <f t="shared" si="21"/>
        <v>0.79913918351334567</v>
      </c>
      <c r="BE39">
        <f t="shared" si="22"/>
        <v>0.58515479076263677</v>
      </c>
      <c r="BF39">
        <f t="shared" si="23"/>
        <v>37.078942539250832</v>
      </c>
      <c r="BG39">
        <f t="shared" si="24"/>
        <v>0.94600380642109771</v>
      </c>
      <c r="BH39">
        <f t="shared" si="25"/>
        <v>65.873515746861827</v>
      </c>
      <c r="BI39">
        <f t="shared" si="26"/>
        <v>393.56718010052197</v>
      </c>
      <c r="BJ39">
        <f t="shared" si="27"/>
        <v>1.6228146705466791E-2</v>
      </c>
    </row>
    <row r="40" spans="1:62">
      <c r="A40" s="1">
        <v>13</v>
      </c>
      <c r="B40" s="1" t="s">
        <v>119</v>
      </c>
      <c r="C40" s="2">
        <v>40875</v>
      </c>
      <c r="D40" s="1" t="s">
        <v>106</v>
      </c>
      <c r="E40" s="1">
        <v>0</v>
      </c>
      <c r="F40" s="1" t="s">
        <v>93</v>
      </c>
      <c r="G40" s="1" t="s">
        <v>3</v>
      </c>
      <c r="H40" s="1">
        <v>0</v>
      </c>
      <c r="I40" s="1">
        <v>4501</v>
      </c>
      <c r="J40" s="1">
        <v>0</v>
      </c>
      <c r="K40">
        <f t="shared" si="0"/>
        <v>-1.2307789298382585</v>
      </c>
      <c r="L40">
        <f t="shared" si="1"/>
        <v>-1.1595486596312626E-2</v>
      </c>
      <c r="M40">
        <f t="shared" si="2"/>
        <v>225.63800139864725</v>
      </c>
      <c r="N40">
        <f t="shared" si="3"/>
        <v>-0.11399986591066116</v>
      </c>
      <c r="O40">
        <f t="shared" si="4"/>
        <v>0.95330853763168877</v>
      </c>
      <c r="P40">
        <f t="shared" si="5"/>
        <v>18.033689498901367</v>
      </c>
      <c r="Q40" s="1">
        <v>5</v>
      </c>
      <c r="R40">
        <f t="shared" si="6"/>
        <v>1.6395652592182159</v>
      </c>
      <c r="S40" s="1">
        <v>1</v>
      </c>
      <c r="T40">
        <f t="shared" si="7"/>
        <v>3.2791305184364319</v>
      </c>
      <c r="U40" s="1">
        <v>18.686502456665039</v>
      </c>
      <c r="V40" s="1">
        <v>18.033689498901367</v>
      </c>
      <c r="W40" s="1">
        <v>18.729255676269531</v>
      </c>
      <c r="X40" s="1">
        <v>398.58212280273438</v>
      </c>
      <c r="Y40" s="1">
        <v>399.857177734375</v>
      </c>
      <c r="Z40" s="1">
        <v>11.460024833679199</v>
      </c>
      <c r="AA40" s="1">
        <v>11.347434043884277</v>
      </c>
      <c r="AB40" s="1">
        <v>52.418289184570312</v>
      </c>
      <c r="AC40" s="1">
        <v>51.903293609619141</v>
      </c>
      <c r="AD40" s="1">
        <v>500.51278686523438</v>
      </c>
      <c r="AE40" s="1">
        <v>18.443532943725586</v>
      </c>
      <c r="AF40" s="1">
        <v>25.052705764770508</v>
      </c>
      <c r="AG40" s="1">
        <v>98.9088134765625</v>
      </c>
      <c r="AH40" s="1">
        <v>22.140178680419922</v>
      </c>
      <c r="AI40" s="1">
        <v>-9.2119485139846802E-2</v>
      </c>
      <c r="AJ40" s="1">
        <v>1</v>
      </c>
      <c r="AK40" s="1">
        <v>-0.21956524252891541</v>
      </c>
      <c r="AL40" s="1">
        <v>2.737391471862793</v>
      </c>
      <c r="AM40" s="1">
        <v>1</v>
      </c>
      <c r="AN40" s="1">
        <v>0</v>
      </c>
      <c r="AO40" s="1">
        <v>0.18999999761581421</v>
      </c>
      <c r="AP40" s="1">
        <v>111115</v>
      </c>
      <c r="AQ40">
        <f t="shared" si="8"/>
        <v>1.0010255737304687</v>
      </c>
      <c r="AR40">
        <f t="shared" si="9"/>
        <v>-1.1399986591066116E-4</v>
      </c>
      <c r="AS40">
        <f t="shared" si="10"/>
        <v>291.18368949890134</v>
      </c>
      <c r="AT40">
        <f t="shared" si="11"/>
        <v>291.83650245666502</v>
      </c>
      <c r="AU40">
        <f t="shared" si="12"/>
        <v>3.5042712153350521</v>
      </c>
      <c r="AV40">
        <f t="shared" si="13"/>
        <v>0.16331117481036916</v>
      </c>
      <c r="AW40">
        <f t="shared" si="14"/>
        <v>2.0756697749158342</v>
      </c>
      <c r="AX40">
        <f t="shared" si="15"/>
        <v>20.985690778786729</v>
      </c>
      <c r="AY40">
        <f t="shared" si="16"/>
        <v>9.6382567349024519</v>
      </c>
      <c r="AZ40">
        <f t="shared" si="17"/>
        <v>18.360095977783203</v>
      </c>
      <c r="BA40">
        <f t="shared" si="18"/>
        <v>2.1186498211519953</v>
      </c>
      <c r="BB40">
        <f t="shared" si="19"/>
        <v>-1.1636635446468807E-2</v>
      </c>
      <c r="BC40">
        <f t="shared" si="20"/>
        <v>1.1223612372841454</v>
      </c>
      <c r="BD40">
        <f t="shared" si="21"/>
        <v>0.99628858386784991</v>
      </c>
      <c r="BE40">
        <f t="shared" si="22"/>
        <v>-7.269188959269644E-3</v>
      </c>
      <c r="BF40">
        <f t="shared" si="23"/>
        <v>22.31758699356315</v>
      </c>
      <c r="BG40">
        <f t="shared" si="24"/>
        <v>0.5642964887541384</v>
      </c>
      <c r="BH40">
        <f t="shared" si="25"/>
        <v>53.151888034896146</v>
      </c>
      <c r="BI40">
        <f t="shared" si="26"/>
        <v>400.36388265079717</v>
      </c>
      <c r="BJ40">
        <f t="shared" si="27"/>
        <v>-1.6339691642847584E-3</v>
      </c>
    </row>
    <row r="41" spans="1:62">
      <c r="A41" s="1">
        <v>14</v>
      </c>
      <c r="B41" s="1" t="s">
        <v>120</v>
      </c>
      <c r="C41" s="2">
        <v>40875</v>
      </c>
      <c r="D41" s="1" t="s">
        <v>106</v>
      </c>
      <c r="E41" s="1">
        <v>0</v>
      </c>
      <c r="F41" s="1" t="s">
        <v>11</v>
      </c>
      <c r="G41" s="1" t="s">
        <v>3</v>
      </c>
      <c r="H41" s="1">
        <v>0</v>
      </c>
      <c r="I41" s="1">
        <v>4600.5</v>
      </c>
      <c r="J41" s="1">
        <v>0</v>
      </c>
      <c r="K41">
        <f t="shared" si="0"/>
        <v>0.6185333027422093</v>
      </c>
      <c r="L41">
        <f t="shared" si="1"/>
        <v>7.2179445237039827E-2</v>
      </c>
      <c r="M41">
        <f t="shared" si="2"/>
        <v>379.38454902857069</v>
      </c>
      <c r="N41">
        <f t="shared" si="3"/>
        <v>0.68215052224038397</v>
      </c>
      <c r="O41">
        <f t="shared" si="4"/>
        <v>0.93803349342910125</v>
      </c>
      <c r="P41">
        <f t="shared" si="5"/>
        <v>18.461631774902344</v>
      </c>
      <c r="Q41" s="1">
        <v>4.5</v>
      </c>
      <c r="R41">
        <f t="shared" si="6"/>
        <v>1.7493478804826736</v>
      </c>
      <c r="S41" s="1">
        <v>1</v>
      </c>
      <c r="T41">
        <f t="shared" si="7"/>
        <v>3.4986957609653473</v>
      </c>
      <c r="U41" s="1">
        <v>18.689594268798828</v>
      </c>
      <c r="V41" s="1">
        <v>18.461631774902344</v>
      </c>
      <c r="W41" s="1">
        <v>18.746566772460938</v>
      </c>
      <c r="X41" s="1">
        <v>400.13034057617188</v>
      </c>
      <c r="Y41" s="1">
        <v>399.32931518554688</v>
      </c>
      <c r="Z41" s="1">
        <v>11.466924667358398</v>
      </c>
      <c r="AA41" s="1">
        <v>12.072830200195312</v>
      </c>
      <c r="AB41" s="1">
        <v>52.441242218017578</v>
      </c>
      <c r="AC41" s="1">
        <v>55.212203979492188</v>
      </c>
      <c r="AD41" s="1">
        <v>500.50997924804688</v>
      </c>
      <c r="AE41" s="1">
        <v>63.619045257568359</v>
      </c>
      <c r="AF41" s="1">
        <v>82.016891479492188</v>
      </c>
      <c r="AG41" s="1">
        <v>98.911720275878906</v>
      </c>
      <c r="AH41" s="1">
        <v>22.140178680419922</v>
      </c>
      <c r="AI41" s="1">
        <v>-9.2119485139846802E-2</v>
      </c>
      <c r="AJ41" s="1">
        <v>1</v>
      </c>
      <c r="AK41" s="1">
        <v>-0.21956524252891541</v>
      </c>
      <c r="AL41" s="1">
        <v>2.737391471862793</v>
      </c>
      <c r="AM41" s="1">
        <v>1</v>
      </c>
      <c r="AN41" s="1">
        <v>0</v>
      </c>
      <c r="AO41" s="1">
        <v>0.18999999761581421</v>
      </c>
      <c r="AP41" s="1">
        <v>111115</v>
      </c>
      <c r="AQ41">
        <f t="shared" si="8"/>
        <v>1.1122443983289927</v>
      </c>
      <c r="AR41">
        <f t="shared" si="9"/>
        <v>6.8215052224038393E-4</v>
      </c>
      <c r="AS41">
        <f t="shared" si="10"/>
        <v>291.61163177490232</v>
      </c>
      <c r="AT41">
        <f t="shared" si="11"/>
        <v>291.83959426879881</v>
      </c>
      <c r="AU41">
        <f t="shared" si="12"/>
        <v>12.087618447258365</v>
      </c>
      <c r="AV41">
        <f t="shared" si="13"/>
        <v>-0.15463228979958094</v>
      </c>
      <c r="AW41">
        <f t="shared" si="14"/>
        <v>2.1321778971290031</v>
      </c>
      <c r="AX41">
        <f t="shared" si="15"/>
        <v>21.556372603590905</v>
      </c>
      <c r="AY41">
        <f t="shared" si="16"/>
        <v>9.4835424033955924</v>
      </c>
      <c r="AZ41">
        <f t="shared" si="17"/>
        <v>18.575613021850586</v>
      </c>
      <c r="BA41">
        <f t="shared" si="18"/>
        <v>2.1474543333222753</v>
      </c>
      <c r="BB41">
        <f t="shared" si="19"/>
        <v>7.072045492965591E-2</v>
      </c>
      <c r="BC41">
        <f t="shared" si="20"/>
        <v>1.1941444036999018</v>
      </c>
      <c r="BD41">
        <f t="shared" si="21"/>
        <v>0.95330992962237349</v>
      </c>
      <c r="BE41">
        <f t="shared" si="22"/>
        <v>4.4329090166229032E-2</v>
      </c>
      <c r="BF41">
        <f t="shared" si="23"/>
        <v>37.52557839050445</v>
      </c>
      <c r="BG41">
        <f t="shared" si="24"/>
        <v>0.95005434011848355</v>
      </c>
      <c r="BH41">
        <f t="shared" si="25"/>
        <v>56.157935732758268</v>
      </c>
      <c r="BI41">
        <f t="shared" si="26"/>
        <v>399.09064911803159</v>
      </c>
      <c r="BJ41">
        <f t="shared" si="27"/>
        <v>8.7036751025691456E-4</v>
      </c>
    </row>
    <row r="42" spans="1:62">
      <c r="A42" s="1">
        <v>15</v>
      </c>
      <c r="B42" s="1" t="s">
        <v>121</v>
      </c>
      <c r="C42" s="2">
        <v>40875</v>
      </c>
      <c r="D42" s="1" t="s">
        <v>106</v>
      </c>
      <c r="E42" s="1">
        <v>0</v>
      </c>
      <c r="F42" s="1" t="s">
        <v>13</v>
      </c>
      <c r="G42" s="1" t="s">
        <v>3</v>
      </c>
      <c r="H42" s="1">
        <v>0</v>
      </c>
      <c r="I42" s="1">
        <v>4696</v>
      </c>
      <c r="J42" s="1">
        <v>0</v>
      </c>
      <c r="K42">
        <f t="shared" si="0"/>
        <v>1.862669221714629</v>
      </c>
      <c r="L42">
        <f t="shared" si="1"/>
        <v>0.21437447364473378</v>
      </c>
      <c r="M42">
        <f t="shared" si="2"/>
        <v>377.79044766515244</v>
      </c>
      <c r="N42">
        <f t="shared" si="3"/>
        <v>1.7626770375966549</v>
      </c>
      <c r="O42">
        <f t="shared" si="4"/>
        <v>0.84820373134515115</v>
      </c>
      <c r="P42">
        <f t="shared" si="5"/>
        <v>18.492094039916992</v>
      </c>
      <c r="Q42" s="1">
        <v>4.5</v>
      </c>
      <c r="R42">
        <f t="shared" si="6"/>
        <v>1.7493478804826736</v>
      </c>
      <c r="S42" s="1">
        <v>1</v>
      </c>
      <c r="T42">
        <f t="shared" si="7"/>
        <v>3.4986957609653473</v>
      </c>
      <c r="U42" s="1">
        <v>18.686452865600586</v>
      </c>
      <c r="V42" s="1">
        <v>18.492094039916992</v>
      </c>
      <c r="W42" s="1">
        <v>18.714336395263672</v>
      </c>
      <c r="X42" s="1">
        <v>400.09658813476562</v>
      </c>
      <c r="Y42" s="1">
        <v>397.7913818359375</v>
      </c>
      <c r="Z42" s="1">
        <v>11.45770263671875</v>
      </c>
      <c r="AA42" s="1">
        <v>13.021923065185547</v>
      </c>
      <c r="AB42" s="1">
        <v>52.410457611083984</v>
      </c>
      <c r="AC42" s="1">
        <v>59.565601348876953</v>
      </c>
      <c r="AD42" s="1">
        <v>500.48931884765625</v>
      </c>
      <c r="AE42" s="1">
        <v>117.020751953125</v>
      </c>
      <c r="AF42" s="1">
        <v>143.92889404296875</v>
      </c>
      <c r="AG42" s="1">
        <v>98.913772583007812</v>
      </c>
      <c r="AH42" s="1">
        <v>22.140178680419922</v>
      </c>
      <c r="AI42" s="1">
        <v>-9.2119485139846802E-2</v>
      </c>
      <c r="AJ42" s="1">
        <v>1</v>
      </c>
      <c r="AK42" s="1">
        <v>-0.21956524252891541</v>
      </c>
      <c r="AL42" s="1">
        <v>2.737391471862793</v>
      </c>
      <c r="AM42" s="1">
        <v>1</v>
      </c>
      <c r="AN42" s="1">
        <v>0</v>
      </c>
      <c r="AO42" s="1">
        <v>0.18999999761581421</v>
      </c>
      <c r="AP42" s="1">
        <v>111115</v>
      </c>
      <c r="AQ42">
        <f t="shared" si="8"/>
        <v>1.1121984863281247</v>
      </c>
      <c r="AR42">
        <f t="shared" si="9"/>
        <v>1.762677037596655E-3</v>
      </c>
      <c r="AS42">
        <f t="shared" si="10"/>
        <v>291.64209403991697</v>
      </c>
      <c r="AT42">
        <f t="shared" si="11"/>
        <v>291.83645286560056</v>
      </c>
      <c r="AU42">
        <f t="shared" si="12"/>
        <v>22.233942592094536</v>
      </c>
      <c r="AV42">
        <f t="shared" si="13"/>
        <v>-0.53098850009313348</v>
      </c>
      <c r="AW42">
        <f t="shared" si="14"/>
        <v>2.1362512680083383</v>
      </c>
      <c r="AX42">
        <f t="shared" si="15"/>
        <v>21.597106370759541</v>
      </c>
      <c r="AY42">
        <f t="shared" si="16"/>
        <v>8.5751833055739937</v>
      </c>
      <c r="AZ42">
        <f t="shared" si="17"/>
        <v>18.589273452758789</v>
      </c>
      <c r="BA42">
        <f t="shared" si="18"/>
        <v>2.1492916095983845</v>
      </c>
      <c r="BB42">
        <f t="shared" si="19"/>
        <v>0.20199754241351442</v>
      </c>
      <c r="BC42">
        <f t="shared" si="20"/>
        <v>1.2880475366631872</v>
      </c>
      <c r="BD42">
        <f t="shared" si="21"/>
        <v>0.86124407293519734</v>
      </c>
      <c r="BE42">
        <f t="shared" si="22"/>
        <v>0.12730502189508816</v>
      </c>
      <c r="BF42">
        <f t="shared" si="23"/>
        <v>37.368678424383603</v>
      </c>
      <c r="BG42">
        <f t="shared" si="24"/>
        <v>0.94972004149895306</v>
      </c>
      <c r="BH42">
        <f t="shared" si="25"/>
        <v>61.928138785149024</v>
      </c>
      <c r="BI42">
        <f t="shared" si="26"/>
        <v>397.07265588172049</v>
      </c>
      <c r="BJ42">
        <f t="shared" si="27"/>
        <v>2.905051162916891E-3</v>
      </c>
    </row>
    <row r="43" spans="1:62">
      <c r="A43" s="1">
        <v>16</v>
      </c>
      <c r="B43" s="1" t="s">
        <v>122</v>
      </c>
      <c r="C43" s="2">
        <v>40875</v>
      </c>
      <c r="D43" s="1" t="s">
        <v>106</v>
      </c>
      <c r="E43" s="1">
        <v>0</v>
      </c>
      <c r="F43" s="1" t="s">
        <v>7</v>
      </c>
      <c r="G43" s="1" t="s">
        <v>3</v>
      </c>
      <c r="H43" s="1">
        <v>0</v>
      </c>
      <c r="I43" s="1">
        <v>4781.5</v>
      </c>
      <c r="J43" s="1">
        <v>0</v>
      </c>
      <c r="K43">
        <f t="shared" si="0"/>
        <v>1.4401651338825665</v>
      </c>
      <c r="L43">
        <f t="shared" si="1"/>
        <v>0.3147182288105006</v>
      </c>
      <c r="M43">
        <f t="shared" si="2"/>
        <v>385.12320856375919</v>
      </c>
      <c r="N43">
        <f t="shared" si="3"/>
        <v>2.4608138819302918</v>
      </c>
      <c r="O43">
        <f t="shared" si="4"/>
        <v>0.82417385258101317</v>
      </c>
      <c r="P43">
        <f t="shared" si="5"/>
        <v>18.583251953125</v>
      </c>
      <c r="Q43" s="1">
        <v>4</v>
      </c>
      <c r="R43">
        <f t="shared" si="6"/>
        <v>1.8591305017471313</v>
      </c>
      <c r="S43" s="1">
        <v>1</v>
      </c>
      <c r="T43">
        <f t="shared" si="7"/>
        <v>3.7182610034942627</v>
      </c>
      <c r="U43" s="1">
        <v>18.799762725830078</v>
      </c>
      <c r="V43" s="1">
        <v>18.583251953125</v>
      </c>
      <c r="W43" s="1">
        <v>18.799205780029297</v>
      </c>
      <c r="X43" s="1">
        <v>400.16494750976562</v>
      </c>
      <c r="Y43" s="1">
        <v>398.23074340820312</v>
      </c>
      <c r="Z43" s="1">
        <v>11.447800636291504</v>
      </c>
      <c r="AA43" s="1">
        <v>13.38818359375</v>
      </c>
      <c r="AB43" s="1">
        <v>51.996730804443359</v>
      </c>
      <c r="AC43" s="1">
        <v>60.810085296630859</v>
      </c>
      <c r="AD43" s="1">
        <v>500.4925537109375</v>
      </c>
      <c r="AE43" s="1">
        <v>145.90696716308594</v>
      </c>
      <c r="AF43" s="1">
        <v>249.90858459472656</v>
      </c>
      <c r="AG43" s="1">
        <v>98.916160583496094</v>
      </c>
      <c r="AH43" s="1">
        <v>22.140178680419922</v>
      </c>
      <c r="AI43" s="1">
        <v>-9.2119485139846802E-2</v>
      </c>
      <c r="AJ43" s="1">
        <v>1</v>
      </c>
      <c r="AK43" s="1">
        <v>-0.21956524252891541</v>
      </c>
      <c r="AL43" s="1">
        <v>2.737391471862793</v>
      </c>
      <c r="AM43" s="1">
        <v>1</v>
      </c>
      <c r="AN43" s="1">
        <v>0</v>
      </c>
      <c r="AO43" s="1">
        <v>0.18999999761581421</v>
      </c>
      <c r="AP43" s="1">
        <v>111115</v>
      </c>
      <c r="AQ43">
        <f t="shared" si="8"/>
        <v>1.2512313842773437</v>
      </c>
      <c r="AR43">
        <f t="shared" si="9"/>
        <v>2.4608138819302919E-3</v>
      </c>
      <c r="AS43">
        <f t="shared" si="10"/>
        <v>291.73325195312498</v>
      </c>
      <c r="AT43">
        <f t="shared" si="11"/>
        <v>291.94976272583006</v>
      </c>
      <c r="AU43">
        <f t="shared" si="12"/>
        <v>27.72232341311701</v>
      </c>
      <c r="AV43">
        <f t="shared" si="13"/>
        <v>-0.73858013139185863</v>
      </c>
      <c r="AW43">
        <f t="shared" si="14"/>
        <v>2.148481570861716</v>
      </c>
      <c r="AX43">
        <f t="shared" si="15"/>
        <v>21.720228102142741</v>
      </c>
      <c r="AY43">
        <f t="shared" si="16"/>
        <v>8.332044508392741</v>
      </c>
      <c r="AZ43">
        <f t="shared" si="17"/>
        <v>18.691507339477539</v>
      </c>
      <c r="BA43">
        <f t="shared" si="18"/>
        <v>2.1630854964892676</v>
      </c>
      <c r="BB43">
        <f t="shared" si="19"/>
        <v>0.29015882549093153</v>
      </c>
      <c r="BC43">
        <f t="shared" si="20"/>
        <v>1.3243077182807028</v>
      </c>
      <c r="BD43">
        <f t="shared" si="21"/>
        <v>0.83877777820856481</v>
      </c>
      <c r="BE43">
        <f t="shared" si="22"/>
        <v>0.18340666663498362</v>
      </c>
      <c r="BF43">
        <f t="shared" si="23"/>
        <v>38.094909142724063</v>
      </c>
      <c r="BG43">
        <f t="shared" si="24"/>
        <v>0.96708557774252968</v>
      </c>
      <c r="BH43">
        <f t="shared" si="25"/>
        <v>64.00082999547034</v>
      </c>
      <c r="BI43">
        <f t="shared" si="26"/>
        <v>397.7078584012296</v>
      </c>
      <c r="BJ43">
        <f t="shared" si="27"/>
        <v>2.3175746204651048E-3</v>
      </c>
    </row>
    <row r="44" spans="1:62">
      <c r="A44" s="1">
        <v>18</v>
      </c>
      <c r="B44" s="1" t="s">
        <v>123</v>
      </c>
      <c r="C44" s="2">
        <v>40875</v>
      </c>
      <c r="D44" s="1" t="s">
        <v>106</v>
      </c>
      <c r="E44" s="1">
        <v>0</v>
      </c>
      <c r="F44" s="1" t="s">
        <v>93</v>
      </c>
      <c r="G44" s="1" t="s">
        <v>110</v>
      </c>
      <c r="H44" s="1">
        <v>0</v>
      </c>
      <c r="I44" s="1">
        <v>4891.5</v>
      </c>
      <c r="J44" s="1">
        <v>0</v>
      </c>
      <c r="K44">
        <f t="shared" si="0"/>
        <v>-1.586443887603177</v>
      </c>
      <c r="L44">
        <f t="shared" si="1"/>
        <v>8.8691792624244911E-2</v>
      </c>
      <c r="M44">
        <f t="shared" si="2"/>
        <v>424.85185899020547</v>
      </c>
      <c r="N44">
        <f t="shared" si="3"/>
        <v>0.78039225144831481</v>
      </c>
      <c r="O44">
        <f t="shared" si="4"/>
        <v>0.88249348112807469</v>
      </c>
      <c r="P44">
        <f t="shared" si="5"/>
        <v>18.241703033447266</v>
      </c>
      <c r="Q44" s="1">
        <v>6</v>
      </c>
      <c r="R44">
        <f t="shared" si="6"/>
        <v>1.4200000166893005</v>
      </c>
      <c r="S44" s="1">
        <v>1</v>
      </c>
      <c r="T44">
        <f t="shared" si="7"/>
        <v>2.8400000333786011</v>
      </c>
      <c r="U44" s="1">
        <v>18.724863052368164</v>
      </c>
      <c r="V44" s="1">
        <v>18.241703033447266</v>
      </c>
      <c r="W44" s="1">
        <v>18.773628234863281</v>
      </c>
      <c r="X44" s="1">
        <v>399.9127197265625</v>
      </c>
      <c r="Y44" s="1">
        <v>401.43902587890625</v>
      </c>
      <c r="Z44" s="1">
        <v>11.414008140563965</v>
      </c>
      <c r="AA44" s="1">
        <v>12.338022232055664</v>
      </c>
      <c r="AB44" s="1">
        <v>52.088596343994141</v>
      </c>
      <c r="AC44" s="1">
        <v>56.305397033691406</v>
      </c>
      <c r="AD44" s="1">
        <v>500.48831176757812</v>
      </c>
      <c r="AE44" s="1">
        <v>32.257923126220703</v>
      </c>
      <c r="AF44" s="1">
        <v>52.158138275146484</v>
      </c>
      <c r="AG44" s="1">
        <v>98.920021057128906</v>
      </c>
      <c r="AH44" s="1">
        <v>22.140178680419922</v>
      </c>
      <c r="AI44" s="1">
        <v>-9.2119485139846802E-2</v>
      </c>
      <c r="AJ44" s="1">
        <v>1</v>
      </c>
      <c r="AK44" s="1">
        <v>-0.21956524252891541</v>
      </c>
      <c r="AL44" s="1">
        <v>2.737391471862793</v>
      </c>
      <c r="AM44" s="1">
        <v>1</v>
      </c>
      <c r="AN44" s="1">
        <v>0</v>
      </c>
      <c r="AO44" s="1">
        <v>0.18999999761581421</v>
      </c>
      <c r="AP44" s="1">
        <v>111115</v>
      </c>
      <c r="AQ44">
        <f t="shared" si="8"/>
        <v>0.83414718627929674</v>
      </c>
      <c r="AR44">
        <f t="shared" si="9"/>
        <v>7.8039225144831484E-4</v>
      </c>
      <c r="AS44">
        <f t="shared" si="10"/>
        <v>291.39170303344724</v>
      </c>
      <c r="AT44">
        <f t="shared" si="11"/>
        <v>291.87486305236814</v>
      </c>
      <c r="AU44">
        <f t="shared" si="12"/>
        <v>6.1290053170730516</v>
      </c>
      <c r="AV44">
        <f t="shared" si="13"/>
        <v>-0.27641613497160705</v>
      </c>
      <c r="AW44">
        <f t="shared" si="14"/>
        <v>2.1029709001263455</v>
      </c>
      <c r="AX44">
        <f t="shared" si="15"/>
        <v>21.259305018867966</v>
      </c>
      <c r="AY44">
        <f t="shared" si="16"/>
        <v>8.9212827868123021</v>
      </c>
      <c r="AZ44">
        <f t="shared" si="17"/>
        <v>18.483283042907715</v>
      </c>
      <c r="BA44">
        <f t="shared" si="18"/>
        <v>2.1350723730933203</v>
      </c>
      <c r="BB44">
        <f t="shared" si="19"/>
        <v>8.6005871897092787E-2</v>
      </c>
      <c r="BC44">
        <f t="shared" si="20"/>
        <v>1.2204774189982708</v>
      </c>
      <c r="BD44">
        <f t="shared" si="21"/>
        <v>0.91459495409504954</v>
      </c>
      <c r="BE44">
        <f t="shared" si="22"/>
        <v>5.3988698403015387E-2</v>
      </c>
      <c r="BF44">
        <f t="shared" si="23"/>
        <v>42.026354837471487</v>
      </c>
      <c r="BG44">
        <f t="shared" si="24"/>
        <v>1.0583222646578503</v>
      </c>
      <c r="BH44">
        <f t="shared" si="25"/>
        <v>58.611427029002662</v>
      </c>
      <c r="BI44">
        <f t="shared" si="26"/>
        <v>402.19314532365723</v>
      </c>
      <c r="BJ44">
        <f t="shared" si="27"/>
        <v>-2.3119175757964254E-3</v>
      </c>
    </row>
    <row r="45" spans="1:62">
      <c r="A45" s="1">
        <v>19</v>
      </c>
      <c r="B45" s="1" t="s">
        <v>124</v>
      </c>
      <c r="C45" s="2">
        <v>40875</v>
      </c>
      <c r="D45" s="1" t="s">
        <v>106</v>
      </c>
      <c r="E45" s="1">
        <v>0</v>
      </c>
      <c r="F45" s="1" t="s">
        <v>11</v>
      </c>
      <c r="G45" s="1" t="s">
        <v>110</v>
      </c>
      <c r="H45" s="1">
        <v>0</v>
      </c>
      <c r="I45" s="1">
        <v>4987</v>
      </c>
      <c r="J45" s="1">
        <v>0</v>
      </c>
      <c r="K45">
        <f t="shared" si="0"/>
        <v>-1.7063699026458972</v>
      </c>
      <c r="L45">
        <f t="shared" si="1"/>
        <v>7.9724100748047227E-2</v>
      </c>
      <c r="M45">
        <f t="shared" si="2"/>
        <v>429.95204610541845</v>
      </c>
      <c r="N45">
        <f t="shared" si="3"/>
        <v>0.7275807417557647</v>
      </c>
      <c r="O45">
        <f t="shared" si="4"/>
        <v>0.90802055390106262</v>
      </c>
      <c r="P45">
        <f t="shared" si="5"/>
        <v>18.21198844909668</v>
      </c>
      <c r="Q45" s="1">
        <v>4.5</v>
      </c>
      <c r="R45">
        <f t="shared" si="6"/>
        <v>1.7493478804826736</v>
      </c>
      <c r="S45" s="1">
        <v>1</v>
      </c>
      <c r="T45">
        <f t="shared" si="7"/>
        <v>3.4986957609653473</v>
      </c>
      <c r="U45" s="1">
        <v>18.704675674438477</v>
      </c>
      <c r="V45" s="1">
        <v>18.21198844909668</v>
      </c>
      <c r="W45" s="1">
        <v>18.771240234375</v>
      </c>
      <c r="X45" s="1">
        <v>399.95346069335938</v>
      </c>
      <c r="Y45" s="1">
        <v>401.22518920898438</v>
      </c>
      <c r="Z45" s="1">
        <v>11.393567085266113</v>
      </c>
      <c r="AA45" s="1">
        <v>12.039858818054199</v>
      </c>
      <c r="AB45" s="1">
        <v>52.063106536865234</v>
      </c>
      <c r="AC45" s="1">
        <v>55.016345977783203</v>
      </c>
      <c r="AD45" s="1">
        <v>500.50051879882812</v>
      </c>
      <c r="AE45" s="1">
        <v>85.349334716796875</v>
      </c>
      <c r="AF45" s="1">
        <v>114.35726165771484</v>
      </c>
      <c r="AG45" s="1">
        <v>98.924018859863281</v>
      </c>
      <c r="AH45" s="1">
        <v>22.140178680419922</v>
      </c>
      <c r="AI45" s="1">
        <v>-9.2119485139846802E-2</v>
      </c>
      <c r="AJ45" s="1">
        <v>1</v>
      </c>
      <c r="AK45" s="1">
        <v>-0.21956524252891541</v>
      </c>
      <c r="AL45" s="1">
        <v>2.737391471862793</v>
      </c>
      <c r="AM45" s="1">
        <v>1</v>
      </c>
      <c r="AN45" s="1">
        <v>0</v>
      </c>
      <c r="AO45" s="1">
        <v>0.18999999761581421</v>
      </c>
      <c r="AP45" s="1">
        <v>111115</v>
      </c>
      <c r="AQ45">
        <f t="shared" si="8"/>
        <v>1.1122233751085067</v>
      </c>
      <c r="AR45">
        <f t="shared" si="9"/>
        <v>7.2758074175576469E-4</v>
      </c>
      <c r="AS45">
        <f t="shared" si="10"/>
        <v>291.36198844909666</v>
      </c>
      <c r="AT45">
        <f t="shared" si="11"/>
        <v>291.85467567443845</v>
      </c>
      <c r="AU45">
        <f t="shared" si="12"/>
        <v>16.216373392702735</v>
      </c>
      <c r="AV45">
        <f t="shared" si="13"/>
        <v>-0.10544677027578001</v>
      </c>
      <c r="AW45">
        <f t="shared" si="14"/>
        <v>2.0990517746883475</v>
      </c>
      <c r="AX45">
        <f t="shared" si="15"/>
        <v>21.218828337957888</v>
      </c>
      <c r="AY45">
        <f t="shared" si="16"/>
        <v>9.1789695199036885</v>
      </c>
      <c r="AZ45">
        <f t="shared" si="17"/>
        <v>18.458332061767578</v>
      </c>
      <c r="BA45">
        <f t="shared" si="18"/>
        <v>2.131737073312455</v>
      </c>
      <c r="BB45">
        <f t="shared" si="19"/>
        <v>7.7947916709922238E-2</v>
      </c>
      <c r="BC45">
        <f t="shared" si="20"/>
        <v>1.1910312207872849</v>
      </c>
      <c r="BD45">
        <f t="shared" si="21"/>
        <v>0.94070585252517014</v>
      </c>
      <c r="BE45">
        <f t="shared" si="22"/>
        <v>4.88739729865783E-2</v>
      </c>
      <c r="BF45">
        <f t="shared" si="23"/>
        <v>42.532584317769221</v>
      </c>
      <c r="BG45">
        <f t="shared" si="24"/>
        <v>1.0715978399887331</v>
      </c>
      <c r="BH45">
        <f t="shared" si="25"/>
        <v>56.98992829249363</v>
      </c>
      <c r="BI45">
        <f t="shared" si="26"/>
        <v>401.88360580932812</v>
      </c>
      <c r="BJ45">
        <f t="shared" si="27"/>
        <v>-2.4197528086875209E-3</v>
      </c>
    </row>
    <row r="46" spans="1:62">
      <c r="A46" s="1">
        <v>20</v>
      </c>
      <c r="B46" s="1" t="s">
        <v>125</v>
      </c>
      <c r="C46" s="2">
        <v>40875</v>
      </c>
      <c r="D46" s="1" t="s">
        <v>106</v>
      </c>
      <c r="E46" s="1">
        <v>0</v>
      </c>
      <c r="F46" s="1" t="s">
        <v>13</v>
      </c>
      <c r="G46" s="1" t="s">
        <v>110</v>
      </c>
      <c r="H46" s="1">
        <v>0</v>
      </c>
      <c r="I46" s="1">
        <v>5065.5</v>
      </c>
      <c r="J46" s="1">
        <v>0</v>
      </c>
      <c r="K46">
        <f t="shared" si="0"/>
        <v>-6.9167526277972566</v>
      </c>
      <c r="L46">
        <f t="shared" si="1"/>
        <v>0.12950872814165573</v>
      </c>
      <c r="M46">
        <f t="shared" si="2"/>
        <v>485.70545689284432</v>
      </c>
      <c r="N46">
        <f t="shared" si="3"/>
        <v>1.1686147679382437</v>
      </c>
      <c r="O46">
        <f t="shared" si="4"/>
        <v>0.90655853428534083</v>
      </c>
      <c r="P46">
        <f t="shared" si="5"/>
        <v>18.302070617675781</v>
      </c>
      <c r="Q46" s="1">
        <v>3.5</v>
      </c>
      <c r="R46">
        <f t="shared" si="6"/>
        <v>1.9689131230115891</v>
      </c>
      <c r="S46" s="1">
        <v>1</v>
      </c>
      <c r="T46">
        <f t="shared" si="7"/>
        <v>3.9378262460231781</v>
      </c>
      <c r="U46" s="1">
        <v>18.737943649291992</v>
      </c>
      <c r="V46" s="1">
        <v>18.302070617675781</v>
      </c>
      <c r="W46" s="1">
        <v>18.793712615966797</v>
      </c>
      <c r="X46" s="1">
        <v>399.94708251953125</v>
      </c>
      <c r="Y46" s="1">
        <v>404.45367431640625</v>
      </c>
      <c r="Z46" s="1">
        <v>11.367429733276367</v>
      </c>
      <c r="AA46" s="1">
        <v>12.174734115600586</v>
      </c>
      <c r="AB46" s="1">
        <v>51.836593627929688</v>
      </c>
      <c r="AC46" s="1">
        <v>55.517982482910156</v>
      </c>
      <c r="AD46" s="1">
        <v>500.47482299804688</v>
      </c>
      <c r="AE46" s="1">
        <v>111.85569763183594</v>
      </c>
      <c r="AF46" s="1">
        <v>154.40647888183594</v>
      </c>
      <c r="AG46" s="1">
        <v>98.925704956054688</v>
      </c>
      <c r="AH46" s="1">
        <v>22.140178680419922</v>
      </c>
      <c r="AI46" s="1">
        <v>-9.2119485139846802E-2</v>
      </c>
      <c r="AJ46" s="1">
        <v>0.66666668653488159</v>
      </c>
      <c r="AK46" s="1">
        <v>-0.21956524252891541</v>
      </c>
      <c r="AL46" s="1">
        <v>2.737391471862793</v>
      </c>
      <c r="AM46" s="1">
        <v>1</v>
      </c>
      <c r="AN46" s="1">
        <v>0</v>
      </c>
      <c r="AO46" s="1">
        <v>0.18999999761581421</v>
      </c>
      <c r="AP46" s="1">
        <v>111115</v>
      </c>
      <c r="AQ46">
        <f t="shared" si="8"/>
        <v>1.4299280657087055</v>
      </c>
      <c r="AR46">
        <f t="shared" si="9"/>
        <v>1.1686147679382437E-3</v>
      </c>
      <c r="AS46">
        <f t="shared" si="10"/>
        <v>291.45207061767576</v>
      </c>
      <c r="AT46">
        <f t="shared" si="11"/>
        <v>291.88794364929197</v>
      </c>
      <c r="AU46">
        <f t="shared" si="12"/>
        <v>21.252582283364063</v>
      </c>
      <c r="AV46">
        <f t="shared" si="13"/>
        <v>-0.22904010529893573</v>
      </c>
      <c r="AW46">
        <f t="shared" si="14"/>
        <v>2.1109526893236579</v>
      </c>
      <c r="AX46">
        <f t="shared" si="15"/>
        <v>21.338768222691936</v>
      </c>
      <c r="AY46">
        <f t="shared" si="16"/>
        <v>9.16403410709135</v>
      </c>
      <c r="AZ46">
        <f t="shared" si="17"/>
        <v>18.520007133483887</v>
      </c>
      <c r="BA46">
        <f t="shared" si="18"/>
        <v>2.1399897573011049</v>
      </c>
      <c r="BB46">
        <f t="shared" si="19"/>
        <v>0.12538501795515622</v>
      </c>
      <c r="BC46">
        <f t="shared" si="20"/>
        <v>1.204394155038317</v>
      </c>
      <c r="BD46">
        <f t="shared" si="21"/>
        <v>0.93559560226278782</v>
      </c>
      <c r="BE46">
        <f t="shared" si="22"/>
        <v>7.8725978331693675E-2</v>
      </c>
      <c r="BF46">
        <f t="shared" si="23"/>
        <v>48.048754724127257</v>
      </c>
      <c r="BG46">
        <f t="shared" si="24"/>
        <v>1.2008926800177229</v>
      </c>
      <c r="BH46">
        <f t="shared" si="25"/>
        <v>57.713378772364429</v>
      </c>
      <c r="BI46">
        <f t="shared" si="26"/>
        <v>406.82493588665869</v>
      </c>
      <c r="BJ46">
        <f t="shared" si="27"/>
        <v>-9.8123081716412781E-3</v>
      </c>
    </row>
    <row r="47" spans="1:62">
      <c r="A47" s="1">
        <v>21</v>
      </c>
      <c r="B47" s="1" t="s">
        <v>126</v>
      </c>
      <c r="C47" s="2">
        <v>40875</v>
      </c>
      <c r="D47" s="1" t="s">
        <v>106</v>
      </c>
      <c r="E47" s="1">
        <v>0</v>
      </c>
      <c r="F47" s="1" t="s">
        <v>15</v>
      </c>
      <c r="G47" s="1" t="s">
        <v>110</v>
      </c>
      <c r="H47" s="1">
        <v>0</v>
      </c>
      <c r="I47" s="1">
        <v>5137.5</v>
      </c>
      <c r="J47" s="1">
        <v>0</v>
      </c>
      <c r="K47">
        <f t="shared" si="0"/>
        <v>-8.2080881618017401</v>
      </c>
      <c r="L47">
        <f t="shared" si="1"/>
        <v>0.18869598759081357</v>
      </c>
      <c r="M47">
        <f t="shared" si="2"/>
        <v>469.47276497326106</v>
      </c>
      <c r="N47">
        <f t="shared" si="3"/>
        <v>1.6702741214826244</v>
      </c>
      <c r="O47">
        <f t="shared" si="4"/>
        <v>0.89815430609174074</v>
      </c>
      <c r="P47">
        <f t="shared" si="5"/>
        <v>18.236148834228516</v>
      </c>
      <c r="Q47" s="1">
        <v>2.5</v>
      </c>
      <c r="R47">
        <f t="shared" si="6"/>
        <v>2.1884783655405045</v>
      </c>
      <c r="S47" s="1">
        <v>1</v>
      </c>
      <c r="T47">
        <f t="shared" si="7"/>
        <v>4.3769567310810089</v>
      </c>
      <c r="U47" s="1">
        <v>18.758077621459961</v>
      </c>
      <c r="V47" s="1">
        <v>18.236148834228516</v>
      </c>
      <c r="W47" s="1">
        <v>18.82501220703125</v>
      </c>
      <c r="X47" s="1">
        <v>399.95367431640625</v>
      </c>
      <c r="Y47" s="1">
        <v>403.716796875</v>
      </c>
      <c r="Z47" s="1">
        <v>11.347309112548828</v>
      </c>
      <c r="AA47" s="1">
        <v>12.171457290649414</v>
      </c>
      <c r="AB47" s="1">
        <v>51.680332183837891</v>
      </c>
      <c r="AC47" s="1">
        <v>55.433841705322266</v>
      </c>
      <c r="AD47" s="1">
        <v>500.49993896484375</v>
      </c>
      <c r="AE47" s="1">
        <v>117.51527404785156</v>
      </c>
      <c r="AF47" s="1">
        <v>155.04158020019531</v>
      </c>
      <c r="AG47" s="1">
        <v>98.92681884765625</v>
      </c>
      <c r="AH47" s="1">
        <v>22.140178680419922</v>
      </c>
      <c r="AI47" s="1">
        <v>-9.2119485139846802E-2</v>
      </c>
      <c r="AJ47" s="1">
        <v>1</v>
      </c>
      <c r="AK47" s="1">
        <v>-0.21956524252891541</v>
      </c>
      <c r="AL47" s="1">
        <v>2.737391471862793</v>
      </c>
      <c r="AM47" s="1">
        <v>1</v>
      </c>
      <c r="AN47" s="1">
        <v>0</v>
      </c>
      <c r="AO47" s="1">
        <v>0.18999999761581421</v>
      </c>
      <c r="AP47" s="1">
        <v>111115</v>
      </c>
      <c r="AQ47">
        <f t="shared" si="8"/>
        <v>2.0019997558593752</v>
      </c>
      <c r="AR47">
        <f t="shared" si="9"/>
        <v>1.6702741214826245E-3</v>
      </c>
      <c r="AS47">
        <f t="shared" si="10"/>
        <v>291.38614883422849</v>
      </c>
      <c r="AT47">
        <f t="shared" si="11"/>
        <v>291.90807762145994</v>
      </c>
      <c r="AU47">
        <f t="shared" si="12"/>
        <v>22.32790178891355</v>
      </c>
      <c r="AV47">
        <f t="shared" si="13"/>
        <v>-0.3715165855301526</v>
      </c>
      <c r="AW47">
        <f t="shared" si="14"/>
        <v>2.1022378565958002</v>
      </c>
      <c r="AX47">
        <f t="shared" si="15"/>
        <v>21.250434220806909</v>
      </c>
      <c r="AY47">
        <f t="shared" si="16"/>
        <v>9.078976930157495</v>
      </c>
      <c r="AZ47">
        <f t="shared" si="17"/>
        <v>18.497113227844238</v>
      </c>
      <c r="BA47">
        <f t="shared" si="18"/>
        <v>2.136923081140051</v>
      </c>
      <c r="BB47">
        <f t="shared" si="19"/>
        <v>0.18089728323748935</v>
      </c>
      <c r="BC47">
        <f t="shared" si="20"/>
        <v>1.2040835505040595</v>
      </c>
      <c r="BD47">
        <f t="shared" si="21"/>
        <v>0.93283953063599157</v>
      </c>
      <c r="BE47">
        <f t="shared" si="22"/>
        <v>0.11373652329890289</v>
      </c>
      <c r="BF47">
        <f t="shared" si="23"/>
        <v>46.443447174418097</v>
      </c>
      <c r="BG47">
        <f t="shared" si="24"/>
        <v>1.1628764733279617</v>
      </c>
      <c r="BH47">
        <f t="shared" si="25"/>
        <v>58.345945753482056</v>
      </c>
      <c r="BI47">
        <f t="shared" si="26"/>
        <v>406.24844607768603</v>
      </c>
      <c r="BJ47">
        <f t="shared" si="27"/>
        <v>-1.1788566116427725E-2</v>
      </c>
    </row>
    <row r="48" spans="1:62">
      <c r="A48" s="1">
        <v>22</v>
      </c>
      <c r="B48" s="1" t="s">
        <v>127</v>
      </c>
      <c r="C48" s="2">
        <v>40875</v>
      </c>
      <c r="D48" s="1" t="s">
        <v>106</v>
      </c>
      <c r="E48" s="1">
        <v>0</v>
      </c>
      <c r="F48" s="1" t="s">
        <v>9</v>
      </c>
      <c r="G48" s="1" t="s">
        <v>110</v>
      </c>
      <c r="H48" s="1">
        <v>0</v>
      </c>
      <c r="I48" s="1">
        <v>5228</v>
      </c>
      <c r="J48" s="1">
        <v>0</v>
      </c>
      <c r="K48">
        <f t="shared" si="0"/>
        <v>1.515079934890218</v>
      </c>
      <c r="L48">
        <f t="shared" si="1"/>
        <v>0.30204953104438187</v>
      </c>
      <c r="M48">
        <f t="shared" si="2"/>
        <v>384.67325540037615</v>
      </c>
      <c r="N48">
        <f t="shared" si="3"/>
        <v>2.7717276497799617</v>
      </c>
      <c r="O48">
        <f t="shared" si="4"/>
        <v>0.95076913312444478</v>
      </c>
      <c r="P48">
        <f t="shared" si="5"/>
        <v>18.812152862548828</v>
      </c>
      <c r="Q48" s="1">
        <v>2</v>
      </c>
      <c r="R48">
        <f t="shared" si="6"/>
        <v>2.2982609868049622</v>
      </c>
      <c r="S48" s="1">
        <v>1</v>
      </c>
      <c r="T48">
        <f t="shared" si="7"/>
        <v>4.5965219736099243</v>
      </c>
      <c r="U48" s="1">
        <v>18.987630844116211</v>
      </c>
      <c r="V48" s="1">
        <v>18.812152862548828</v>
      </c>
      <c r="W48" s="1">
        <v>18.988557815551758</v>
      </c>
      <c r="X48" s="1">
        <v>400.27645874023438</v>
      </c>
      <c r="Y48" s="1">
        <v>399.22894287109375</v>
      </c>
      <c r="Z48" s="1">
        <v>11.32664966583252</v>
      </c>
      <c r="AA48" s="1">
        <v>12.420382499694824</v>
      </c>
      <c r="AB48" s="1">
        <v>50.851222991943359</v>
      </c>
      <c r="AC48" s="1">
        <v>55.761554718017578</v>
      </c>
      <c r="AD48" s="1">
        <v>500.54302978515625</v>
      </c>
      <c r="AE48" s="1">
        <v>559.38226318359375</v>
      </c>
      <c r="AF48" s="1">
        <v>636.63043212890625</v>
      </c>
      <c r="AG48" s="1">
        <v>98.925636291503906</v>
      </c>
      <c r="AH48" s="1">
        <v>22.140178680419922</v>
      </c>
      <c r="AI48" s="1">
        <v>-9.2119485139846802E-2</v>
      </c>
      <c r="AJ48" s="1">
        <v>1</v>
      </c>
      <c r="AK48" s="1">
        <v>-0.21956524252891541</v>
      </c>
      <c r="AL48" s="1">
        <v>2.737391471862793</v>
      </c>
      <c r="AM48" s="1">
        <v>1</v>
      </c>
      <c r="AN48" s="1">
        <v>0</v>
      </c>
      <c r="AO48" s="1">
        <v>0.18999999761581421</v>
      </c>
      <c r="AP48" s="1">
        <v>111115</v>
      </c>
      <c r="AQ48">
        <f t="shared" si="8"/>
        <v>2.5027151489257808</v>
      </c>
      <c r="AR48">
        <f t="shared" si="9"/>
        <v>2.7717276497799615E-3</v>
      </c>
      <c r="AS48">
        <f t="shared" si="10"/>
        <v>291.96215286254881</v>
      </c>
      <c r="AT48">
        <f t="shared" si="11"/>
        <v>292.13763084411619</v>
      </c>
      <c r="AU48">
        <f t="shared" si="12"/>
        <v>106.28262867121157</v>
      </c>
      <c r="AV48">
        <f t="shared" si="13"/>
        <v>-0.10916877399487694</v>
      </c>
      <c r="AW48">
        <f t="shared" si="14"/>
        <v>2.1794633748906151</v>
      </c>
      <c r="AX48">
        <f t="shared" si="15"/>
        <v>22.031330366866648</v>
      </c>
      <c r="AY48">
        <f t="shared" si="16"/>
        <v>9.6109478671718236</v>
      </c>
      <c r="AZ48">
        <f t="shared" si="17"/>
        <v>18.89989185333252</v>
      </c>
      <c r="BA48">
        <f t="shared" si="18"/>
        <v>2.1914423142774142</v>
      </c>
      <c r="BB48">
        <f t="shared" si="19"/>
        <v>0.28342493423744614</v>
      </c>
      <c r="BC48">
        <f t="shared" si="20"/>
        <v>1.2286942417661704</v>
      </c>
      <c r="BD48">
        <f t="shared" si="21"/>
        <v>0.96274807251124384</v>
      </c>
      <c r="BE48">
        <f t="shared" si="22"/>
        <v>0.17872475202286944</v>
      </c>
      <c r="BF48">
        <f t="shared" si="23"/>
        <v>38.054046554806405</v>
      </c>
      <c r="BG48">
        <f t="shared" si="24"/>
        <v>0.96354050043055761</v>
      </c>
      <c r="BH48">
        <f t="shared" si="25"/>
        <v>58.348402252575468</v>
      </c>
      <c r="BI48">
        <f t="shared" si="26"/>
        <v>398.78396340099772</v>
      </c>
      <c r="BJ48">
        <f t="shared" si="27"/>
        <v>2.2168016168916766E-3</v>
      </c>
    </row>
    <row r="49" spans="1:62">
      <c r="A49" s="1">
        <v>23</v>
      </c>
      <c r="B49" s="1" t="s">
        <v>128</v>
      </c>
      <c r="C49" s="2">
        <v>40875</v>
      </c>
      <c r="D49" s="1" t="s">
        <v>106</v>
      </c>
      <c r="E49" s="1">
        <v>0</v>
      </c>
      <c r="F49" s="1" t="s">
        <v>93</v>
      </c>
      <c r="G49" s="1" t="s">
        <v>115</v>
      </c>
      <c r="H49" s="1">
        <v>0</v>
      </c>
      <c r="I49" s="1">
        <v>5497</v>
      </c>
      <c r="J49" s="1">
        <v>0</v>
      </c>
      <c r="K49">
        <f t="shared" si="0"/>
        <v>-5.7949278531319957</v>
      </c>
      <c r="L49">
        <f t="shared" si="1"/>
        <v>0.76315656963094536</v>
      </c>
      <c r="M49">
        <f t="shared" si="2"/>
        <v>411.45372253877935</v>
      </c>
      <c r="N49">
        <f t="shared" si="3"/>
        <v>5.0356836261556142</v>
      </c>
      <c r="O49">
        <f t="shared" si="4"/>
        <v>0.75860560495842</v>
      </c>
      <c r="P49">
        <f t="shared" si="5"/>
        <v>18.738733291625977</v>
      </c>
      <c r="Q49" s="1">
        <v>3</v>
      </c>
      <c r="R49">
        <f t="shared" si="6"/>
        <v>2.0786957442760468</v>
      </c>
      <c r="S49" s="1">
        <v>1</v>
      </c>
      <c r="T49">
        <f t="shared" si="7"/>
        <v>4.1573914885520935</v>
      </c>
      <c r="U49" s="1">
        <v>19.19987678527832</v>
      </c>
      <c r="V49" s="1">
        <v>18.738733291625977</v>
      </c>
      <c r="W49" s="1">
        <v>19.260181427001953</v>
      </c>
      <c r="X49" s="1">
        <v>400.10693359375</v>
      </c>
      <c r="Y49" s="1">
        <v>402.36593627929688</v>
      </c>
      <c r="Z49" s="1">
        <v>11.286609649658203</v>
      </c>
      <c r="AA49" s="1">
        <v>14.26197624206543</v>
      </c>
      <c r="AB49" s="1">
        <v>50.005340576171875</v>
      </c>
      <c r="AC49" s="1">
        <v>63.187709808349609</v>
      </c>
      <c r="AD49" s="1">
        <v>500.49612426757812</v>
      </c>
      <c r="AE49" s="1">
        <v>9.8831567764282227</v>
      </c>
      <c r="AF49" s="1">
        <v>14.65312385559082</v>
      </c>
      <c r="AG49" s="1">
        <v>98.92584228515625</v>
      </c>
      <c r="AH49" s="1">
        <v>22.140178680419922</v>
      </c>
      <c r="AI49" s="1">
        <v>-9.2119485139846802E-2</v>
      </c>
      <c r="AJ49" s="1">
        <v>1</v>
      </c>
      <c r="AK49" s="1">
        <v>-0.21956524252891541</v>
      </c>
      <c r="AL49" s="1">
        <v>2.737391471862793</v>
      </c>
      <c r="AM49" s="1">
        <v>1</v>
      </c>
      <c r="AN49" s="1">
        <v>0</v>
      </c>
      <c r="AO49" s="1">
        <v>0.18999999761581421</v>
      </c>
      <c r="AP49" s="1">
        <v>111115</v>
      </c>
      <c r="AQ49">
        <f t="shared" si="8"/>
        <v>1.6683204142252603</v>
      </c>
      <c r="AR49">
        <f t="shared" si="9"/>
        <v>5.0356836261556143E-3</v>
      </c>
      <c r="AS49">
        <f t="shared" si="10"/>
        <v>291.88873329162595</v>
      </c>
      <c r="AT49">
        <f t="shared" si="11"/>
        <v>292.3498767852783</v>
      </c>
      <c r="AU49">
        <f t="shared" si="12"/>
        <v>1.8777997639580803</v>
      </c>
      <c r="AV49">
        <f t="shared" si="13"/>
        <v>-1.8308935824628019</v>
      </c>
      <c r="AW49">
        <f t="shared" si="14"/>
        <v>2.1694836173556302</v>
      </c>
      <c r="AX49">
        <f t="shared" si="15"/>
        <v>21.930403292418159</v>
      </c>
      <c r="AY49">
        <f t="shared" si="16"/>
        <v>7.6684270503527294</v>
      </c>
      <c r="AZ49">
        <f t="shared" si="17"/>
        <v>18.969305038452148</v>
      </c>
      <c r="BA49">
        <f t="shared" si="18"/>
        <v>2.200960105141371</v>
      </c>
      <c r="BB49">
        <f t="shared" si="19"/>
        <v>0.64479415493969816</v>
      </c>
      <c r="BC49">
        <f t="shared" si="20"/>
        <v>1.4108780123972102</v>
      </c>
      <c r="BD49">
        <f t="shared" si="21"/>
        <v>0.79008209274416075</v>
      </c>
      <c r="BE49">
        <f t="shared" si="22"/>
        <v>0.41218604629335642</v>
      </c>
      <c r="BF49">
        <f t="shared" si="23"/>
        <v>40.703406063511729</v>
      </c>
      <c r="BG49">
        <f t="shared" si="24"/>
        <v>1.0225858738031302</v>
      </c>
      <c r="BH49">
        <f t="shared" si="25"/>
        <v>69.911663902504401</v>
      </c>
      <c r="BI49">
        <f t="shared" si="26"/>
        <v>404.24768174956836</v>
      </c>
      <c r="BJ49">
        <f t="shared" si="27"/>
        <v>-1.0021901588996757E-2</v>
      </c>
    </row>
    <row r="50" spans="1:62">
      <c r="A50" s="1">
        <v>24</v>
      </c>
      <c r="B50" s="1" t="s">
        <v>129</v>
      </c>
      <c r="C50" s="2">
        <v>40875</v>
      </c>
      <c r="D50" s="1" t="s">
        <v>106</v>
      </c>
      <c r="E50" s="1">
        <v>0</v>
      </c>
      <c r="F50" s="1" t="s">
        <v>11</v>
      </c>
      <c r="G50" s="1" t="s">
        <v>115</v>
      </c>
      <c r="H50" s="1">
        <v>0</v>
      </c>
      <c r="I50" s="1">
        <v>5598</v>
      </c>
      <c r="J50" s="1">
        <v>0</v>
      </c>
      <c r="K50">
        <f t="shared" si="0"/>
        <v>-7.5113936401455392</v>
      </c>
      <c r="L50">
        <f t="shared" si="1"/>
        <v>0.59254428970256545</v>
      </c>
      <c r="M50">
        <f t="shared" si="2"/>
        <v>418.71590014649269</v>
      </c>
      <c r="N50">
        <f t="shared" si="3"/>
        <v>4.0769092198397141</v>
      </c>
      <c r="O50">
        <f t="shared" si="4"/>
        <v>0.76407059586604009</v>
      </c>
      <c r="P50">
        <f t="shared" si="5"/>
        <v>18.305868148803711</v>
      </c>
      <c r="Q50" s="1">
        <v>3</v>
      </c>
      <c r="R50">
        <f t="shared" si="6"/>
        <v>2.0786957442760468</v>
      </c>
      <c r="S50" s="1">
        <v>1</v>
      </c>
      <c r="T50">
        <f t="shared" si="7"/>
        <v>4.1573914885520935</v>
      </c>
      <c r="U50" s="1">
        <v>19.152856826782227</v>
      </c>
      <c r="V50" s="1">
        <v>18.305868148803711</v>
      </c>
      <c r="W50" s="1">
        <v>19.221023559570312</v>
      </c>
      <c r="X50" s="1">
        <v>397.49880981445312</v>
      </c>
      <c r="Y50" s="1">
        <v>401.02093505859375</v>
      </c>
      <c r="Z50" s="1">
        <v>11.20970344543457</v>
      </c>
      <c r="AA50" s="1">
        <v>13.619962692260742</v>
      </c>
      <c r="AB50" s="1">
        <v>49.811042785644531</v>
      </c>
      <c r="AC50" s="1">
        <v>60.521186828613281</v>
      </c>
      <c r="AD50" s="1">
        <v>500.53311157226562</v>
      </c>
      <c r="AE50" s="1">
        <v>37.302463531494141</v>
      </c>
      <c r="AF50" s="1">
        <v>47.384719848632812</v>
      </c>
      <c r="AG50" s="1">
        <v>98.927223205566406</v>
      </c>
      <c r="AH50" s="1">
        <v>22.140178680419922</v>
      </c>
      <c r="AI50" s="1">
        <v>-9.2119485139846802E-2</v>
      </c>
      <c r="AJ50" s="1">
        <v>1</v>
      </c>
      <c r="AK50" s="1">
        <v>-0.21956524252891541</v>
      </c>
      <c r="AL50" s="1">
        <v>2.737391471862793</v>
      </c>
      <c r="AM50" s="1">
        <v>1</v>
      </c>
      <c r="AN50" s="1">
        <v>0</v>
      </c>
      <c r="AO50" s="1">
        <v>0.18999999761581421</v>
      </c>
      <c r="AP50" s="1">
        <v>111125</v>
      </c>
      <c r="AQ50">
        <f t="shared" si="8"/>
        <v>1.6684437052408851</v>
      </c>
      <c r="AR50">
        <f t="shared" si="9"/>
        <v>4.0769092198397142E-3</v>
      </c>
      <c r="AS50">
        <f t="shared" si="10"/>
        <v>291.45586814880369</v>
      </c>
      <c r="AT50">
        <f t="shared" si="11"/>
        <v>292.3028568267822</v>
      </c>
      <c r="AU50">
        <f t="shared" si="12"/>
        <v>7.0874679820478832</v>
      </c>
      <c r="AV50">
        <f t="shared" si="13"/>
        <v>-1.3924193691377476</v>
      </c>
      <c r="AW50">
        <f t="shared" si="14"/>
        <v>2.1114556851748056</v>
      </c>
      <c r="AX50">
        <f t="shared" si="15"/>
        <v>21.343525237611228</v>
      </c>
      <c r="AY50">
        <f t="shared" si="16"/>
        <v>7.7235625453504859</v>
      </c>
      <c r="AZ50">
        <f t="shared" si="17"/>
        <v>18.729362487792969</v>
      </c>
      <c r="BA50">
        <f t="shared" si="18"/>
        <v>2.1682127529764794</v>
      </c>
      <c r="BB50">
        <f t="shared" si="19"/>
        <v>0.51862566181995207</v>
      </c>
      <c r="BC50">
        <f t="shared" si="20"/>
        <v>1.3473850893087655</v>
      </c>
      <c r="BD50">
        <f t="shared" si="21"/>
        <v>0.82082766366771387</v>
      </c>
      <c r="BE50">
        <f t="shared" si="22"/>
        <v>0.33005983795326593</v>
      </c>
      <c r="BF50">
        <f t="shared" si="23"/>
        <v>41.422401313511735</v>
      </c>
      <c r="BG50">
        <f t="shared" si="24"/>
        <v>1.0441247913536322</v>
      </c>
      <c r="BH50">
        <f t="shared" si="25"/>
        <v>67.763782896367601</v>
      </c>
      <c r="BI50">
        <f t="shared" si="26"/>
        <v>403.46005618589663</v>
      </c>
      <c r="BJ50">
        <f t="shared" si="27"/>
        <v>-1.2615882045221688E-2</v>
      </c>
    </row>
    <row r="51" spans="1:62">
      <c r="A51" s="1">
        <v>25</v>
      </c>
      <c r="B51" s="1" t="s">
        <v>130</v>
      </c>
      <c r="C51" s="2">
        <v>40875</v>
      </c>
      <c r="D51" s="1" t="s">
        <v>106</v>
      </c>
      <c r="E51" s="1">
        <v>0</v>
      </c>
      <c r="F51" s="1" t="s">
        <v>13</v>
      </c>
      <c r="G51" s="1" t="s">
        <v>115</v>
      </c>
      <c r="H51" s="1">
        <v>0</v>
      </c>
      <c r="I51" s="1">
        <v>5744.5</v>
      </c>
      <c r="J51" s="1">
        <v>0</v>
      </c>
      <c r="K51">
        <f t="shared" si="0"/>
        <v>2.9080175341595305</v>
      </c>
      <c r="L51">
        <f t="shared" si="1"/>
        <v>0.89894563123778404</v>
      </c>
      <c r="M51">
        <f t="shared" si="2"/>
        <v>371.45068534045481</v>
      </c>
      <c r="N51">
        <f t="shared" si="3"/>
        <v>6.4219071815476418</v>
      </c>
      <c r="O51">
        <f t="shared" si="4"/>
        <v>0.83611389318666585</v>
      </c>
      <c r="P51">
        <f t="shared" si="5"/>
        <v>19.297800064086914</v>
      </c>
      <c r="Q51" s="1">
        <v>2.5</v>
      </c>
      <c r="R51">
        <f t="shared" si="6"/>
        <v>2.1884783655405045</v>
      </c>
      <c r="S51" s="1">
        <v>1</v>
      </c>
      <c r="T51">
        <f t="shared" si="7"/>
        <v>4.3769567310810089</v>
      </c>
      <c r="U51" s="1">
        <v>19.505970001220703</v>
      </c>
      <c r="V51" s="1">
        <v>19.297800064086914</v>
      </c>
      <c r="W51" s="1">
        <v>19.491718292236328</v>
      </c>
      <c r="X51" s="1">
        <v>385.28387451171875</v>
      </c>
      <c r="Y51" s="1">
        <v>382.60409545898438</v>
      </c>
      <c r="Z51" s="1">
        <v>11.094948768615723</v>
      </c>
      <c r="AA51" s="1">
        <v>14.256875038146973</v>
      </c>
      <c r="AB51" s="1">
        <v>48.228950500488281</v>
      </c>
      <c r="AC51" s="1">
        <v>61.973625183105469</v>
      </c>
      <c r="AD51" s="1">
        <v>500.5137939453125</v>
      </c>
      <c r="AE51" s="1">
        <v>1304.9794921875</v>
      </c>
      <c r="AF51" s="1">
        <v>1446.074951171875</v>
      </c>
      <c r="AG51" s="1">
        <v>98.92645263671875</v>
      </c>
      <c r="AH51" s="1">
        <v>22.140178680419922</v>
      </c>
      <c r="AI51" s="1">
        <v>-9.2119485139846802E-2</v>
      </c>
      <c r="AJ51" s="1">
        <v>1</v>
      </c>
      <c r="AK51" s="1">
        <v>-0.21956524252891541</v>
      </c>
      <c r="AL51" s="1">
        <v>2.737391471862793</v>
      </c>
      <c r="AM51" s="1">
        <v>1</v>
      </c>
      <c r="AN51" s="1">
        <v>0</v>
      </c>
      <c r="AO51" s="1">
        <v>0.18999999761581421</v>
      </c>
      <c r="AP51" s="1">
        <v>111125</v>
      </c>
      <c r="AQ51">
        <f t="shared" si="8"/>
        <v>2.0020551757812499</v>
      </c>
      <c r="AR51">
        <f t="shared" si="9"/>
        <v>6.4219071815476416E-3</v>
      </c>
      <c r="AS51">
        <f t="shared" si="10"/>
        <v>292.44780006408689</v>
      </c>
      <c r="AT51">
        <f t="shared" si="11"/>
        <v>292.65597000122068</v>
      </c>
      <c r="AU51">
        <f t="shared" si="12"/>
        <v>247.94610040431144</v>
      </c>
      <c r="AV51">
        <f t="shared" si="13"/>
        <v>-0.26782704732775447</v>
      </c>
      <c r="AW51">
        <f t="shared" si="14"/>
        <v>2.2464959663955302</v>
      </c>
      <c r="AX51">
        <f t="shared" si="15"/>
        <v>22.708748838343499</v>
      </c>
      <c r="AY51">
        <f t="shared" si="16"/>
        <v>8.4518738001965268</v>
      </c>
      <c r="AZ51">
        <f t="shared" si="17"/>
        <v>19.401885032653809</v>
      </c>
      <c r="BA51">
        <f t="shared" si="18"/>
        <v>2.2610954391502385</v>
      </c>
      <c r="BB51">
        <f t="shared" si="19"/>
        <v>0.74577690436878807</v>
      </c>
      <c r="BC51">
        <f t="shared" si="20"/>
        <v>1.4103820732088643</v>
      </c>
      <c r="BD51">
        <f t="shared" si="21"/>
        <v>0.85071336594137414</v>
      </c>
      <c r="BE51">
        <f t="shared" si="22"/>
        <v>0.47781372545012085</v>
      </c>
      <c r="BF51">
        <f t="shared" si="23"/>
        <v>36.746298630209225</v>
      </c>
      <c r="BG51">
        <f t="shared" si="24"/>
        <v>0.97084869124270723</v>
      </c>
      <c r="BH51">
        <f t="shared" si="25"/>
        <v>68.541544887917965</v>
      </c>
      <c r="BI51">
        <f t="shared" si="26"/>
        <v>381.70716548861526</v>
      </c>
      <c r="BJ51">
        <f t="shared" si="27"/>
        <v>5.2218043666354191E-3</v>
      </c>
    </row>
    <row r="52" spans="1:62">
      <c r="A52" s="1">
        <v>26</v>
      </c>
      <c r="B52" s="1" t="s">
        <v>131</v>
      </c>
      <c r="C52" s="2">
        <v>40875</v>
      </c>
      <c r="D52" s="1" t="s">
        <v>106</v>
      </c>
      <c r="E52" s="1">
        <v>0</v>
      </c>
      <c r="F52" s="1" t="s">
        <v>7</v>
      </c>
      <c r="G52" s="1" t="s">
        <v>115</v>
      </c>
      <c r="H52" s="1">
        <v>0</v>
      </c>
      <c r="I52" s="1">
        <v>5834.5</v>
      </c>
      <c r="J52" s="1">
        <v>0</v>
      </c>
      <c r="K52">
        <f t="shared" si="0"/>
        <v>4.7942068788217949</v>
      </c>
      <c r="L52">
        <f t="shared" si="1"/>
        <v>0.80314495363765759</v>
      </c>
      <c r="M52">
        <f t="shared" si="2"/>
        <v>356.40520803668994</v>
      </c>
      <c r="N52">
        <f t="shared" si="3"/>
        <v>6.682413073038199</v>
      </c>
      <c r="O52">
        <f t="shared" si="4"/>
        <v>0.94906592856069216</v>
      </c>
      <c r="P52">
        <f t="shared" si="5"/>
        <v>19.679399490356445</v>
      </c>
      <c r="Q52" s="1">
        <v>2</v>
      </c>
      <c r="R52">
        <f t="shared" si="6"/>
        <v>2.2982609868049622</v>
      </c>
      <c r="S52" s="1">
        <v>1</v>
      </c>
      <c r="T52">
        <f t="shared" si="7"/>
        <v>4.5965219736099243</v>
      </c>
      <c r="U52" s="1">
        <v>19.854499816894531</v>
      </c>
      <c r="V52" s="1">
        <v>19.679399490356445</v>
      </c>
      <c r="W52" s="1">
        <v>19.792655944824219</v>
      </c>
      <c r="X52" s="1">
        <v>375.87802124023438</v>
      </c>
      <c r="Y52" s="1">
        <v>372.96621704101562</v>
      </c>
      <c r="Z52" s="1">
        <v>11.026430130004883</v>
      </c>
      <c r="AA52" s="1">
        <v>13.660345077514648</v>
      </c>
      <c r="AB52" s="1">
        <v>46.904964447021484</v>
      </c>
      <c r="AC52" s="1">
        <v>58.109287261962891</v>
      </c>
      <c r="AD52" s="1">
        <v>500.48153686523438</v>
      </c>
      <c r="AE52" s="1">
        <v>1496.17919921875</v>
      </c>
      <c r="AF52" s="1">
        <v>1539.385498046875</v>
      </c>
      <c r="AG52" s="1">
        <v>98.925926208496094</v>
      </c>
      <c r="AH52" s="1">
        <v>22.140178680419922</v>
      </c>
      <c r="AI52" s="1">
        <v>-9.2119485139846802E-2</v>
      </c>
      <c r="AJ52" s="1">
        <v>1</v>
      </c>
      <c r="AK52" s="1">
        <v>-0.21956524252891541</v>
      </c>
      <c r="AL52" s="1">
        <v>2.737391471862793</v>
      </c>
      <c r="AM52" s="1">
        <v>1</v>
      </c>
      <c r="AN52" s="1">
        <v>0</v>
      </c>
      <c r="AO52" s="1">
        <v>0.18999999761581421</v>
      </c>
      <c r="AP52" s="1">
        <v>111125</v>
      </c>
      <c r="AQ52">
        <f t="shared" si="8"/>
        <v>2.5024076843261716</v>
      </c>
      <c r="AR52">
        <f t="shared" si="9"/>
        <v>6.6824130730381986E-3</v>
      </c>
      <c r="AS52">
        <f t="shared" si="10"/>
        <v>292.82939949035642</v>
      </c>
      <c r="AT52">
        <f t="shared" si="11"/>
        <v>293.00449981689451</v>
      </c>
      <c r="AU52">
        <f t="shared" si="12"/>
        <v>284.27404428439331</v>
      </c>
      <c r="AV52">
        <f t="shared" si="13"/>
        <v>-6.6102872087610925E-2</v>
      </c>
      <c r="AW52">
        <f t="shared" si="14"/>
        <v>2.3004282176814992</v>
      </c>
      <c r="AX52">
        <f t="shared" si="15"/>
        <v>23.254047809803883</v>
      </c>
      <c r="AY52">
        <f t="shared" si="16"/>
        <v>9.5937027322892341</v>
      </c>
      <c r="AZ52">
        <f t="shared" si="17"/>
        <v>19.766949653625488</v>
      </c>
      <c r="BA52">
        <f t="shared" si="18"/>
        <v>2.3129607061297084</v>
      </c>
      <c r="BB52">
        <f t="shared" si="19"/>
        <v>0.6836853971048924</v>
      </c>
      <c r="BC52">
        <f t="shared" si="20"/>
        <v>1.351362289120807</v>
      </c>
      <c r="BD52">
        <f t="shared" si="21"/>
        <v>0.96159841700890136</v>
      </c>
      <c r="BE52">
        <f t="shared" si="22"/>
        <v>0.43663930440185816</v>
      </c>
      <c r="BF52">
        <f t="shared" si="23"/>
        <v>35.257715310561288</v>
      </c>
      <c r="BG52">
        <f t="shared" si="24"/>
        <v>0.95559649038533578</v>
      </c>
      <c r="BH52">
        <f t="shared" si="25"/>
        <v>64.21995997330032</v>
      </c>
      <c r="BI52">
        <f t="shared" si="26"/>
        <v>371.55815692000061</v>
      </c>
      <c r="BJ52">
        <f t="shared" si="27"/>
        <v>8.2862875737632243E-3</v>
      </c>
    </row>
    <row r="53" spans="1:62">
      <c r="A53" s="1">
        <v>27</v>
      </c>
      <c r="B53" s="1" t="s">
        <v>132</v>
      </c>
      <c r="C53" s="2">
        <v>40875</v>
      </c>
      <c r="D53" s="1" t="s">
        <v>106</v>
      </c>
      <c r="E53" s="1">
        <v>0</v>
      </c>
      <c r="F53" s="1" t="s">
        <v>2</v>
      </c>
      <c r="G53" s="1" t="s">
        <v>3</v>
      </c>
      <c r="H53" s="1">
        <v>0</v>
      </c>
      <c r="I53" s="1">
        <v>8114.5</v>
      </c>
      <c r="J53" s="1">
        <v>0</v>
      </c>
      <c r="K53">
        <f t="shared" si="0"/>
        <v>-22.416226472408326</v>
      </c>
      <c r="L53">
        <f t="shared" si="1"/>
        <v>1.6560338515224676E-2</v>
      </c>
      <c r="M53">
        <f t="shared" si="2"/>
        <v>2364.5641564687753</v>
      </c>
      <c r="N53">
        <f t="shared" si="3"/>
        <v>0.19634931912848966</v>
      </c>
      <c r="O53">
        <f t="shared" si="4"/>
        <v>1.1552883047746574</v>
      </c>
      <c r="P53">
        <f t="shared" si="5"/>
        <v>21.017257690429688</v>
      </c>
      <c r="Q53" s="1">
        <v>4.5</v>
      </c>
      <c r="R53">
        <f t="shared" si="6"/>
        <v>1.7493478804826736</v>
      </c>
      <c r="S53" s="1">
        <v>1</v>
      </c>
      <c r="T53">
        <f t="shared" si="7"/>
        <v>3.4986957609653473</v>
      </c>
      <c r="U53" s="1">
        <v>21.435287475585938</v>
      </c>
      <c r="V53" s="1">
        <v>21.017257690429688</v>
      </c>
      <c r="W53" s="1">
        <v>21.474493026733398</v>
      </c>
      <c r="X53" s="1">
        <v>194.45716857910156</v>
      </c>
      <c r="Y53" s="1">
        <v>214.5748291015625</v>
      </c>
      <c r="Z53" s="1">
        <v>13.40813159942627</v>
      </c>
      <c r="AA53" s="1">
        <v>13.582281112670898</v>
      </c>
      <c r="AB53" s="1">
        <v>51.729118347167969</v>
      </c>
      <c r="AC53" s="1">
        <v>52.400997161865234</v>
      </c>
      <c r="AD53" s="1">
        <v>500.47283935546875</v>
      </c>
      <c r="AE53" s="1">
        <v>16.84130859375</v>
      </c>
      <c r="AF53" s="1">
        <v>23.970962524414062</v>
      </c>
      <c r="AG53" s="1">
        <v>98.900314331054688</v>
      </c>
      <c r="AH53" s="1">
        <v>19.488536834716797</v>
      </c>
      <c r="AI53" s="1">
        <v>-0.1174176037311554</v>
      </c>
      <c r="AJ53" s="1">
        <v>0.66666668653488159</v>
      </c>
      <c r="AK53" s="1">
        <v>-0.21956524252891541</v>
      </c>
      <c r="AL53" s="1">
        <v>2.737391471862793</v>
      </c>
      <c r="AM53" s="1">
        <v>1</v>
      </c>
      <c r="AN53" s="1">
        <v>0</v>
      </c>
      <c r="AO53" s="1">
        <v>0.18999999761581421</v>
      </c>
      <c r="AP53" s="1">
        <v>111125</v>
      </c>
      <c r="AQ53">
        <f t="shared" si="8"/>
        <v>1.112161865234375</v>
      </c>
      <c r="AR53">
        <f t="shared" si="9"/>
        <v>1.9634931912848965E-4</v>
      </c>
      <c r="AS53">
        <f t="shared" si="10"/>
        <v>294.16725769042966</v>
      </c>
      <c r="AT53">
        <f t="shared" si="11"/>
        <v>294.58528747558591</v>
      </c>
      <c r="AU53">
        <f t="shared" si="12"/>
        <v>3.1998485926596913</v>
      </c>
      <c r="AV53">
        <f t="shared" si="13"/>
        <v>-8.5628586207996595E-3</v>
      </c>
      <c r="AW53">
        <f t="shared" si="14"/>
        <v>2.4985801761505564</v>
      </c>
      <c r="AX53">
        <f t="shared" si="15"/>
        <v>25.26362219423202</v>
      </c>
      <c r="AY53">
        <f t="shared" si="16"/>
        <v>11.681341081561122</v>
      </c>
      <c r="AZ53">
        <f t="shared" si="17"/>
        <v>21.226272583007812</v>
      </c>
      <c r="BA53">
        <f t="shared" si="18"/>
        <v>2.5308505563119073</v>
      </c>
      <c r="BB53">
        <f t="shared" si="19"/>
        <v>1.6482322915798119E-2</v>
      </c>
      <c r="BC53">
        <f t="shared" si="20"/>
        <v>1.343291871375899</v>
      </c>
      <c r="BD53">
        <f t="shared" si="21"/>
        <v>1.1875586849360082</v>
      </c>
      <c r="BE53">
        <f t="shared" si="22"/>
        <v>1.0308432743557382E-2</v>
      </c>
      <c r="BF53">
        <f t="shared" si="23"/>
        <v>233.85613833070707</v>
      </c>
      <c r="BG53">
        <f t="shared" si="24"/>
        <v>11.019764836208166</v>
      </c>
      <c r="BH53">
        <f t="shared" si="25"/>
        <v>53.068485263783394</v>
      </c>
      <c r="BI53">
        <f t="shared" si="26"/>
        <v>223.22431102433521</v>
      </c>
      <c r="BJ53">
        <f t="shared" si="27"/>
        <v>-5.3291470752526882E-2</v>
      </c>
    </row>
    <row r="54" spans="1:62">
      <c r="A54" s="1">
        <v>28</v>
      </c>
      <c r="B54" s="1" t="s">
        <v>133</v>
      </c>
      <c r="C54" s="2">
        <v>40875</v>
      </c>
      <c r="D54" s="1" t="s">
        <v>106</v>
      </c>
      <c r="E54" s="1">
        <v>0</v>
      </c>
      <c r="F54" s="1" t="s">
        <v>11</v>
      </c>
      <c r="G54" s="1" t="s">
        <v>3</v>
      </c>
      <c r="H54" s="1">
        <v>0</v>
      </c>
      <c r="I54" s="1">
        <v>8195.5</v>
      </c>
      <c r="J54" s="1">
        <v>0</v>
      </c>
      <c r="K54">
        <f t="shared" si="0"/>
        <v>-32.714554814163186</v>
      </c>
      <c r="L54">
        <f t="shared" si="1"/>
        <v>-4.6753099529095237E-4</v>
      </c>
      <c r="M54">
        <f t="shared" si="2"/>
        <v>-110639.47241603344</v>
      </c>
      <c r="N54">
        <f t="shared" si="3"/>
        <v>-5.7419159212746184E-3</v>
      </c>
      <c r="O54">
        <f t="shared" si="4"/>
        <v>1.191052709001406</v>
      </c>
      <c r="P54">
        <f t="shared" si="5"/>
        <v>21.044809341430664</v>
      </c>
      <c r="Q54" s="1">
        <v>4.5</v>
      </c>
      <c r="R54">
        <f t="shared" si="6"/>
        <v>1.7493478804826736</v>
      </c>
      <c r="S54" s="1">
        <v>1</v>
      </c>
      <c r="T54">
        <f t="shared" si="7"/>
        <v>3.4986957609653473</v>
      </c>
      <c r="U54" s="1">
        <v>21.465740203857422</v>
      </c>
      <c r="V54" s="1">
        <v>21.044809341430664</v>
      </c>
      <c r="W54" s="1">
        <v>21.534156799316406</v>
      </c>
      <c r="X54" s="1">
        <v>190.37017822265625</v>
      </c>
      <c r="Y54" s="1">
        <v>219.78753662109375</v>
      </c>
      <c r="Z54" s="1">
        <v>13.26849365234375</v>
      </c>
      <c r="AA54" s="1">
        <v>13.263399124145508</v>
      </c>
      <c r="AB54" s="1">
        <v>51.095249176025391</v>
      </c>
      <c r="AC54" s="1">
        <v>51.075634002685547</v>
      </c>
      <c r="AD54" s="1">
        <v>500.45681762695312</v>
      </c>
      <c r="AE54" s="1">
        <v>31.043058395385742</v>
      </c>
      <c r="AF54" s="1">
        <v>34.325923919677734</v>
      </c>
      <c r="AG54" s="1">
        <v>98.900779724121094</v>
      </c>
      <c r="AH54" s="1">
        <v>19.488536834716797</v>
      </c>
      <c r="AI54" s="1">
        <v>-0.1174176037311554</v>
      </c>
      <c r="AJ54" s="1">
        <v>0.66666668653488159</v>
      </c>
      <c r="AK54" s="1">
        <v>-0.21956524252891541</v>
      </c>
      <c r="AL54" s="1">
        <v>2.737391471862793</v>
      </c>
      <c r="AM54" s="1">
        <v>1</v>
      </c>
      <c r="AN54" s="1">
        <v>0</v>
      </c>
      <c r="AO54" s="1">
        <v>0.18999999761581421</v>
      </c>
      <c r="AP54" s="1">
        <v>111125</v>
      </c>
      <c r="AQ54">
        <f t="shared" si="8"/>
        <v>1.1121262613932292</v>
      </c>
      <c r="AR54">
        <f t="shared" si="9"/>
        <v>-5.7419159212746187E-6</v>
      </c>
      <c r="AS54">
        <f t="shared" si="10"/>
        <v>294.19480934143064</v>
      </c>
      <c r="AT54">
        <f t="shared" si="11"/>
        <v>294.6157402038574</v>
      </c>
      <c r="AU54">
        <f t="shared" si="12"/>
        <v>5.8981810211108723</v>
      </c>
      <c r="AV54">
        <f t="shared" si="13"/>
        <v>0.10684966832759972</v>
      </c>
      <c r="AW54">
        <f t="shared" si="14"/>
        <v>2.5028132241716214</v>
      </c>
      <c r="AX54">
        <f t="shared" si="15"/>
        <v>25.306304269320194</v>
      </c>
      <c r="AY54">
        <f t="shared" si="16"/>
        <v>12.042905145174686</v>
      </c>
      <c r="AZ54">
        <f t="shared" si="17"/>
        <v>21.255274772644043</v>
      </c>
      <c r="BA54">
        <f t="shared" si="18"/>
        <v>2.5353569927518302</v>
      </c>
      <c r="BB54">
        <f t="shared" si="19"/>
        <v>-4.6759347984518613E-4</v>
      </c>
      <c r="BC54">
        <f t="shared" si="20"/>
        <v>1.3117605151702154</v>
      </c>
      <c r="BD54">
        <f t="shared" si="21"/>
        <v>1.2235964775816148</v>
      </c>
      <c r="BE54">
        <f t="shared" si="22"/>
        <v>-2.9224031041415779E-4</v>
      </c>
      <c r="BF54">
        <f t="shared" si="23"/>
        <v>-10942.330090211095</v>
      </c>
      <c r="BG54">
        <f t="shared" si="24"/>
        <v>-503.39284072677941</v>
      </c>
      <c r="BH54">
        <f t="shared" si="25"/>
        <v>51.469172630798198</v>
      </c>
      <c r="BI54">
        <f t="shared" si="26"/>
        <v>232.41071166016448</v>
      </c>
      <c r="BJ54">
        <f t="shared" si="27"/>
        <v>-7.244894425227473E-2</v>
      </c>
    </row>
    <row r="55" spans="1:62">
      <c r="A55" s="1">
        <v>29</v>
      </c>
      <c r="B55" s="1" t="s">
        <v>134</v>
      </c>
      <c r="C55" s="2">
        <v>40875</v>
      </c>
      <c r="D55" s="1" t="s">
        <v>106</v>
      </c>
      <c r="E55" s="1">
        <v>0</v>
      </c>
      <c r="F55" s="1" t="s">
        <v>13</v>
      </c>
      <c r="G55" s="1" t="s">
        <v>3</v>
      </c>
      <c r="H55" s="1">
        <v>0</v>
      </c>
      <c r="I55" s="1">
        <v>8249</v>
      </c>
      <c r="J55" s="1">
        <v>0</v>
      </c>
      <c r="K55">
        <f t="shared" si="0"/>
        <v>-37.073632059411622</v>
      </c>
      <c r="L55">
        <f t="shared" si="1"/>
        <v>3.1044322777973754E-2</v>
      </c>
      <c r="M55">
        <f t="shared" si="2"/>
        <v>2123.7495779550463</v>
      </c>
      <c r="N55">
        <f t="shared" si="3"/>
        <v>0.36870734295231616</v>
      </c>
      <c r="O55">
        <f t="shared" si="4"/>
        <v>1.1620867030288642</v>
      </c>
      <c r="P55">
        <f t="shared" si="5"/>
        <v>21.003118515014648</v>
      </c>
      <c r="Q55" s="1">
        <v>4.5</v>
      </c>
      <c r="R55">
        <f t="shared" si="6"/>
        <v>1.7493478804826736</v>
      </c>
      <c r="S55" s="1">
        <v>1</v>
      </c>
      <c r="T55">
        <f t="shared" si="7"/>
        <v>3.4986957609653473</v>
      </c>
      <c r="U55" s="1">
        <v>21.481193542480469</v>
      </c>
      <c r="V55" s="1">
        <v>21.003118515014648</v>
      </c>
      <c r="W55" s="1">
        <v>21.521909713745117</v>
      </c>
      <c r="X55" s="1">
        <v>187.66984558105469</v>
      </c>
      <c r="Y55" s="1">
        <v>220.93376159667969</v>
      </c>
      <c r="Z55" s="1">
        <v>13.164586067199707</v>
      </c>
      <c r="AA55" s="1">
        <v>13.491660118103027</v>
      </c>
      <c r="AB55" s="1">
        <v>50.646709442138672</v>
      </c>
      <c r="AC55" s="1">
        <v>51.905025482177734</v>
      </c>
      <c r="AD55" s="1">
        <v>500.43649291992188</v>
      </c>
      <c r="AE55" s="1">
        <v>64.062507629394531</v>
      </c>
      <c r="AF55" s="1">
        <v>72.865653991699219</v>
      </c>
      <c r="AG55" s="1">
        <v>98.899879455566406</v>
      </c>
      <c r="AH55" s="1">
        <v>19.488536834716797</v>
      </c>
      <c r="AI55" s="1">
        <v>-0.1174176037311554</v>
      </c>
      <c r="AJ55" s="1">
        <v>1</v>
      </c>
      <c r="AK55" s="1">
        <v>-0.21956524252891541</v>
      </c>
      <c r="AL55" s="1">
        <v>2.737391471862793</v>
      </c>
      <c r="AM55" s="1">
        <v>1</v>
      </c>
      <c r="AN55" s="1">
        <v>0</v>
      </c>
      <c r="AO55" s="1">
        <v>0.18999999761581421</v>
      </c>
      <c r="AP55" s="1">
        <v>111125</v>
      </c>
      <c r="AQ55">
        <f t="shared" si="8"/>
        <v>1.1120810953776039</v>
      </c>
      <c r="AR55">
        <f t="shared" si="9"/>
        <v>3.6870734295231614E-4</v>
      </c>
      <c r="AS55">
        <f t="shared" si="10"/>
        <v>294.15311851501463</v>
      </c>
      <c r="AT55">
        <f t="shared" si="11"/>
        <v>294.63119354248045</v>
      </c>
      <c r="AU55">
        <f t="shared" si="12"/>
        <v>12.171876296848041</v>
      </c>
      <c r="AV55">
        <f t="shared" si="13"/>
        <v>1.1578424061823384E-2</v>
      </c>
      <c r="AW55">
        <f t="shared" si="14"/>
        <v>2.4964102623647264</v>
      </c>
      <c r="AX55">
        <f t="shared" si="15"/>
        <v>25.241792771712223</v>
      </c>
      <c r="AY55">
        <f t="shared" si="16"/>
        <v>11.750132653609196</v>
      </c>
      <c r="AZ55">
        <f t="shared" si="17"/>
        <v>21.242156028747559</v>
      </c>
      <c r="BA55">
        <f t="shared" si="18"/>
        <v>2.5333176982879482</v>
      </c>
      <c r="BB55">
        <f t="shared" si="19"/>
        <v>3.0771285683491439E-2</v>
      </c>
      <c r="BC55">
        <f t="shared" si="20"/>
        <v>1.3343235593358622</v>
      </c>
      <c r="BD55">
        <f t="shared" si="21"/>
        <v>1.198994138952086</v>
      </c>
      <c r="BE55">
        <f t="shared" si="22"/>
        <v>1.9256399259619899E-2</v>
      </c>
      <c r="BF55">
        <f t="shared" si="23"/>
        <v>210.03857725356411</v>
      </c>
      <c r="BG55">
        <f t="shared" si="24"/>
        <v>9.6126077001848476</v>
      </c>
      <c r="BH55">
        <f t="shared" si="25"/>
        <v>52.947857939939965</v>
      </c>
      <c r="BI55">
        <f t="shared" si="26"/>
        <v>235.23892177625365</v>
      </c>
      <c r="BJ55">
        <f t="shared" si="27"/>
        <v>-8.3445774567288619E-2</v>
      </c>
    </row>
    <row r="56" spans="1:62">
      <c r="A56" s="1">
        <v>30</v>
      </c>
      <c r="B56" s="1" t="s">
        <v>135</v>
      </c>
      <c r="C56" s="2">
        <v>40875</v>
      </c>
      <c r="D56" s="1" t="s">
        <v>106</v>
      </c>
      <c r="E56" s="1">
        <v>0</v>
      </c>
      <c r="F56" s="1" t="s">
        <v>15</v>
      </c>
      <c r="G56" s="1" t="s">
        <v>3</v>
      </c>
      <c r="H56" s="1">
        <v>0</v>
      </c>
      <c r="I56" s="1">
        <v>8313</v>
      </c>
      <c r="J56" s="1">
        <v>0</v>
      </c>
      <c r="K56">
        <f t="shared" si="0"/>
        <v>-17.342584959705007</v>
      </c>
      <c r="L56">
        <f t="shared" si="1"/>
        <v>0.13000344328266633</v>
      </c>
      <c r="M56">
        <f t="shared" si="2"/>
        <v>414.57326253696186</v>
      </c>
      <c r="N56">
        <f t="shared" si="3"/>
        <v>1.4407523660227448</v>
      </c>
      <c r="O56">
        <f t="shared" si="4"/>
        <v>1.1141181503199582</v>
      </c>
      <c r="P56">
        <f t="shared" si="5"/>
        <v>21.214809417724609</v>
      </c>
      <c r="Q56" s="1">
        <v>4.5</v>
      </c>
      <c r="R56">
        <f t="shared" si="6"/>
        <v>1.7493478804826736</v>
      </c>
      <c r="S56" s="1">
        <v>1</v>
      </c>
      <c r="T56">
        <f t="shared" si="7"/>
        <v>3.4986957609653473</v>
      </c>
      <c r="U56" s="1">
        <v>21.612890243530273</v>
      </c>
      <c r="V56" s="1">
        <v>21.214809417724609</v>
      </c>
      <c r="W56" s="1">
        <v>21.622760772705078</v>
      </c>
      <c r="X56" s="1">
        <v>184.62619018554688</v>
      </c>
      <c r="Y56" s="1">
        <v>199.96258544921875</v>
      </c>
      <c r="Z56" s="1">
        <v>13.029745101928711</v>
      </c>
      <c r="AA56" s="1">
        <v>14.306818008422852</v>
      </c>
      <c r="AB56" s="1">
        <v>49.725933074951172</v>
      </c>
      <c r="AC56" s="1">
        <v>54.599678039550781</v>
      </c>
      <c r="AD56" s="1">
        <v>500.4122314453125</v>
      </c>
      <c r="AE56" s="1">
        <v>639.52447509765625</v>
      </c>
      <c r="AF56" s="1">
        <v>706.61358642578125</v>
      </c>
      <c r="AG56" s="1">
        <v>98.900619506835938</v>
      </c>
      <c r="AH56" s="1">
        <v>19.488536834716797</v>
      </c>
      <c r="AI56" s="1">
        <v>-0.1174176037311554</v>
      </c>
      <c r="AJ56" s="1">
        <v>0.66666668653488159</v>
      </c>
      <c r="AK56" s="1">
        <v>-0.21956524252891541</v>
      </c>
      <c r="AL56" s="1">
        <v>2.737391471862793</v>
      </c>
      <c r="AM56" s="1">
        <v>1</v>
      </c>
      <c r="AN56" s="1">
        <v>0</v>
      </c>
      <c r="AO56" s="1">
        <v>0.18999999761581421</v>
      </c>
      <c r="AP56" s="1">
        <v>111125</v>
      </c>
      <c r="AQ56">
        <f t="shared" si="8"/>
        <v>1.1120271809895832</v>
      </c>
      <c r="AR56">
        <f t="shared" si="9"/>
        <v>1.4407523660227449E-3</v>
      </c>
      <c r="AS56">
        <f t="shared" si="10"/>
        <v>294.36480941772459</v>
      </c>
      <c r="AT56">
        <f t="shared" si="11"/>
        <v>294.76289024353025</v>
      </c>
      <c r="AU56">
        <f t="shared" si="12"/>
        <v>121.50964874380952</v>
      </c>
      <c r="AV56">
        <f t="shared" si="13"/>
        <v>0.61795779235236992</v>
      </c>
      <c r="AW56">
        <f t="shared" si="14"/>
        <v>2.5290713145245349</v>
      </c>
      <c r="AX56">
        <f t="shared" si="15"/>
        <v>25.571845021150018</v>
      </c>
      <c r="AY56">
        <f t="shared" si="16"/>
        <v>11.265027012727167</v>
      </c>
      <c r="AZ56">
        <f t="shared" si="17"/>
        <v>21.413849830627441</v>
      </c>
      <c r="BA56">
        <f t="shared" si="18"/>
        <v>2.5601212566823315</v>
      </c>
      <c r="BB56">
        <f t="shared" si="19"/>
        <v>0.12534588025138391</v>
      </c>
      <c r="BC56">
        <f t="shared" si="20"/>
        <v>1.4149531642045767</v>
      </c>
      <c r="BD56">
        <f t="shared" si="21"/>
        <v>1.1451680924777548</v>
      </c>
      <c r="BE56">
        <f t="shared" si="22"/>
        <v>7.8746725002407855E-2</v>
      </c>
      <c r="BF56">
        <f t="shared" si="23"/>
        <v>41.001552495875664</v>
      </c>
      <c r="BG56">
        <f t="shared" si="24"/>
        <v>2.0732541620504517</v>
      </c>
      <c r="BH56">
        <f t="shared" si="25"/>
        <v>56.661645019930759</v>
      </c>
      <c r="BI56">
        <f t="shared" si="26"/>
        <v>206.65436184109967</v>
      </c>
      <c r="BJ56">
        <f t="shared" si="27"/>
        <v>-4.7550866285144287E-2</v>
      </c>
    </row>
    <row r="57" spans="1:62">
      <c r="A57" s="1">
        <v>31</v>
      </c>
      <c r="B57" s="1" t="s">
        <v>136</v>
      </c>
      <c r="C57" s="2">
        <v>40875</v>
      </c>
      <c r="D57" s="1" t="s">
        <v>106</v>
      </c>
      <c r="E57" s="1">
        <v>0</v>
      </c>
      <c r="F57" s="1" t="s">
        <v>17</v>
      </c>
      <c r="G57" s="1" t="s">
        <v>3</v>
      </c>
      <c r="H57" s="1">
        <v>0</v>
      </c>
      <c r="I57" s="1">
        <v>8401.5</v>
      </c>
      <c r="J57" s="1">
        <v>0</v>
      </c>
      <c r="K57">
        <f t="shared" si="0"/>
        <v>-2.4572910475084142</v>
      </c>
      <c r="L57">
        <f t="shared" si="1"/>
        <v>0.27303038527658846</v>
      </c>
      <c r="M57">
        <f t="shared" si="2"/>
        <v>193.59753176447171</v>
      </c>
      <c r="N57">
        <f t="shared" si="3"/>
        <v>2.8756424208048523</v>
      </c>
      <c r="O57">
        <f t="shared" si="4"/>
        <v>1.0950418689050259</v>
      </c>
      <c r="P57">
        <f t="shared" si="5"/>
        <v>21.595100402832031</v>
      </c>
      <c r="Q57" s="1">
        <v>4</v>
      </c>
      <c r="R57">
        <f t="shared" si="6"/>
        <v>1.8591305017471313</v>
      </c>
      <c r="S57" s="1">
        <v>1</v>
      </c>
      <c r="T57">
        <f t="shared" si="7"/>
        <v>3.7182610034942627</v>
      </c>
      <c r="U57" s="1">
        <v>21.780668258666992</v>
      </c>
      <c r="V57" s="1">
        <v>21.595100402832031</v>
      </c>
      <c r="W57" s="1">
        <v>21.799640655517578</v>
      </c>
      <c r="X57" s="1">
        <v>180.10610961914062</v>
      </c>
      <c r="Y57" s="1">
        <v>181.65263366699219</v>
      </c>
      <c r="Z57" s="1">
        <v>12.839072227478027</v>
      </c>
      <c r="AA57" s="1">
        <v>15.102771759033203</v>
      </c>
      <c r="AB57" s="1">
        <v>48.497344970703125</v>
      </c>
      <c r="AC57" s="1">
        <v>57.048080444335938</v>
      </c>
      <c r="AD57" s="1">
        <v>500.457275390625</v>
      </c>
      <c r="AE57" s="1">
        <v>669.29925537109375</v>
      </c>
      <c r="AF57" s="1">
        <v>651.409912109375</v>
      </c>
      <c r="AG57" s="1">
        <v>98.898666381835938</v>
      </c>
      <c r="AH57" s="1">
        <v>19.488536834716797</v>
      </c>
      <c r="AI57" s="1">
        <v>-0.1174176037311554</v>
      </c>
      <c r="AJ57" s="1">
        <v>1</v>
      </c>
      <c r="AK57" s="1">
        <v>-0.21956524252891541</v>
      </c>
      <c r="AL57" s="1">
        <v>2.737391471862793</v>
      </c>
      <c r="AM57" s="1">
        <v>1</v>
      </c>
      <c r="AN57" s="1">
        <v>0</v>
      </c>
      <c r="AO57" s="1">
        <v>0.18999999761581421</v>
      </c>
      <c r="AP57" s="1">
        <v>111125</v>
      </c>
      <c r="AQ57">
        <f t="shared" si="8"/>
        <v>1.2511431884765623</v>
      </c>
      <c r="AR57">
        <f t="shared" si="9"/>
        <v>2.8756424208048522E-3</v>
      </c>
      <c r="AS57">
        <f t="shared" si="10"/>
        <v>294.74510040283201</v>
      </c>
      <c r="AT57">
        <f t="shared" si="11"/>
        <v>294.93066825866697</v>
      </c>
      <c r="AU57">
        <f t="shared" si="12"/>
        <v>127.16685692477404</v>
      </c>
      <c r="AV57">
        <f t="shared" si="13"/>
        <v>2.2520463538327352E-2</v>
      </c>
      <c r="AW57">
        <f t="shared" si="14"/>
        <v>2.5886858545426641</v>
      </c>
      <c r="AX57">
        <f t="shared" si="15"/>
        <v>26.175134096834604</v>
      </c>
      <c r="AY57">
        <f t="shared" si="16"/>
        <v>11.072362337801401</v>
      </c>
      <c r="AZ57">
        <f t="shared" si="17"/>
        <v>21.687884330749512</v>
      </c>
      <c r="BA57">
        <f t="shared" si="18"/>
        <v>2.6034160332164067</v>
      </c>
      <c r="BB57">
        <f t="shared" si="19"/>
        <v>0.25435332464052218</v>
      </c>
      <c r="BC57">
        <f t="shared" si="20"/>
        <v>1.4936439856376382</v>
      </c>
      <c r="BD57">
        <f t="shared" si="21"/>
        <v>1.1097720475787685</v>
      </c>
      <c r="BE57">
        <f t="shared" si="22"/>
        <v>0.16054958232324296</v>
      </c>
      <c r="BF57">
        <f t="shared" si="23"/>
        <v>19.146537706321375</v>
      </c>
      <c r="BG57">
        <f t="shared" si="24"/>
        <v>1.0657568120888192</v>
      </c>
      <c r="BH57">
        <f t="shared" si="25"/>
        <v>59.762129887923351</v>
      </c>
      <c r="BI57">
        <f t="shared" si="26"/>
        <v>182.54480958229746</v>
      </c>
      <c r="BJ57">
        <f t="shared" si="27"/>
        <v>-8.0447615623616374E-3</v>
      </c>
    </row>
    <row r="58" spans="1:62">
      <c r="A58" s="1">
        <v>32</v>
      </c>
      <c r="B58" s="1" t="s">
        <v>137</v>
      </c>
      <c r="C58" s="2">
        <v>40875</v>
      </c>
      <c r="D58" s="1" t="s">
        <v>106</v>
      </c>
      <c r="E58" s="1">
        <v>0</v>
      </c>
      <c r="F58" s="1" t="s">
        <v>138</v>
      </c>
      <c r="G58" s="1" t="s">
        <v>3</v>
      </c>
      <c r="H58" s="1">
        <v>0</v>
      </c>
      <c r="I58" s="1">
        <v>8486</v>
      </c>
      <c r="J58" s="1">
        <v>0</v>
      </c>
      <c r="K58">
        <f t="shared" si="0"/>
        <v>-1.7932283279484789</v>
      </c>
      <c r="L58">
        <f t="shared" si="1"/>
        <v>0.25351937675084324</v>
      </c>
      <c r="M58">
        <f t="shared" si="2"/>
        <v>185.1327317230689</v>
      </c>
      <c r="N58">
        <f t="shared" si="3"/>
        <v>2.9323493137887877</v>
      </c>
      <c r="O58">
        <f t="shared" si="4"/>
        <v>1.1889141179586815</v>
      </c>
      <c r="P58">
        <f t="shared" si="5"/>
        <v>21.741415023803711</v>
      </c>
      <c r="Q58" s="1">
        <v>3</v>
      </c>
      <c r="R58">
        <f t="shared" si="6"/>
        <v>2.0786957442760468</v>
      </c>
      <c r="S58" s="1">
        <v>1</v>
      </c>
      <c r="T58">
        <f t="shared" si="7"/>
        <v>4.1573914885520935</v>
      </c>
      <c r="U58" s="1">
        <v>21.905038833618164</v>
      </c>
      <c r="V58" s="1">
        <v>21.741415023803711</v>
      </c>
      <c r="W58" s="1">
        <v>21.897729873657227</v>
      </c>
      <c r="X58" s="1">
        <v>175.98353576660156</v>
      </c>
      <c r="Y58" s="1">
        <v>176.74787902832031</v>
      </c>
      <c r="Z58" s="1">
        <v>12.656147956848145</v>
      </c>
      <c r="AA58" s="1">
        <v>14.388832092285156</v>
      </c>
      <c r="AB58" s="1">
        <v>47.444629669189453</v>
      </c>
      <c r="AC58" s="1">
        <v>53.940017700195312</v>
      </c>
      <c r="AD58" s="1">
        <v>500.40676879882812</v>
      </c>
      <c r="AE58" s="1">
        <v>1120.6343994140625</v>
      </c>
      <c r="AF58" s="1">
        <v>1035.729248046875</v>
      </c>
      <c r="AG58" s="1">
        <v>98.898483276367188</v>
      </c>
      <c r="AH58" s="1">
        <v>19.488536834716797</v>
      </c>
      <c r="AI58" s="1">
        <v>-0.1174176037311554</v>
      </c>
      <c r="AJ58" s="1">
        <v>0.66666668653488159</v>
      </c>
      <c r="AK58" s="1">
        <v>-0.21956524252891541</v>
      </c>
      <c r="AL58" s="1">
        <v>2.737391471862793</v>
      </c>
      <c r="AM58" s="1">
        <v>1</v>
      </c>
      <c r="AN58" s="1">
        <v>0</v>
      </c>
      <c r="AO58" s="1">
        <v>0.18999999761581421</v>
      </c>
      <c r="AP58" s="1">
        <v>111125</v>
      </c>
      <c r="AQ58">
        <f t="shared" si="8"/>
        <v>1.6680225626627603</v>
      </c>
      <c r="AR58">
        <f t="shared" si="9"/>
        <v>2.9323493137887878E-3</v>
      </c>
      <c r="AS58">
        <f t="shared" si="10"/>
        <v>294.89141502380369</v>
      </c>
      <c r="AT58">
        <f t="shared" si="11"/>
        <v>295.05503883361814</v>
      </c>
      <c r="AU58">
        <f t="shared" si="12"/>
        <v>212.92053321687126</v>
      </c>
      <c r="AV58">
        <f t="shared" si="13"/>
        <v>0.72448542191214826</v>
      </c>
      <c r="AW58">
        <f t="shared" si="14"/>
        <v>2.6119477880040005</v>
      </c>
      <c r="AX58">
        <f t="shared" si="15"/>
        <v>26.410392773214067</v>
      </c>
      <c r="AY58">
        <f t="shared" si="16"/>
        <v>12.021560680928911</v>
      </c>
      <c r="AZ58">
        <f t="shared" si="17"/>
        <v>21.823226928710938</v>
      </c>
      <c r="BA58">
        <f t="shared" si="18"/>
        <v>2.6250343100251259</v>
      </c>
      <c r="BB58">
        <f t="shared" si="19"/>
        <v>0.23894821982865008</v>
      </c>
      <c r="BC58">
        <f t="shared" si="20"/>
        <v>1.423033670045319</v>
      </c>
      <c r="BD58">
        <f t="shared" si="21"/>
        <v>1.2020006399798069</v>
      </c>
      <c r="BE58">
        <f t="shared" si="22"/>
        <v>0.15058680141562011</v>
      </c>
      <c r="BF58">
        <f t="shared" si="23"/>
        <v>18.309346372222102</v>
      </c>
      <c r="BG58">
        <f t="shared" si="24"/>
        <v>1.0474396227035068</v>
      </c>
      <c r="BH58">
        <f t="shared" si="25"/>
        <v>56.204480178828462</v>
      </c>
      <c r="BI58">
        <f t="shared" si="26"/>
        <v>177.33018123618228</v>
      </c>
      <c r="BJ58">
        <f t="shared" si="27"/>
        <v>-5.6836047485936594E-3</v>
      </c>
    </row>
    <row r="59" spans="1:62">
      <c r="A59" s="1">
        <v>33</v>
      </c>
      <c r="B59" s="1" t="s">
        <v>139</v>
      </c>
      <c r="C59" s="2">
        <v>40875</v>
      </c>
      <c r="D59" s="1" t="s">
        <v>106</v>
      </c>
      <c r="E59" s="1">
        <v>0</v>
      </c>
      <c r="F59" s="1" t="s">
        <v>93</v>
      </c>
      <c r="G59" s="1" t="s">
        <v>115</v>
      </c>
      <c r="H59" s="1">
        <v>0</v>
      </c>
      <c r="I59" s="1">
        <v>8627.5</v>
      </c>
      <c r="J59" s="1">
        <v>0</v>
      </c>
      <c r="K59">
        <f t="shared" si="0"/>
        <v>-93.123060529762967</v>
      </c>
      <c r="L59">
        <f t="shared" si="1"/>
        <v>0.11456339342362262</v>
      </c>
      <c r="M59">
        <f t="shared" si="2"/>
        <v>1538.031778318843</v>
      </c>
      <c r="N59">
        <f t="shared" si="3"/>
        <v>1.4501256871319212</v>
      </c>
      <c r="O59">
        <f t="shared" si="4"/>
        <v>1.2611162595578356</v>
      </c>
      <c r="P59">
        <f t="shared" si="5"/>
        <v>21.465526580810547</v>
      </c>
      <c r="Q59" s="1">
        <v>3</v>
      </c>
      <c r="R59">
        <f t="shared" si="6"/>
        <v>2.0786957442760468</v>
      </c>
      <c r="S59" s="1">
        <v>1</v>
      </c>
      <c r="T59">
        <f t="shared" si="7"/>
        <v>4.1573914885520935</v>
      </c>
      <c r="U59" s="1">
        <v>21.973533630371094</v>
      </c>
      <c r="V59" s="1">
        <v>21.465526580810547</v>
      </c>
      <c r="W59" s="1">
        <v>22.011970520019531</v>
      </c>
      <c r="X59" s="1">
        <v>169.42918395996094</v>
      </c>
      <c r="Y59" s="1">
        <v>225.05650329589844</v>
      </c>
      <c r="Z59" s="1">
        <v>12.359196662902832</v>
      </c>
      <c r="AA59" s="1">
        <v>13.21699047088623</v>
      </c>
      <c r="AB59" s="1">
        <v>46.137523651123047</v>
      </c>
      <c r="AC59" s="1">
        <v>49.339706420898438</v>
      </c>
      <c r="AD59" s="1">
        <v>500.45571899414062</v>
      </c>
      <c r="AE59" s="1">
        <v>15.522808074951172</v>
      </c>
      <c r="AF59" s="1">
        <v>20.291736602783203</v>
      </c>
      <c r="AG59" s="1">
        <v>98.897010803222656</v>
      </c>
      <c r="AH59" s="1">
        <v>19.488536834716797</v>
      </c>
      <c r="AI59" s="1">
        <v>-0.1174176037311554</v>
      </c>
      <c r="AJ59" s="1">
        <v>1</v>
      </c>
      <c r="AK59" s="1">
        <v>-0.21956524252891541</v>
      </c>
      <c r="AL59" s="1">
        <v>2.737391471862793</v>
      </c>
      <c r="AM59" s="1">
        <v>1</v>
      </c>
      <c r="AN59" s="1">
        <v>0</v>
      </c>
      <c r="AO59" s="1">
        <v>0.18999999761581421</v>
      </c>
      <c r="AP59" s="1">
        <v>111125</v>
      </c>
      <c r="AQ59">
        <f t="shared" si="8"/>
        <v>1.6681857299804685</v>
      </c>
      <c r="AR59">
        <f t="shared" si="9"/>
        <v>1.4501256871319213E-3</v>
      </c>
      <c r="AS59">
        <f t="shared" si="10"/>
        <v>294.61552658081052</v>
      </c>
      <c r="AT59">
        <f t="shared" si="11"/>
        <v>295.12353363037107</v>
      </c>
      <c r="AU59">
        <f t="shared" si="12"/>
        <v>2.9493334972314642</v>
      </c>
      <c r="AV59">
        <f t="shared" si="13"/>
        <v>-0.46993545228367239</v>
      </c>
      <c r="AW59">
        <f t="shared" si="14"/>
        <v>2.5682371089431619</v>
      </c>
      <c r="AX59">
        <f t="shared" si="15"/>
        <v>25.968804194226195</v>
      </c>
      <c r="AY59">
        <f t="shared" si="16"/>
        <v>12.751813723339964</v>
      </c>
      <c r="AZ59">
        <f t="shared" si="17"/>
        <v>21.71953010559082</v>
      </c>
      <c r="BA59">
        <f t="shared" si="18"/>
        <v>2.6084568030234974</v>
      </c>
      <c r="BB59">
        <f t="shared" si="19"/>
        <v>0.11149108309372847</v>
      </c>
      <c r="BC59">
        <f t="shared" si="20"/>
        <v>1.3071208493853264</v>
      </c>
      <c r="BD59">
        <f t="shared" si="21"/>
        <v>1.301335953638171</v>
      </c>
      <c r="BE59">
        <f t="shared" si="22"/>
        <v>6.9951591986553249E-2</v>
      </c>
      <c r="BF59">
        <f t="shared" si="23"/>
        <v>152.10674539609835</v>
      </c>
      <c r="BG59">
        <f t="shared" si="24"/>
        <v>6.8339806039582811</v>
      </c>
      <c r="BH59">
        <f t="shared" si="25"/>
        <v>51.257497276361555</v>
      </c>
      <c r="BI59">
        <f t="shared" si="26"/>
        <v>255.29568862673759</v>
      </c>
      <c r="BJ59">
        <f t="shared" si="27"/>
        <v>-0.18696966827550512</v>
      </c>
    </row>
    <row r="60" spans="1:62">
      <c r="A60" s="1">
        <v>34</v>
      </c>
      <c r="B60" s="1" t="s">
        <v>140</v>
      </c>
      <c r="C60" s="2">
        <v>40875</v>
      </c>
      <c r="D60" s="1" t="s">
        <v>106</v>
      </c>
      <c r="E60" s="1">
        <v>0</v>
      </c>
      <c r="F60" s="1" t="s">
        <v>11</v>
      </c>
      <c r="G60" s="1" t="s">
        <v>115</v>
      </c>
      <c r="H60" s="1">
        <v>0</v>
      </c>
      <c r="I60" s="1">
        <v>8754</v>
      </c>
      <c r="J60" s="1">
        <v>0</v>
      </c>
      <c r="K60">
        <f t="shared" si="0"/>
        <v>-51.273108242021387</v>
      </c>
      <c r="L60">
        <f t="shared" si="1"/>
        <v>0.17926757015630662</v>
      </c>
      <c r="M60">
        <f t="shared" si="2"/>
        <v>659.6817649062757</v>
      </c>
      <c r="N60">
        <f t="shared" si="3"/>
        <v>2.2623292805405675</v>
      </c>
      <c r="O60">
        <f t="shared" si="4"/>
        <v>1.275939157023299</v>
      </c>
      <c r="P60">
        <f t="shared" si="5"/>
        <v>21.70361328125</v>
      </c>
      <c r="Q60" s="1">
        <v>3</v>
      </c>
      <c r="R60">
        <f t="shared" si="6"/>
        <v>2.0786957442760468</v>
      </c>
      <c r="S60" s="1">
        <v>1</v>
      </c>
      <c r="T60">
        <f t="shared" si="7"/>
        <v>4.1573914885520935</v>
      </c>
      <c r="U60" s="1">
        <v>22.100061416625977</v>
      </c>
      <c r="V60" s="1">
        <v>21.70361328125</v>
      </c>
      <c r="W60" s="1">
        <v>22.134916305541992</v>
      </c>
      <c r="X60" s="1">
        <v>163.627685546875</v>
      </c>
      <c r="Y60" s="1">
        <v>194.10043334960938</v>
      </c>
      <c r="Z60" s="1">
        <v>12.110593795776367</v>
      </c>
      <c r="AA60" s="1">
        <v>13.448522567749023</v>
      </c>
      <c r="AB60" s="1">
        <v>44.860786437988281</v>
      </c>
      <c r="AC60" s="1">
        <v>49.816825866699219</v>
      </c>
      <c r="AD60" s="1">
        <v>500.45361328125</v>
      </c>
      <c r="AE60" s="1">
        <v>54.199333190917969</v>
      </c>
      <c r="AF60" s="1">
        <v>52.442916870117188</v>
      </c>
      <c r="AG60" s="1">
        <v>98.89422607421875</v>
      </c>
      <c r="AH60" s="1">
        <v>19.488536834716797</v>
      </c>
      <c r="AI60" s="1">
        <v>-0.1174176037311554</v>
      </c>
      <c r="AJ60" s="1">
        <v>1</v>
      </c>
      <c r="AK60" s="1">
        <v>-0.21956524252891541</v>
      </c>
      <c r="AL60" s="1">
        <v>2.737391471862793</v>
      </c>
      <c r="AM60" s="1">
        <v>1</v>
      </c>
      <c r="AN60" s="1">
        <v>0</v>
      </c>
      <c r="AO60" s="1">
        <v>0.18999999761581421</v>
      </c>
      <c r="AP60" s="1">
        <v>111125</v>
      </c>
      <c r="AQ60">
        <f t="shared" si="8"/>
        <v>1.6681787109374999</v>
      </c>
      <c r="AR60">
        <f t="shared" si="9"/>
        <v>2.2623292805405673E-3</v>
      </c>
      <c r="AS60">
        <f t="shared" si="10"/>
        <v>294.85361328124998</v>
      </c>
      <c r="AT60">
        <f t="shared" si="11"/>
        <v>295.25006141662595</v>
      </c>
      <c r="AU60">
        <f t="shared" si="12"/>
        <v>10.297873177053134</v>
      </c>
      <c r="AV60">
        <f t="shared" si="13"/>
        <v>-0.72170528381014309</v>
      </c>
      <c r="AW60">
        <f t="shared" si="14"/>
        <v>2.6059203882025037</v>
      </c>
      <c r="AX60">
        <f t="shared" si="15"/>
        <v>26.350581744244565</v>
      </c>
      <c r="AY60">
        <f t="shared" si="16"/>
        <v>12.902059176495541</v>
      </c>
      <c r="AZ60">
        <f t="shared" si="17"/>
        <v>21.901837348937988</v>
      </c>
      <c r="BA60">
        <f t="shared" si="18"/>
        <v>2.6376627611989809</v>
      </c>
      <c r="BB60">
        <f t="shared" si="19"/>
        <v>0.1718570586831456</v>
      </c>
      <c r="BC60">
        <f t="shared" si="20"/>
        <v>1.3299812311792047</v>
      </c>
      <c r="BD60">
        <f t="shared" si="21"/>
        <v>1.3076815300197762</v>
      </c>
      <c r="BE60">
        <f t="shared" si="22"/>
        <v>0.10805274309573375</v>
      </c>
      <c r="BF60">
        <f t="shared" si="23"/>
        <v>65.238717595680853</v>
      </c>
      <c r="BG60">
        <f t="shared" si="24"/>
        <v>3.3986619891675955</v>
      </c>
      <c r="BH60">
        <f t="shared" si="25"/>
        <v>52.107900415762089</v>
      </c>
      <c r="BI60">
        <f t="shared" si="26"/>
        <v>210.74998302933795</v>
      </c>
      <c r="BJ60">
        <f t="shared" si="27"/>
        <v>-0.12677268011499274</v>
      </c>
    </row>
    <row r="61" spans="1:62">
      <c r="A61" s="1">
        <v>35</v>
      </c>
      <c r="B61" s="1" t="s">
        <v>141</v>
      </c>
      <c r="C61" s="2">
        <v>40875</v>
      </c>
      <c r="D61" s="1" t="s">
        <v>106</v>
      </c>
      <c r="E61" s="1">
        <v>0</v>
      </c>
      <c r="F61" s="1" t="s">
        <v>13</v>
      </c>
      <c r="G61" s="1" t="s">
        <v>115</v>
      </c>
      <c r="H61" s="1">
        <v>0</v>
      </c>
      <c r="I61" s="1">
        <v>8865.5</v>
      </c>
      <c r="J61" s="1">
        <v>0</v>
      </c>
      <c r="K61">
        <f t="shared" si="0"/>
        <v>-58.169014044971981</v>
      </c>
      <c r="L61">
        <f t="shared" si="1"/>
        <v>0.38570774064897057</v>
      </c>
      <c r="M61">
        <f t="shared" si="2"/>
        <v>440.23019990639716</v>
      </c>
      <c r="N61">
        <f t="shared" si="3"/>
        <v>4.7169963701713851</v>
      </c>
      <c r="O61">
        <f t="shared" si="4"/>
        <v>1.2886918884887386</v>
      </c>
      <c r="P61">
        <f t="shared" si="5"/>
        <v>22.264642715454102</v>
      </c>
      <c r="Q61" s="1">
        <v>2.5</v>
      </c>
      <c r="R61">
        <f t="shared" si="6"/>
        <v>2.1884783655405045</v>
      </c>
      <c r="S61" s="1">
        <v>1</v>
      </c>
      <c r="T61">
        <f t="shared" si="7"/>
        <v>4.3769567310810089</v>
      </c>
      <c r="U61" s="1">
        <v>22.379934310913086</v>
      </c>
      <c r="V61" s="1">
        <v>22.264642715454102</v>
      </c>
      <c r="W61" s="1">
        <v>22.396162033081055</v>
      </c>
      <c r="X61" s="1">
        <v>158.71308898925781</v>
      </c>
      <c r="Y61" s="1">
        <v>187.32838439941406</v>
      </c>
      <c r="Z61" s="1">
        <v>11.914165496826172</v>
      </c>
      <c r="AA61" s="1">
        <v>14.236862182617188</v>
      </c>
      <c r="AB61" s="1">
        <v>43.387687683105469</v>
      </c>
      <c r="AC61" s="1">
        <v>51.846225738525391</v>
      </c>
      <c r="AD61" s="1">
        <v>500.47872924804688</v>
      </c>
      <c r="AE61" s="1">
        <v>1232.8394775390625</v>
      </c>
      <c r="AF61" s="1">
        <v>1292.2789306640625</v>
      </c>
      <c r="AG61" s="1">
        <v>98.894386291503906</v>
      </c>
      <c r="AH61" s="1">
        <v>19.488536834716797</v>
      </c>
      <c r="AI61" s="1">
        <v>-0.1174176037311554</v>
      </c>
      <c r="AJ61" s="1">
        <v>1</v>
      </c>
      <c r="AK61" s="1">
        <v>-0.21956524252891541</v>
      </c>
      <c r="AL61" s="1">
        <v>2.737391471862793</v>
      </c>
      <c r="AM61" s="1">
        <v>1</v>
      </c>
      <c r="AN61" s="1">
        <v>0</v>
      </c>
      <c r="AO61" s="1">
        <v>0.18999999761581421</v>
      </c>
      <c r="AP61" s="1">
        <v>111125</v>
      </c>
      <c r="AQ61">
        <f t="shared" si="8"/>
        <v>2.0019149169921873</v>
      </c>
      <c r="AR61">
        <f t="shared" si="9"/>
        <v>4.7169963701713851E-3</v>
      </c>
      <c r="AS61">
        <f t="shared" si="10"/>
        <v>295.41464271545408</v>
      </c>
      <c r="AT61">
        <f t="shared" si="11"/>
        <v>295.52993431091306</v>
      </c>
      <c r="AU61">
        <f t="shared" si="12"/>
        <v>234.23949779310351</v>
      </c>
      <c r="AV61">
        <f t="shared" si="13"/>
        <v>0.22250929007313522</v>
      </c>
      <c r="AW61">
        <f t="shared" si="14"/>
        <v>2.6966376367553861</v>
      </c>
      <c r="AX61">
        <f t="shared" si="15"/>
        <v>27.267853493793879</v>
      </c>
      <c r="AY61">
        <f t="shared" si="16"/>
        <v>13.030991311176692</v>
      </c>
      <c r="AZ61">
        <f t="shared" si="17"/>
        <v>22.322288513183594</v>
      </c>
      <c r="BA61">
        <f t="shared" si="18"/>
        <v>2.7061135626384876</v>
      </c>
      <c r="BB61">
        <f t="shared" si="19"/>
        <v>0.35447092728964219</v>
      </c>
      <c r="BC61">
        <f t="shared" si="20"/>
        <v>1.4079457482666475</v>
      </c>
      <c r="BD61">
        <f t="shared" si="21"/>
        <v>1.29816781437184</v>
      </c>
      <c r="BE61">
        <f t="shared" si="22"/>
        <v>0.22415386045849284</v>
      </c>
      <c r="BF61">
        <f t="shared" si="23"/>
        <v>43.536295446729227</v>
      </c>
      <c r="BG61">
        <f t="shared" si="24"/>
        <v>2.3500453565422097</v>
      </c>
      <c r="BH61">
        <f t="shared" si="25"/>
        <v>55.150641508248668</v>
      </c>
      <c r="BI61">
        <f t="shared" si="26"/>
        <v>205.26965587762618</v>
      </c>
      <c r="BJ61">
        <f t="shared" si="27"/>
        <v>-0.15628507909591138</v>
      </c>
    </row>
    <row r="62" spans="1:62">
      <c r="A62" s="1">
        <v>36</v>
      </c>
      <c r="B62" s="1" t="s">
        <v>142</v>
      </c>
      <c r="C62" s="2">
        <v>40875</v>
      </c>
      <c r="D62" s="1" t="s">
        <v>106</v>
      </c>
      <c r="E62" s="1">
        <v>0</v>
      </c>
      <c r="F62" s="1" t="s">
        <v>15</v>
      </c>
      <c r="G62" s="1" t="s">
        <v>115</v>
      </c>
      <c r="H62" s="1">
        <v>0</v>
      </c>
      <c r="I62" s="1">
        <v>8970.5</v>
      </c>
      <c r="J62" s="1">
        <v>0</v>
      </c>
      <c r="K62">
        <f t="shared" si="0"/>
        <v>-17.776185074893743</v>
      </c>
      <c r="L62">
        <f t="shared" si="1"/>
        <v>0.41172544142866763</v>
      </c>
      <c r="M62">
        <f t="shared" si="2"/>
        <v>233.23130303231807</v>
      </c>
      <c r="N62">
        <f t="shared" si="3"/>
        <v>5.211428631144833</v>
      </c>
      <c r="O62">
        <f t="shared" si="4"/>
        <v>1.3405922456498358</v>
      </c>
      <c r="P62">
        <f t="shared" si="5"/>
        <v>22.623046875</v>
      </c>
      <c r="Q62" s="1">
        <v>2.5</v>
      </c>
      <c r="R62">
        <f t="shared" si="6"/>
        <v>2.1884783655405045</v>
      </c>
      <c r="S62" s="1">
        <v>1</v>
      </c>
      <c r="T62">
        <f t="shared" si="7"/>
        <v>4.3769567310810089</v>
      </c>
      <c r="U62" s="1">
        <v>22.779767990112305</v>
      </c>
      <c r="V62" s="1">
        <v>22.623046875</v>
      </c>
      <c r="W62" s="1">
        <v>22.819587707519531</v>
      </c>
      <c r="X62" s="1">
        <v>154.46574401855469</v>
      </c>
      <c r="Y62" s="1">
        <v>162.92210388183594</v>
      </c>
      <c r="Z62" s="1">
        <v>11.746689796447754</v>
      </c>
      <c r="AA62" s="1">
        <v>14.312922477722168</v>
      </c>
      <c r="AB62" s="1">
        <v>41.750785827636719</v>
      </c>
      <c r="AC62" s="1">
        <v>50.871845245361328</v>
      </c>
      <c r="AD62" s="1">
        <v>500.42596435546875</v>
      </c>
      <c r="AE62" s="1">
        <v>128.6832275390625</v>
      </c>
      <c r="AF62" s="1">
        <v>176.59226989746094</v>
      </c>
      <c r="AG62" s="1">
        <v>98.892082214355469</v>
      </c>
      <c r="AH62" s="1">
        <v>19.488536834716797</v>
      </c>
      <c r="AI62" s="1">
        <v>-0.1174176037311554</v>
      </c>
      <c r="AJ62" s="1">
        <v>1</v>
      </c>
      <c r="AK62" s="1">
        <v>-0.21956524252891541</v>
      </c>
      <c r="AL62" s="1">
        <v>2.737391471862793</v>
      </c>
      <c r="AM62" s="1">
        <v>1</v>
      </c>
      <c r="AN62" s="1">
        <v>0</v>
      </c>
      <c r="AO62" s="1">
        <v>0.18999999761581421</v>
      </c>
      <c r="AP62" s="1">
        <v>111125</v>
      </c>
      <c r="AQ62">
        <f t="shared" si="8"/>
        <v>2.0017038574218748</v>
      </c>
      <c r="AR62">
        <f t="shared" si="9"/>
        <v>5.2114286311448332E-3</v>
      </c>
      <c r="AS62">
        <f t="shared" si="10"/>
        <v>295.77304687499998</v>
      </c>
      <c r="AT62">
        <f t="shared" si="11"/>
        <v>295.92976799011228</v>
      </c>
      <c r="AU62">
        <f t="shared" si="12"/>
        <v>24.449812925617152</v>
      </c>
      <c r="AV62">
        <f t="shared" si="13"/>
        <v>-1.6469517595370167</v>
      </c>
      <c r="AW62">
        <f t="shared" si="14"/>
        <v>2.7560269520444329</v>
      </c>
      <c r="AX62">
        <f t="shared" si="15"/>
        <v>27.869035521676576</v>
      </c>
      <c r="AY62">
        <f t="shared" si="16"/>
        <v>13.556113043954408</v>
      </c>
      <c r="AZ62">
        <f t="shared" si="17"/>
        <v>22.701407432556152</v>
      </c>
      <c r="BA62">
        <f t="shared" si="18"/>
        <v>2.7691630867498196</v>
      </c>
      <c r="BB62">
        <f t="shared" si="19"/>
        <v>0.37632575671106822</v>
      </c>
      <c r="BC62">
        <f t="shared" si="20"/>
        <v>1.4154347063945971</v>
      </c>
      <c r="BD62">
        <f t="shared" si="21"/>
        <v>1.3537283803552225</v>
      </c>
      <c r="BE62">
        <f t="shared" si="22"/>
        <v>0.23814696616722769</v>
      </c>
      <c r="BF62">
        <f t="shared" si="23"/>
        <v>23.064729194433255</v>
      </c>
      <c r="BG62">
        <f t="shared" si="24"/>
        <v>1.4315510141059555</v>
      </c>
      <c r="BH62">
        <f t="shared" si="25"/>
        <v>54.582089343261231</v>
      </c>
      <c r="BI62">
        <f t="shared" si="26"/>
        <v>168.40487452032465</v>
      </c>
      <c r="BJ62">
        <f t="shared" si="27"/>
        <v>-5.7614800325931012E-2</v>
      </c>
    </row>
    <row r="63" spans="1:62">
      <c r="A63" s="1">
        <v>37</v>
      </c>
      <c r="B63" s="1" t="s">
        <v>143</v>
      </c>
      <c r="C63" s="2">
        <v>40875</v>
      </c>
      <c r="D63" s="1" t="s">
        <v>106</v>
      </c>
      <c r="E63" s="1">
        <v>0</v>
      </c>
      <c r="F63" s="1" t="s">
        <v>93</v>
      </c>
      <c r="G63" s="1" t="s">
        <v>144</v>
      </c>
      <c r="H63" s="1">
        <v>0</v>
      </c>
      <c r="I63" s="1">
        <v>9315.5</v>
      </c>
      <c r="J63" s="1">
        <v>0</v>
      </c>
      <c r="K63">
        <f t="shared" si="0"/>
        <v>-24.829245373747547</v>
      </c>
      <c r="L63">
        <f t="shared" si="1"/>
        <v>3.7122217793431639E-2</v>
      </c>
      <c r="M63">
        <f t="shared" si="2"/>
        <v>1237.0975979613008</v>
      </c>
      <c r="N63">
        <f t="shared" si="3"/>
        <v>0.56460485730391285</v>
      </c>
      <c r="O63">
        <f t="shared" si="4"/>
        <v>1.4936352836365134</v>
      </c>
      <c r="P63">
        <f t="shared" si="5"/>
        <v>22.259029388427734</v>
      </c>
      <c r="Q63" s="1">
        <v>6</v>
      </c>
      <c r="R63">
        <f t="shared" si="6"/>
        <v>1.4200000166893005</v>
      </c>
      <c r="S63" s="1">
        <v>1</v>
      </c>
      <c r="T63">
        <f t="shared" si="7"/>
        <v>2.8400000333786011</v>
      </c>
      <c r="U63" s="1">
        <v>22.949586868286133</v>
      </c>
      <c r="V63" s="1">
        <v>22.259029388427734</v>
      </c>
      <c r="W63" s="1">
        <v>22.986108779907227</v>
      </c>
      <c r="X63" s="1">
        <v>142.64875793457031</v>
      </c>
      <c r="Y63" s="1">
        <v>172.29869079589844</v>
      </c>
      <c r="Z63" s="1">
        <v>11.48747730255127</v>
      </c>
      <c r="AA63" s="1">
        <v>12.156126022338867</v>
      </c>
      <c r="AB63" s="1">
        <v>40.409404754638672</v>
      </c>
      <c r="AC63" s="1">
        <v>42.761505126953125</v>
      </c>
      <c r="AD63" s="1">
        <v>500.47933959960938</v>
      </c>
      <c r="AE63" s="1">
        <v>49.649887084960938</v>
      </c>
      <c r="AF63" s="1">
        <v>35.515110015869141</v>
      </c>
      <c r="AG63" s="1">
        <v>98.886863708496094</v>
      </c>
      <c r="AH63" s="1">
        <v>19.488536834716797</v>
      </c>
      <c r="AI63" s="1">
        <v>-0.1174176037311554</v>
      </c>
      <c r="AJ63" s="1">
        <v>1</v>
      </c>
      <c r="AK63" s="1">
        <v>-0.21956524252891541</v>
      </c>
      <c r="AL63" s="1">
        <v>2.737391471862793</v>
      </c>
      <c r="AM63" s="1">
        <v>1</v>
      </c>
      <c r="AN63" s="1">
        <v>0</v>
      </c>
      <c r="AO63" s="1">
        <v>0.18999999761581421</v>
      </c>
      <c r="AP63" s="1">
        <v>111125</v>
      </c>
      <c r="AQ63">
        <f t="shared" si="8"/>
        <v>0.83413223266601555</v>
      </c>
      <c r="AR63">
        <f t="shared" si="9"/>
        <v>5.6460485730391288E-4</v>
      </c>
      <c r="AS63">
        <f t="shared" si="10"/>
        <v>295.40902938842771</v>
      </c>
      <c r="AT63">
        <f t="shared" si="11"/>
        <v>296.09958686828611</v>
      </c>
      <c r="AU63">
        <f t="shared" si="12"/>
        <v>9.4334784277680228</v>
      </c>
      <c r="AV63">
        <f t="shared" si="13"/>
        <v>-9.2362299858314553E-2</v>
      </c>
      <c r="AW63">
        <f t="shared" si="14"/>
        <v>2.6957164608308397</v>
      </c>
      <c r="AX63">
        <f t="shared" si="15"/>
        <v>27.260612377973832</v>
      </c>
      <c r="AY63">
        <f t="shared" si="16"/>
        <v>15.104486355634965</v>
      </c>
      <c r="AZ63">
        <f t="shared" si="17"/>
        <v>22.604308128356934</v>
      </c>
      <c r="BA63">
        <f t="shared" si="18"/>
        <v>2.7528937337878765</v>
      </c>
      <c r="BB63">
        <f t="shared" si="19"/>
        <v>3.6643246469449282E-2</v>
      </c>
      <c r="BC63">
        <f t="shared" si="20"/>
        <v>1.2020811771943263</v>
      </c>
      <c r="BD63">
        <f t="shared" si="21"/>
        <v>1.5508125565935502</v>
      </c>
      <c r="BE63">
        <f t="shared" si="22"/>
        <v>2.2944585324131302E-2</v>
      </c>
      <c r="BF63">
        <f t="shared" si="23"/>
        <v>122.33270156370705</v>
      </c>
      <c r="BG63">
        <f t="shared" si="24"/>
        <v>7.1799593615411839</v>
      </c>
      <c r="BH63">
        <f t="shared" si="25"/>
        <v>44.207594287808085</v>
      </c>
      <c r="BI63">
        <f t="shared" si="26"/>
        <v>184.10132490174485</v>
      </c>
      <c r="BJ63">
        <f t="shared" si="27"/>
        <v>-5.9621581025605337E-2</v>
      </c>
    </row>
    <row r="64" spans="1:62">
      <c r="A64" s="1">
        <v>38</v>
      </c>
      <c r="B64" s="1" t="s">
        <v>145</v>
      </c>
      <c r="C64" s="2">
        <v>40875</v>
      </c>
      <c r="D64" s="1" t="s">
        <v>106</v>
      </c>
      <c r="E64" s="1">
        <v>0</v>
      </c>
      <c r="F64" s="1" t="s">
        <v>11</v>
      </c>
      <c r="G64" s="1" t="s">
        <v>144</v>
      </c>
      <c r="H64" s="1">
        <v>0</v>
      </c>
      <c r="I64" s="1">
        <v>9432.5</v>
      </c>
      <c r="J64" s="1">
        <v>0</v>
      </c>
      <c r="K64">
        <f>(X64-Y64*(1000-Z64)/(1000-AA64))*AQ64</f>
        <v>-31.661724172564675</v>
      </c>
      <c r="L64">
        <f>IF(BB64&lt;&gt;0,1/(1/BB64-1/T64),0)</f>
        <v>0.15611778502733958</v>
      </c>
      <c r="M64">
        <f>((BE64-AR64/2)*Y64-K64)/(BE64+AR64/2)</f>
        <v>500.12436107374219</v>
      </c>
      <c r="N64">
        <f>AR64*1000</f>
        <v>2.220371447112504</v>
      </c>
      <c r="O64">
        <f>(AW64-BC64)</f>
        <v>1.4425112943567506</v>
      </c>
      <c r="P64">
        <f>(V64+AV64*J64)</f>
        <v>22.818597793579102</v>
      </c>
      <c r="Q64" s="1">
        <v>5</v>
      </c>
      <c r="R64">
        <f>(Q64*AK64+AL64)</f>
        <v>1.6395652592182159</v>
      </c>
      <c r="S64" s="1">
        <v>1</v>
      </c>
      <c r="T64">
        <f>R64*(S64+1)*(S64+1)/(S64*S64+1)</f>
        <v>3.2791305184364319</v>
      </c>
      <c r="U64" s="1">
        <v>23.090185165405273</v>
      </c>
      <c r="V64" s="1">
        <v>22.818597793579102</v>
      </c>
      <c r="W64" s="1">
        <v>23.073684692382812</v>
      </c>
      <c r="X64" s="1">
        <v>139.08912658691406</v>
      </c>
      <c r="Y64" s="1">
        <v>170.34519958496094</v>
      </c>
      <c r="Z64" s="1">
        <v>11.42779541015625</v>
      </c>
      <c r="AA64" s="1">
        <v>13.61601448059082</v>
      </c>
      <c r="AB64" s="1">
        <v>39.857528686523438</v>
      </c>
      <c r="AC64" s="1">
        <v>47.489536285400391</v>
      </c>
      <c r="AD64" s="1">
        <v>500.43865966796875</v>
      </c>
      <c r="AE64" s="1">
        <v>148.58683776855469</v>
      </c>
      <c r="AF64" s="1">
        <v>1012.4017944335938</v>
      </c>
      <c r="AG64" s="1">
        <v>98.883522033691406</v>
      </c>
      <c r="AH64" s="1">
        <v>19.488536834716797</v>
      </c>
      <c r="AI64" s="1">
        <v>-0.1174176037311554</v>
      </c>
      <c r="AJ64" s="1">
        <v>1</v>
      </c>
      <c r="AK64" s="1">
        <v>-0.21956524252891541</v>
      </c>
      <c r="AL64" s="1">
        <v>2.737391471862793</v>
      </c>
      <c r="AM64" s="1">
        <v>1</v>
      </c>
      <c r="AN64" s="1">
        <v>0</v>
      </c>
      <c r="AO64" s="1">
        <v>0.18999999761581421</v>
      </c>
      <c r="AP64" s="1">
        <v>111125</v>
      </c>
      <c r="AQ64">
        <f>AD64*0.000001/(Q64*0.0001)</f>
        <v>1.0008773193359375</v>
      </c>
      <c r="AR64">
        <f>(AA64-Z64)/(1000-AA64)*AQ64</f>
        <v>2.2203714471125042E-3</v>
      </c>
      <c r="AS64">
        <f>(V64+273.15)</f>
        <v>295.96859779357908</v>
      </c>
      <c r="AT64">
        <f>(U64+273.15)</f>
        <v>296.24018516540525</v>
      </c>
      <c r="AU64">
        <f>(AE64*AM64+AF64*AN64)*AO64</f>
        <v>28.231498821766763</v>
      </c>
      <c r="AV64">
        <f>((AU64+0.00000010773*(AT64^4-AS64^4))-AR64*44100)/(R64*51.4+0.00000043092*AS64^3)</f>
        <v>-0.69828703924170121</v>
      </c>
      <c r="AW64">
        <f>0.61365*EXP(17.502*P64/(240.97+P64))</f>
        <v>2.7889107622593143</v>
      </c>
      <c r="AX64">
        <f>AW64*1000/AG64</f>
        <v>28.203999057690137</v>
      </c>
      <c r="AY64">
        <f>(AX64-AA64)</f>
        <v>14.587984577099316</v>
      </c>
      <c r="AZ64">
        <f>IF(J64,V64,(U64+V64)/2)</f>
        <v>22.954391479492188</v>
      </c>
      <c r="BA64">
        <f>0.61365*EXP(17.502*AZ64/(240.97+AZ64))</f>
        <v>2.8119472787042499</v>
      </c>
      <c r="BB64">
        <f>IF(AY64&lt;&gt;0,(1000-(AX64+AA64)/2)/AY64*AR64,0)</f>
        <v>0.14902287931782579</v>
      </c>
      <c r="BC64">
        <f>AA64*AG64/1000</f>
        <v>1.3463994679025637</v>
      </c>
      <c r="BD64">
        <f>(BA64-BC64)</f>
        <v>1.4655478108016862</v>
      </c>
      <c r="BE64">
        <f>1/(1.6/L64+1.37/T64)</f>
        <v>9.3751764964973769E-2</v>
      </c>
      <c r="BF64">
        <f>M64*AG64*0.001</f>
        <v>49.454058277821218</v>
      </c>
      <c r="BG64">
        <f>M64/Y64</f>
        <v>2.9359463154363881</v>
      </c>
      <c r="BH64">
        <f>(1-AR64*AG64/AW64/L64)*100</f>
        <v>49.573066239396802</v>
      </c>
      <c r="BI64">
        <f>(Y64-K64/(T64/1.35))</f>
        <v>183.38015729483072</v>
      </c>
      <c r="BJ64">
        <f>K64*BH64/100/BI64</f>
        <v>-8.5590980660823324E-2</v>
      </c>
    </row>
    <row r="65" spans="1:62">
      <c r="A65" s="1">
        <v>39</v>
      </c>
      <c r="B65" s="1" t="s">
        <v>146</v>
      </c>
      <c r="C65" s="2">
        <v>40875</v>
      </c>
      <c r="D65" s="1" t="s">
        <v>106</v>
      </c>
      <c r="E65" s="1">
        <v>0</v>
      </c>
      <c r="F65" s="1" t="s">
        <v>13</v>
      </c>
      <c r="G65" s="1" t="s">
        <v>144</v>
      </c>
      <c r="H65" s="1">
        <v>0</v>
      </c>
      <c r="I65" s="1">
        <v>9554.5</v>
      </c>
      <c r="J65" s="1">
        <v>0</v>
      </c>
      <c r="K65">
        <f>(X65-Y65*(1000-Z65)/(1000-AA65))*AQ65</f>
        <v>-27.955153348599026</v>
      </c>
      <c r="L65">
        <f>IF(BB65&lt;&gt;0,1/(1/BB65-1/T65),0)</f>
        <v>0.40849183902031849</v>
      </c>
      <c r="M65">
        <f>((BE65-AR65/2)*Y65-K65)/(BE65+AR65/2)</f>
        <v>275.92114875236791</v>
      </c>
      <c r="N65">
        <f>AR65*1000</f>
        <v>4.8745009668462176</v>
      </c>
      <c r="O65">
        <f>(AW65-BC65)</f>
        <v>1.2884243237417334</v>
      </c>
      <c r="P65">
        <f>(V65+AV65*J65)</f>
        <v>23.126604080200195</v>
      </c>
      <c r="Q65" s="1">
        <v>4.5</v>
      </c>
      <c r="R65">
        <f>(Q65*AK65+AL65)</f>
        <v>1.7493478804826736</v>
      </c>
      <c r="S65" s="1">
        <v>1</v>
      </c>
      <c r="T65">
        <f>R65*(S65+1)*(S65+1)/(S65*S65+1)</f>
        <v>3.4986957609653473</v>
      </c>
      <c r="U65" s="1">
        <v>23.376670837402344</v>
      </c>
      <c r="V65" s="1">
        <v>23.126604080200195</v>
      </c>
      <c r="W65" s="1">
        <v>23.382192611694336</v>
      </c>
      <c r="X65" s="1">
        <v>135.61984252929688</v>
      </c>
      <c r="Y65" s="1">
        <v>160.056640625</v>
      </c>
      <c r="Z65" s="1">
        <v>11.391002655029297</v>
      </c>
      <c r="AA65" s="1">
        <v>15.705504417419434</v>
      </c>
      <c r="AB65" s="1">
        <v>39.046466827392578</v>
      </c>
      <c r="AC65" s="1">
        <v>53.835861206054688</v>
      </c>
      <c r="AD65" s="1">
        <v>500.42279052734375</v>
      </c>
      <c r="AE65" s="1">
        <v>65.753898620605469</v>
      </c>
      <c r="AF65" s="1">
        <v>305.992431640625</v>
      </c>
      <c r="AG65" s="1">
        <v>98.881065368652344</v>
      </c>
      <c r="AH65" s="1">
        <v>19.488536834716797</v>
      </c>
      <c r="AI65" s="1">
        <v>-0.1174176037311554</v>
      </c>
      <c r="AJ65" s="1">
        <v>1</v>
      </c>
      <c r="AK65" s="1">
        <v>-0.21956524252891541</v>
      </c>
      <c r="AL65" s="1">
        <v>2.737391471862793</v>
      </c>
      <c r="AM65" s="1">
        <v>1</v>
      </c>
      <c r="AN65" s="1">
        <v>0</v>
      </c>
      <c r="AO65" s="1">
        <v>0.18999999761581421</v>
      </c>
      <c r="AP65" s="1">
        <v>111125</v>
      </c>
      <c r="AQ65">
        <f>AD65*0.000001/(Q65*0.0001)</f>
        <v>1.1120506456163193</v>
      </c>
      <c r="AR65">
        <f>(AA65-Z65)/(1000-AA65)*AQ65</f>
        <v>4.8745009668462172E-3</v>
      </c>
      <c r="AS65">
        <f>(V65+273.15)</f>
        <v>296.27660408020017</v>
      </c>
      <c r="AT65">
        <f>(U65+273.15)</f>
        <v>296.52667083740232</v>
      </c>
      <c r="AU65">
        <f>(AE65*AM65+AF65*AN65)*AO65</f>
        <v>12.493240581145528</v>
      </c>
      <c r="AV65">
        <f>((AU65+0.00000010773*(AT65^4-AS65^4))-AR65*44100)/(R65*51.4+0.00000043092*AS65^3)</f>
        <v>-1.9744795060523721</v>
      </c>
      <c r="AW65">
        <f>0.61365*EXP(17.502*P65/(240.97+P65))</f>
        <v>2.8414013326882426</v>
      </c>
      <c r="AX65">
        <f>AW65*1000/AG65</f>
        <v>28.73554529469132</v>
      </c>
      <c r="AY65">
        <f>(AX65-AA65)</f>
        <v>13.030040877271887</v>
      </c>
      <c r="AZ65">
        <f>IF(J65,V65,(U65+V65)/2)</f>
        <v>23.25163745880127</v>
      </c>
      <c r="BA65">
        <f>0.61365*EXP(17.502*AZ65/(240.97+AZ65))</f>
        <v>2.8629549420360467</v>
      </c>
      <c r="BB65">
        <f>IF(AY65&lt;&gt;0,(1000-(AX65+AA65)/2)/AY65*AR65,0)</f>
        <v>0.36578450074282859</v>
      </c>
      <c r="BC65">
        <f>AA65*AG65/1000</f>
        <v>1.5529770089465091</v>
      </c>
      <c r="BD65">
        <f>(BA65-BC65)</f>
        <v>1.3099779330895376</v>
      </c>
      <c r="BE65">
        <f>1/(1.6/L65+1.37/T65)</f>
        <v>0.23210357257215253</v>
      </c>
      <c r="BF65">
        <f>M65*AG65*0.001</f>
        <v>27.283377146376537</v>
      </c>
      <c r="BG65">
        <f>M65/Y65</f>
        <v>1.7238969134609619</v>
      </c>
      <c r="BH65">
        <f>(1-AR65*AG65/AW65/L65)*100</f>
        <v>58.473308308823825</v>
      </c>
      <c r="BI65">
        <f>(Y65-K65/(T65/1.35))</f>
        <v>170.84336219183774</v>
      </c>
      <c r="BJ65">
        <f>K65*BH65/100/BI65</f>
        <v>-9.5680059184130015E-2</v>
      </c>
    </row>
    <row r="66" spans="1:62">
      <c r="A66" s="1">
        <v>40</v>
      </c>
      <c r="B66" s="1" t="s">
        <v>147</v>
      </c>
      <c r="C66" s="2">
        <v>40875</v>
      </c>
      <c r="D66" s="1" t="s">
        <v>106</v>
      </c>
      <c r="E66" s="1">
        <v>0</v>
      </c>
      <c r="F66" s="1" t="s">
        <v>15</v>
      </c>
      <c r="G66" s="1" t="s">
        <v>144</v>
      </c>
      <c r="H66" s="1">
        <v>0</v>
      </c>
      <c r="I66" s="1">
        <v>9673</v>
      </c>
      <c r="J66" s="1">
        <v>0</v>
      </c>
      <c r="K66">
        <f>(X66-Y66*(1000-Z66)/(1000-AA66))*AQ66</f>
        <v>-21.576471596972475</v>
      </c>
      <c r="L66">
        <f>IF(BB66&lt;&gt;0,1/(1/BB66-1/T66),0)</f>
        <v>0.50629474859394652</v>
      </c>
      <c r="M66">
        <f>((BE66-AR66/2)*Y66-K66)/(BE66+AR66/2)</f>
        <v>215.80726791851279</v>
      </c>
      <c r="N66">
        <f>AR66*1000</f>
        <v>6.5001111111946166</v>
      </c>
      <c r="O66">
        <f>(AW66-BC66)</f>
        <v>1.3923900504337339</v>
      </c>
      <c r="P66">
        <f>(V66+AV66*J66)</f>
        <v>23.437099456787109</v>
      </c>
      <c r="Q66" s="1">
        <v>3</v>
      </c>
      <c r="R66">
        <f>(Q66*AK66+AL66)</f>
        <v>2.0786957442760468</v>
      </c>
      <c r="S66" s="1">
        <v>1</v>
      </c>
      <c r="T66">
        <f>R66*(S66+1)*(S66+1)/(S66*S66+1)</f>
        <v>4.1573914885520935</v>
      </c>
      <c r="U66" s="1">
        <v>23.696813583374023</v>
      </c>
      <c r="V66" s="1">
        <v>23.437099456787109</v>
      </c>
      <c r="W66" s="1">
        <v>23.714086532592773</v>
      </c>
      <c r="X66" s="1">
        <v>132.22676086425781</v>
      </c>
      <c r="Y66" s="1">
        <v>144.59849548339844</v>
      </c>
      <c r="Z66" s="1">
        <v>11.360786437988281</v>
      </c>
      <c r="AA66" s="1">
        <v>15.198412895202637</v>
      </c>
      <c r="AB66" s="1">
        <v>38.1976318359375</v>
      </c>
      <c r="AC66" s="1">
        <v>51.100631713867188</v>
      </c>
      <c r="AD66" s="1">
        <v>500.41241455078125</v>
      </c>
      <c r="AE66" s="1">
        <v>669.83416748046875</v>
      </c>
      <c r="AF66" s="1">
        <v>810.80938720703125</v>
      </c>
      <c r="AG66" s="1">
        <v>98.878662109375</v>
      </c>
      <c r="AH66" s="1">
        <v>19.488536834716797</v>
      </c>
      <c r="AI66" s="1">
        <v>-0.1174176037311554</v>
      </c>
      <c r="AJ66" s="1">
        <v>1</v>
      </c>
      <c r="AK66" s="1">
        <v>-0.21956524252891541</v>
      </c>
      <c r="AL66" s="1">
        <v>2.737391471862793</v>
      </c>
      <c r="AM66" s="1">
        <v>1</v>
      </c>
      <c r="AN66" s="1">
        <v>0</v>
      </c>
      <c r="AO66" s="1">
        <v>0.18999999761581421</v>
      </c>
      <c r="AP66" s="1">
        <v>111125</v>
      </c>
      <c r="AQ66">
        <f>AD66*0.000001/(Q66*0.0001)</f>
        <v>1.6680413818359374</v>
      </c>
      <c r="AR66">
        <f>(AA66-Z66)/(1000-AA66)*AQ66</f>
        <v>6.5001111111946163E-3</v>
      </c>
      <c r="AS66">
        <f>(V66+273.15)</f>
        <v>296.58709945678709</v>
      </c>
      <c r="AT66">
        <f>(U66+273.15)</f>
        <v>296.846813583374</v>
      </c>
      <c r="AU66">
        <f>(AE66*AM66+AF66*AN66)*AO66</f>
        <v>127.26849022427996</v>
      </c>
      <c r="AV66">
        <f>((AU66+0.00000010773*(AT66^4-AS66^4))-AR66*44100)/(R66*51.4+0.00000043092*AS66^3)</f>
        <v>-1.3249766175374782</v>
      </c>
      <c r="AW66">
        <f>0.61365*EXP(17.502*P66/(240.97+P66))</f>
        <v>2.8951887836972432</v>
      </c>
      <c r="AX66">
        <f>AW66*1000/AG66</f>
        <v>29.280218016043939</v>
      </c>
      <c r="AY66">
        <f>(AX66-AA66)</f>
        <v>14.081805120841302</v>
      </c>
      <c r="AZ66">
        <f>IF(J66,V66,(U66+V66)/2)</f>
        <v>23.566956520080566</v>
      </c>
      <c r="BA66">
        <f>0.61365*EXP(17.502*AZ66/(240.97+AZ66))</f>
        <v>2.9179468317416295</v>
      </c>
      <c r="BB66">
        <f>IF(AY66&lt;&gt;0,(1000-(AX66+AA66)/2)/AY66*AR66,0)</f>
        <v>0.45133085106325144</v>
      </c>
      <c r="BC66">
        <f>AA66*AG66/1000</f>
        <v>1.5027987332635093</v>
      </c>
      <c r="BD66">
        <f>(BA66-BC66)</f>
        <v>1.4151480984781202</v>
      </c>
      <c r="BE66">
        <f>1/(1.6/L66+1.37/T66)</f>
        <v>0.28655363862580296</v>
      </c>
      <c r="BF66">
        <f>M66*AG66*0.001</f>
        <v>21.338733925261991</v>
      </c>
      <c r="BG66">
        <f>M66/Y66</f>
        <v>1.4924585985287098</v>
      </c>
      <c r="BH66">
        <f>(1-AR66*AG66/AW66/L66)*100</f>
        <v>56.152680241870478</v>
      </c>
      <c r="BI66">
        <f>(Y66-K66/(T66/1.35))</f>
        <v>151.6048687672523</v>
      </c>
      <c r="BJ66">
        <f>K66*BH66/100/BI66</f>
        <v>-7.9916741473035388E-2</v>
      </c>
    </row>
    <row r="67" spans="1:62">
      <c r="A67" s="1">
        <v>1</v>
      </c>
      <c r="B67" s="1" t="s">
        <v>148</v>
      </c>
      <c r="C67" s="2">
        <v>40875</v>
      </c>
      <c r="D67" s="1" t="s">
        <v>106</v>
      </c>
      <c r="E67" s="1">
        <v>0</v>
      </c>
      <c r="F67" s="1" t="s">
        <v>2</v>
      </c>
      <c r="G67" s="1" t="s">
        <v>144</v>
      </c>
      <c r="H67" s="1">
        <v>0</v>
      </c>
      <c r="I67" s="1">
        <v>131.5</v>
      </c>
      <c r="J67" s="1">
        <v>0</v>
      </c>
      <c r="K67">
        <f>(X67-Y67*(1000-Z67)/(1000-AA67))*AQ67</f>
        <v>-50.792871480624413</v>
      </c>
      <c r="L67">
        <f>IF(BB67&lt;&gt;0,1/(1/BB67-1/T67),0)</f>
        <v>-5.8724460498378404E-3</v>
      </c>
      <c r="M67">
        <f>((BE67-AR67/2)*Y67-K67)/(BE67+AR67/2)</f>
        <v>-13476.495434693004</v>
      </c>
      <c r="N67">
        <f>AR67*1000</f>
        <v>-0.11768399051338763</v>
      </c>
      <c r="O67">
        <f>(AW67-BC67)</f>
        <v>1.9319557239933303</v>
      </c>
      <c r="P67">
        <f>(V67+AV67*J67)</f>
        <v>24.823476791381836</v>
      </c>
      <c r="Q67" s="1">
        <v>6</v>
      </c>
      <c r="R67">
        <f>(Q67*AK67+AL67)</f>
        <v>1.4200000166893005</v>
      </c>
      <c r="S67" s="1">
        <v>1</v>
      </c>
      <c r="T67">
        <f>R67*(S67+1)*(S67+1)/(S67*S67+1)</f>
        <v>2.8400000333786011</v>
      </c>
      <c r="U67" s="1">
        <v>24.802532196044922</v>
      </c>
      <c r="V67" s="1">
        <v>24.823476791381836</v>
      </c>
      <c r="W67" s="1">
        <v>24.766101837158203</v>
      </c>
      <c r="X67" s="1">
        <v>63.363254547119141</v>
      </c>
      <c r="Y67" s="1">
        <v>124.28668975830078</v>
      </c>
      <c r="Z67" s="1">
        <v>12.432868003845215</v>
      </c>
      <c r="AA67" s="1">
        <v>12.293487548828125</v>
      </c>
      <c r="AB67" s="1">
        <v>39.083713531494141</v>
      </c>
      <c r="AC67" s="1">
        <v>38.645561218261719</v>
      </c>
      <c r="AD67" s="1">
        <v>500.37393188476562</v>
      </c>
      <c r="AE67" s="1">
        <v>26.276208877563477</v>
      </c>
      <c r="AF67" s="1">
        <v>68.83856201171875</v>
      </c>
      <c r="AG67" s="1">
        <v>98.784980773925781</v>
      </c>
      <c r="AH67" s="1">
        <v>17.775251388549805</v>
      </c>
      <c r="AI67" s="1">
        <v>-7.522553950548172E-2</v>
      </c>
      <c r="AJ67" s="1">
        <v>0.66666668653488159</v>
      </c>
      <c r="AK67" s="1">
        <v>-0.21956524252891541</v>
      </c>
      <c r="AL67" s="1">
        <v>2.737391471862793</v>
      </c>
      <c r="AM67" s="1">
        <v>1</v>
      </c>
      <c r="AN67" s="1">
        <v>0</v>
      </c>
      <c r="AO67" s="1">
        <v>0.18999999761581421</v>
      </c>
      <c r="AP67" s="1">
        <v>111125</v>
      </c>
      <c r="AQ67">
        <f>AD67*0.000001/(Q67*0.0001)</f>
        <v>0.83395655314127581</v>
      </c>
      <c r="AR67">
        <f>(AA67-Z67)/(1000-AA67)*AQ67</f>
        <v>-1.1768399051338762E-4</v>
      </c>
      <c r="AS67">
        <f>(V67+273.15)</f>
        <v>297.97347679138181</v>
      </c>
      <c r="AT67">
        <f>(U67+273.15)</f>
        <v>297.9525321960449</v>
      </c>
      <c r="AU67">
        <f>(AE67*AM67+AF67*AN67)*AO67</f>
        <v>4.9924796240896967</v>
      </c>
      <c r="AV67">
        <f>((AU67+0.00000010773*(AT67^4-AS67^4))-AR67*44100)/(R67*51.4+0.00000043092*AS67^3)</f>
        <v>0.11783085967931238</v>
      </c>
      <c r="AW67">
        <f>0.61365*EXP(17.502*P67/(240.97+P67))</f>
        <v>3.1463676551488127</v>
      </c>
      <c r="AX67">
        <f>AW67*1000/AG67</f>
        <v>31.850668294904338</v>
      </c>
      <c r="AY67">
        <f>(AX67-AA67)</f>
        <v>19.557180746076213</v>
      </c>
      <c r="AZ67">
        <f>IF(J67,V67,(U67+V67)/2)</f>
        <v>24.813004493713379</v>
      </c>
      <c r="BA67">
        <f>0.61365*EXP(17.502*AZ67/(240.97+AZ67))</f>
        <v>3.1444011511874339</v>
      </c>
      <c r="BB67">
        <f>IF(AY67&lt;&gt;0,(1000-(AX67+AA67)/2)/AY67*AR67,0)</f>
        <v>-5.8846140350627962E-3</v>
      </c>
      <c r="BC67">
        <f>AA67*AG67/1000</f>
        <v>1.2144119311554824</v>
      </c>
      <c r="BD67">
        <f>(BA67-BC67)</f>
        <v>1.9299892200319515</v>
      </c>
      <c r="BE67">
        <f>1/(1.6/L67+1.37/T67)</f>
        <v>-3.6767886154933909E-3</v>
      </c>
      <c r="BF67">
        <f>M67*AG67*0.001</f>
        <v>-1331.2753424160471</v>
      </c>
      <c r="BG67">
        <f>M67/Y67</f>
        <v>-108.43072143043334</v>
      </c>
      <c r="BH67">
        <f>(1-AR67*AG67/AW67/L67)*100</f>
        <v>37.081291204400237</v>
      </c>
      <c r="BI67">
        <f>(Y67-K67/(T67/1.35))</f>
        <v>148.43118824172802</v>
      </c>
      <c r="BJ67">
        <f>K67*BH67/100/BI67</f>
        <v>-0.12689147616425378</v>
      </c>
    </row>
    <row r="68" spans="1:62">
      <c r="A68" s="1">
        <v>2</v>
      </c>
      <c r="B68" s="1" t="s">
        <v>149</v>
      </c>
      <c r="C68" s="2">
        <v>40875</v>
      </c>
      <c r="D68" s="1" t="s">
        <v>106</v>
      </c>
      <c r="E68" s="1">
        <v>0</v>
      </c>
      <c r="F68" s="1" t="s">
        <v>11</v>
      </c>
      <c r="G68" s="1" t="s">
        <v>144</v>
      </c>
      <c r="H68" s="1">
        <v>0</v>
      </c>
      <c r="I68" s="1">
        <v>235</v>
      </c>
      <c r="J68" s="1">
        <v>0</v>
      </c>
      <c r="K68">
        <f t="shared" ref="K68:K79" si="28">(X68-Y68*(1000-Z68)/(1000-AA68))*AQ68</f>
        <v>-52.499983178305015</v>
      </c>
      <c r="L68">
        <f t="shared" ref="L68:L79" si="29">IF(BB68&lt;&gt;0,1/(1/BB68-1/T68),0)</f>
        <v>0.19480917317570628</v>
      </c>
      <c r="M68">
        <f t="shared" ref="M68:M79" si="30">((BE68-AR68/2)*Y68-K68)/(BE68+AR68/2)</f>
        <v>575.77461933196923</v>
      </c>
      <c r="N68">
        <f t="shared" ref="N68:N79" si="31">AR68*1000</f>
        <v>3.0138112262202021</v>
      </c>
      <c r="O68">
        <f t="shared" ref="O68:O79" si="32">(AW68-BC68)</f>
        <v>1.5938116596672307</v>
      </c>
      <c r="P68">
        <f t="shared" ref="P68:P79" si="33">(V68+AV68*J68)</f>
        <v>24.96546745300293</v>
      </c>
      <c r="Q68" s="1">
        <v>6</v>
      </c>
      <c r="R68">
        <f t="shared" ref="R68:R79" si="34">(Q68*AK68+AL68)</f>
        <v>1.4200000166893005</v>
      </c>
      <c r="S68" s="1">
        <v>1</v>
      </c>
      <c r="T68">
        <f t="shared" ref="T68:T79" si="35">R68*(S68+1)*(S68+1)/(S68*S68+1)</f>
        <v>2.8400000333786011</v>
      </c>
      <c r="U68" s="1">
        <v>25.025800704956055</v>
      </c>
      <c r="V68" s="1">
        <v>24.96546745300293</v>
      </c>
      <c r="W68" s="1">
        <v>25.008899688720703</v>
      </c>
      <c r="X68" s="1">
        <v>66.001136779785156</v>
      </c>
      <c r="Y68" s="1">
        <v>128.48606872558594</v>
      </c>
      <c r="Z68" s="1">
        <v>12.431588172912598</v>
      </c>
      <c r="AA68" s="1">
        <v>15.987475395202637</v>
      </c>
      <c r="AB68" s="1">
        <v>38.562686920166016</v>
      </c>
      <c r="AC68" s="1">
        <v>49.593021392822266</v>
      </c>
      <c r="AD68" s="1">
        <v>500.40304565429688</v>
      </c>
      <c r="AE68" s="1">
        <v>1013.981689453125</v>
      </c>
      <c r="AF68" s="1">
        <v>64.611465454101562</v>
      </c>
      <c r="AG68" s="1">
        <v>98.785171508789062</v>
      </c>
      <c r="AH68" s="1">
        <v>17.775251388549805</v>
      </c>
      <c r="AI68" s="1">
        <v>-7.522553950548172E-2</v>
      </c>
      <c r="AJ68" s="1">
        <v>0.66666668653488159</v>
      </c>
      <c r="AK68" s="1">
        <v>-0.21956524252891541</v>
      </c>
      <c r="AL68" s="1">
        <v>2.737391471862793</v>
      </c>
      <c r="AM68" s="1">
        <v>1</v>
      </c>
      <c r="AN68" s="1">
        <v>0</v>
      </c>
      <c r="AO68" s="1">
        <v>0.18999999761581421</v>
      </c>
      <c r="AP68" s="1">
        <v>111125</v>
      </c>
      <c r="AQ68">
        <f t="shared" ref="AQ68:AQ79" si="36">AD68*0.000001/(Q68*0.0001)</f>
        <v>0.83400507609049457</v>
      </c>
      <c r="AR68">
        <f t="shared" ref="AR68:AR79" si="37">(AA68-Z68)/(1000-AA68)*AQ68</f>
        <v>3.0138112262202022E-3</v>
      </c>
      <c r="AS68">
        <f t="shared" ref="AS68:AS79" si="38">(V68+273.15)</f>
        <v>298.11546745300291</v>
      </c>
      <c r="AT68">
        <f t="shared" ref="AT68:AT79" si="39">(U68+273.15)</f>
        <v>298.17580070495603</v>
      </c>
      <c r="AU68">
        <f t="shared" ref="AU68:AU79" si="40">(AE68*AM68+AF68*AN68)*AO68</f>
        <v>192.65651857857301</v>
      </c>
      <c r="AV68">
        <f t="shared" ref="AV68:AV79" si="41">((AU68+0.00000010773*(AT68^4-AS68^4))-AR68*44100)/(R68*51.4+0.00000043092*AS68^3)</f>
        <v>0.7160299526383348</v>
      </c>
      <c r="AW68">
        <f t="shared" ref="AW68:AW79" si="42">0.61365*EXP(17.502*P68/(240.97+P68))</f>
        <v>3.1731371585748684</v>
      </c>
      <c r="AX68">
        <f t="shared" ref="AX68:AX79" si="43">AW68*1000/AG68</f>
        <v>32.121593859788454</v>
      </c>
      <c r="AY68">
        <f t="shared" ref="AY68:AY79" si="44">(AX68-AA68)</f>
        <v>16.134118464585818</v>
      </c>
      <c r="AZ68">
        <f t="shared" ref="AZ68:AZ79" si="45">IF(J68,V68,(U68+V68)/2)</f>
        <v>24.995634078979492</v>
      </c>
      <c r="BA68">
        <f t="shared" ref="BA68:BA79" si="46">0.61365*EXP(17.502*AZ68/(240.97+AZ68))</f>
        <v>3.1788500386897072</v>
      </c>
      <c r="BB68">
        <f t="shared" ref="BB68:BB79" si="47">IF(AY68&lt;&gt;0,(1000-(AX68+AA68)/2)/AY68*AR68,0)</f>
        <v>0.18230406614247335</v>
      </c>
      <c r="BC68">
        <f t="shared" ref="BC68:BC79" si="48">AA68*AG68/1000</f>
        <v>1.5793254989076377</v>
      </c>
      <c r="BD68">
        <f t="shared" ref="BD68:BD79" si="49">(BA68-BC68)</f>
        <v>1.5995245397820694</v>
      </c>
      <c r="BE68">
        <f t="shared" ref="BE68:BE79" si="50">1/(1.6/L68+1.37/T68)</f>
        <v>0.11500121951398819</v>
      </c>
      <c r="BF68">
        <f t="shared" ref="BF68:BF79" si="51">M68*AG68*0.001</f>
        <v>56.877994521116314</v>
      </c>
      <c r="BG68">
        <f t="shared" ref="BG68:BG79" si="52">M68/Y68</f>
        <v>4.4812221670637271</v>
      </c>
      <c r="BH68">
        <f t="shared" ref="BH68:BH79" si="53">(1-AR68*AG68/AW68/L68)*100</f>
        <v>51.837440724239194</v>
      </c>
      <c r="BI68">
        <f t="shared" ref="BI68:BI79" si="54">(Y68-K68/(T68/1.35))</f>
        <v>153.44204635154233</v>
      </c>
      <c r="BJ68">
        <f t="shared" ref="BJ68:BJ79" si="55">K68*BH68/100/BI68</f>
        <v>-0.17736108392310856</v>
      </c>
    </row>
    <row r="69" spans="1:62">
      <c r="A69" s="1">
        <v>3</v>
      </c>
      <c r="B69" s="1" t="s">
        <v>150</v>
      </c>
      <c r="C69" s="2">
        <v>40875</v>
      </c>
      <c r="D69" s="1" t="s">
        <v>106</v>
      </c>
      <c r="E69" s="1">
        <v>0</v>
      </c>
      <c r="F69" s="1" t="s">
        <v>13</v>
      </c>
      <c r="G69" s="1" t="s">
        <v>144</v>
      </c>
      <c r="H69" s="1">
        <v>0</v>
      </c>
      <c r="I69" s="1">
        <v>310.5</v>
      </c>
      <c r="J69" s="1">
        <v>0</v>
      </c>
      <c r="K69">
        <f t="shared" si="28"/>
        <v>-61.256179671523974</v>
      </c>
      <c r="L69">
        <f t="shared" si="29"/>
        <v>0.30220355374904345</v>
      </c>
      <c r="M69">
        <f t="shared" si="30"/>
        <v>470.32503792204608</v>
      </c>
      <c r="N69">
        <f t="shared" si="31"/>
        <v>4.3408066593566597</v>
      </c>
      <c r="O69">
        <f t="shared" si="32"/>
        <v>1.5119866976875043</v>
      </c>
      <c r="P69">
        <f t="shared" si="33"/>
        <v>24.897418975830078</v>
      </c>
      <c r="Q69" s="1">
        <v>5</v>
      </c>
      <c r="R69">
        <f t="shared" si="34"/>
        <v>1.6395652592182159</v>
      </c>
      <c r="S69" s="1">
        <v>1</v>
      </c>
      <c r="T69">
        <f t="shared" si="35"/>
        <v>3.2791305184364319</v>
      </c>
      <c r="U69" s="1">
        <v>25.285453796386719</v>
      </c>
      <c r="V69" s="1">
        <v>24.897418975830078</v>
      </c>
      <c r="W69" s="1">
        <v>25.246431350708008</v>
      </c>
      <c r="X69" s="1">
        <v>67.180130004882812</v>
      </c>
      <c r="Y69" s="1">
        <v>127.83099365234375</v>
      </c>
      <c r="Z69" s="1">
        <v>12.420833587646484</v>
      </c>
      <c r="AA69" s="1">
        <v>16.685665130615234</v>
      </c>
      <c r="AB69" s="1">
        <v>37.938167572021484</v>
      </c>
      <c r="AC69" s="1">
        <v>50.96466064453125</v>
      </c>
      <c r="AD69" s="1">
        <v>500.41571044921875</v>
      </c>
      <c r="AE69" s="1">
        <v>93.056365966796875</v>
      </c>
      <c r="AF69" s="1">
        <v>102.44466400146484</v>
      </c>
      <c r="AG69" s="1">
        <v>98.785186767578125</v>
      </c>
      <c r="AH69" s="1">
        <v>17.775251388549805</v>
      </c>
      <c r="AI69" s="1">
        <v>-7.522553950548172E-2</v>
      </c>
      <c r="AJ69" s="1">
        <v>1</v>
      </c>
      <c r="AK69" s="1">
        <v>-0.21956524252891541</v>
      </c>
      <c r="AL69" s="1">
        <v>2.737391471862793</v>
      </c>
      <c r="AM69" s="1">
        <v>1</v>
      </c>
      <c r="AN69" s="1">
        <v>0</v>
      </c>
      <c r="AO69" s="1">
        <v>0.18999999761581421</v>
      </c>
      <c r="AP69" s="1">
        <v>111125</v>
      </c>
      <c r="AQ69">
        <f t="shared" si="36"/>
        <v>1.0008314208984375</v>
      </c>
      <c r="AR69">
        <f t="shared" si="37"/>
        <v>4.3408066593566596E-3</v>
      </c>
      <c r="AS69">
        <f t="shared" si="38"/>
        <v>298.04741897583006</v>
      </c>
      <c r="AT69">
        <f t="shared" si="39"/>
        <v>298.4354537963867</v>
      </c>
      <c r="AU69">
        <f t="shared" si="40"/>
        <v>17.680709311827741</v>
      </c>
      <c r="AV69">
        <f t="shared" si="41"/>
        <v>-1.7695247924615229</v>
      </c>
      <c r="AW69">
        <f t="shared" si="42"/>
        <v>3.160283243956596</v>
      </c>
      <c r="AX69">
        <f t="shared" si="43"/>
        <v>31.991469038694163</v>
      </c>
      <c r="AY69">
        <f t="shared" si="44"/>
        <v>15.305803908078929</v>
      </c>
      <c r="AZ69">
        <f t="shared" si="45"/>
        <v>25.091436386108398</v>
      </c>
      <c r="BA69">
        <f t="shared" si="46"/>
        <v>3.1970524809671694</v>
      </c>
      <c r="BB69">
        <f t="shared" si="47"/>
        <v>0.27670272471222046</v>
      </c>
      <c r="BC69">
        <f t="shared" si="48"/>
        <v>1.6482965462690917</v>
      </c>
      <c r="BD69">
        <f t="shared" si="49"/>
        <v>1.5487559346980777</v>
      </c>
      <c r="BE69">
        <f t="shared" si="50"/>
        <v>0.17506272249719157</v>
      </c>
      <c r="BF69">
        <f t="shared" si="51"/>
        <v>46.461146712597582</v>
      </c>
      <c r="BG69">
        <f t="shared" si="52"/>
        <v>3.6792723304738448</v>
      </c>
      <c r="BH69">
        <f t="shared" si="53"/>
        <v>55.10099752345792</v>
      </c>
      <c r="BI69">
        <f t="shared" si="54"/>
        <v>153.04982592864752</v>
      </c>
      <c r="BJ69">
        <f t="shared" si="55"/>
        <v>-0.22053449482201334</v>
      </c>
    </row>
    <row r="70" spans="1:62">
      <c r="A70" s="1">
        <v>4</v>
      </c>
      <c r="B70" s="1" t="s">
        <v>151</v>
      </c>
      <c r="C70" s="2">
        <v>40875</v>
      </c>
      <c r="D70" s="1" t="s">
        <v>106</v>
      </c>
      <c r="E70" s="1">
        <v>0</v>
      </c>
      <c r="F70" s="1" t="s">
        <v>15</v>
      </c>
      <c r="G70" s="1" t="s">
        <v>144</v>
      </c>
      <c r="H70" s="1">
        <v>0</v>
      </c>
      <c r="I70" s="1">
        <v>453</v>
      </c>
      <c r="J70" s="1">
        <v>0</v>
      </c>
      <c r="K70">
        <f t="shared" si="28"/>
        <v>-46.191518176024708</v>
      </c>
      <c r="L70">
        <f t="shared" si="29"/>
        <v>0.35241107543276284</v>
      </c>
      <c r="M70">
        <f t="shared" si="30"/>
        <v>325.8961439405345</v>
      </c>
      <c r="N70">
        <f t="shared" si="31"/>
        <v>5.4993787020676503</v>
      </c>
      <c r="O70">
        <f t="shared" si="32"/>
        <v>1.6453269324184947</v>
      </c>
      <c r="P70">
        <f t="shared" si="33"/>
        <v>25.608964920043945</v>
      </c>
      <c r="Q70" s="1">
        <v>4</v>
      </c>
      <c r="R70">
        <f t="shared" si="34"/>
        <v>1.8591305017471313</v>
      </c>
      <c r="S70" s="1">
        <v>1</v>
      </c>
      <c r="T70">
        <f t="shared" si="35"/>
        <v>3.7182610034942627</v>
      </c>
      <c r="U70" s="1">
        <v>25.729806900024414</v>
      </c>
      <c r="V70" s="1">
        <v>25.608964920043945</v>
      </c>
      <c r="W70" s="1">
        <v>25.644237518310547</v>
      </c>
      <c r="X70" s="1">
        <v>68.511772155761719</v>
      </c>
      <c r="Y70" s="1">
        <v>104.97579956054688</v>
      </c>
      <c r="Z70" s="1">
        <v>12.397311210632324</v>
      </c>
      <c r="AA70" s="1">
        <v>16.720012664794922</v>
      </c>
      <c r="AB70" s="1">
        <v>36.878944396972656</v>
      </c>
      <c r="AC70" s="1">
        <v>49.7379150390625</v>
      </c>
      <c r="AD70" s="1">
        <v>500.37496948242188</v>
      </c>
      <c r="AE70" s="1">
        <v>1692.373291015625</v>
      </c>
      <c r="AF70" s="1">
        <v>1656.0994873046875</v>
      </c>
      <c r="AG70" s="1">
        <v>98.782196044921875</v>
      </c>
      <c r="AH70" s="1">
        <v>17.775251388549805</v>
      </c>
      <c r="AI70" s="1">
        <v>-7.522553950548172E-2</v>
      </c>
      <c r="AJ70" s="1">
        <v>1</v>
      </c>
      <c r="AK70" s="1">
        <v>-0.21956524252891541</v>
      </c>
      <c r="AL70" s="1">
        <v>2.737391471862793</v>
      </c>
      <c r="AM70" s="1">
        <v>1</v>
      </c>
      <c r="AN70" s="1">
        <v>0</v>
      </c>
      <c r="AO70" s="1">
        <v>0.18999999761581421</v>
      </c>
      <c r="AP70" s="1">
        <v>111125</v>
      </c>
      <c r="AQ70">
        <f t="shared" si="36"/>
        <v>1.2509374237060547</v>
      </c>
      <c r="AR70">
        <f t="shared" si="37"/>
        <v>5.4993787020676506E-3</v>
      </c>
      <c r="AS70">
        <f t="shared" si="38"/>
        <v>298.75896492004392</v>
      </c>
      <c r="AT70">
        <f t="shared" si="39"/>
        <v>298.87980690002439</v>
      </c>
      <c r="AU70">
        <f t="shared" si="40"/>
        <v>321.5509212580364</v>
      </c>
      <c r="AV70">
        <f t="shared" si="41"/>
        <v>0.75121438041005217</v>
      </c>
      <c r="AW70">
        <f t="shared" si="42"/>
        <v>3.2969665013458433</v>
      </c>
      <c r="AX70">
        <f t="shared" si="43"/>
        <v>33.376120731781725</v>
      </c>
      <c r="AY70">
        <f t="shared" si="44"/>
        <v>16.656108066986803</v>
      </c>
      <c r="AZ70">
        <f t="shared" si="45"/>
        <v>25.66938591003418</v>
      </c>
      <c r="BA70">
        <f t="shared" si="46"/>
        <v>3.3088073152254682</v>
      </c>
      <c r="BB70">
        <f t="shared" si="47"/>
        <v>0.32190172373857967</v>
      </c>
      <c r="BC70">
        <f t="shared" si="48"/>
        <v>1.6516395689273486</v>
      </c>
      <c r="BD70">
        <f t="shared" si="49"/>
        <v>1.6571677462981196</v>
      </c>
      <c r="BE70">
        <f t="shared" si="50"/>
        <v>0.20372390015791378</v>
      </c>
      <c r="BF70">
        <f t="shared" si="51"/>
        <v>32.192736781017956</v>
      </c>
      <c r="BG70">
        <f t="shared" si="52"/>
        <v>3.104488323068856</v>
      </c>
      <c r="BH70">
        <f t="shared" si="53"/>
        <v>53.244982822517947</v>
      </c>
      <c r="BI70">
        <f t="shared" si="54"/>
        <v>121.74669043642446</v>
      </c>
      <c r="BJ70">
        <f t="shared" si="55"/>
        <v>-0.20201506776176251</v>
      </c>
    </row>
    <row r="71" spans="1:62">
      <c r="A71" s="1">
        <v>5</v>
      </c>
      <c r="B71" s="1" t="s">
        <v>152</v>
      </c>
      <c r="C71" s="2">
        <v>40875</v>
      </c>
      <c r="D71" s="1" t="s">
        <v>106</v>
      </c>
      <c r="E71" s="1">
        <v>0</v>
      </c>
      <c r="F71" s="1" t="s">
        <v>17</v>
      </c>
      <c r="G71" s="1" t="s">
        <v>144</v>
      </c>
      <c r="H71" s="1">
        <v>0</v>
      </c>
      <c r="I71" s="1">
        <v>536</v>
      </c>
      <c r="J71" s="1">
        <v>0</v>
      </c>
      <c r="K71">
        <f t="shared" si="28"/>
        <v>-32.175190159954802</v>
      </c>
      <c r="L71">
        <f t="shared" si="29"/>
        <v>0.56559596211244423</v>
      </c>
      <c r="M71">
        <f t="shared" si="30"/>
        <v>174.4456152534128</v>
      </c>
      <c r="N71">
        <f t="shared" si="31"/>
        <v>9.8663982568048851</v>
      </c>
      <c r="O71">
        <f t="shared" si="32"/>
        <v>1.8777437727446582</v>
      </c>
      <c r="P71">
        <f t="shared" si="33"/>
        <v>26.079645156860352</v>
      </c>
      <c r="Q71" s="1">
        <v>1.5</v>
      </c>
      <c r="R71">
        <f t="shared" si="34"/>
        <v>2.4080436080694199</v>
      </c>
      <c r="S71" s="1">
        <v>1</v>
      </c>
      <c r="T71">
        <f t="shared" si="35"/>
        <v>4.8160872161388397</v>
      </c>
      <c r="U71" s="1">
        <v>26.023002624511719</v>
      </c>
      <c r="V71" s="1">
        <v>26.079645156860352</v>
      </c>
      <c r="W71" s="1">
        <v>25.913036346435547</v>
      </c>
      <c r="X71" s="1">
        <v>68.739036560058594</v>
      </c>
      <c r="Y71" s="1">
        <v>78.152969360351562</v>
      </c>
      <c r="Z71" s="1">
        <v>12.398796081542969</v>
      </c>
      <c r="AA71" s="1">
        <v>15.311138153076172</v>
      </c>
      <c r="AB71" s="1">
        <v>36.247959136962891</v>
      </c>
      <c r="AC71" s="1">
        <v>44.762214660644531</v>
      </c>
      <c r="AD71" s="1">
        <v>500.38760375976562</v>
      </c>
      <c r="AE71" s="1">
        <v>1611.95068359375</v>
      </c>
      <c r="AF71" s="1">
        <v>1534.1080322265625</v>
      </c>
      <c r="AG71" s="1">
        <v>98.781021118164062</v>
      </c>
      <c r="AH71" s="1">
        <v>17.775251388549805</v>
      </c>
      <c r="AI71" s="1">
        <v>-7.522553950548172E-2</v>
      </c>
      <c r="AJ71" s="1">
        <v>1</v>
      </c>
      <c r="AK71" s="1">
        <v>-0.21956524252891541</v>
      </c>
      <c r="AL71" s="1">
        <v>2.737391471862793</v>
      </c>
      <c r="AM71" s="1">
        <v>1</v>
      </c>
      <c r="AN71" s="1">
        <v>0</v>
      </c>
      <c r="AO71" s="1">
        <v>0.18999999761581421</v>
      </c>
      <c r="AP71" s="1">
        <v>111125</v>
      </c>
      <c r="AQ71">
        <f t="shared" si="36"/>
        <v>3.3359173583984374</v>
      </c>
      <c r="AR71">
        <f t="shared" si="37"/>
        <v>9.8663982568048848E-3</v>
      </c>
      <c r="AS71">
        <f t="shared" si="38"/>
        <v>299.22964515686033</v>
      </c>
      <c r="AT71">
        <f t="shared" si="39"/>
        <v>299.1730026245117</v>
      </c>
      <c r="AU71">
        <f t="shared" si="40"/>
        <v>306.27062603962258</v>
      </c>
      <c r="AV71">
        <f t="shared" si="41"/>
        <v>-0.9569345580132016</v>
      </c>
      <c r="AW71">
        <f t="shared" si="42"/>
        <v>3.3901936339868031</v>
      </c>
      <c r="AX71">
        <f t="shared" si="43"/>
        <v>34.320293469444678</v>
      </c>
      <c r="AY71">
        <f t="shared" si="44"/>
        <v>19.009155316368506</v>
      </c>
      <c r="AZ71">
        <f t="shared" si="45"/>
        <v>26.051323890686035</v>
      </c>
      <c r="BA71">
        <f t="shared" si="46"/>
        <v>3.3845196749360276</v>
      </c>
      <c r="BB71">
        <f t="shared" si="47"/>
        <v>0.50615381701354811</v>
      </c>
      <c r="BC71">
        <f t="shared" si="48"/>
        <v>1.5124498612421449</v>
      </c>
      <c r="BD71">
        <f t="shared" si="49"/>
        <v>1.8720698136938827</v>
      </c>
      <c r="BE71">
        <f t="shared" si="50"/>
        <v>0.32119868299029897</v>
      </c>
      <c r="BF71">
        <f t="shared" si="51"/>
        <v>17.231916004318492</v>
      </c>
      <c r="BG71">
        <f t="shared" si="52"/>
        <v>2.2321047642997458</v>
      </c>
      <c r="BH71">
        <f t="shared" si="53"/>
        <v>49.172195752213334</v>
      </c>
      <c r="BI71">
        <f t="shared" si="54"/>
        <v>87.172014233621724</v>
      </c>
      <c r="BJ71">
        <f t="shared" si="55"/>
        <v>-0.18149457286485066</v>
      </c>
    </row>
    <row r="72" spans="1:62">
      <c r="A72" s="1">
        <v>6</v>
      </c>
      <c r="B72" s="1" t="s">
        <v>153</v>
      </c>
      <c r="C72" s="2">
        <v>40875</v>
      </c>
      <c r="D72" s="1" t="s">
        <v>106</v>
      </c>
      <c r="E72" s="1">
        <v>0</v>
      </c>
      <c r="F72" s="1" t="s">
        <v>2</v>
      </c>
      <c r="G72" s="1" t="s">
        <v>3</v>
      </c>
      <c r="H72" s="1">
        <v>0</v>
      </c>
      <c r="I72" s="1">
        <v>649.5</v>
      </c>
      <c r="J72" s="1">
        <v>0</v>
      </c>
      <c r="K72">
        <f t="shared" si="28"/>
        <v>-50.994762770976003</v>
      </c>
      <c r="L72">
        <f t="shared" si="29"/>
        <v>3.6569621422109275E-2</v>
      </c>
      <c r="M72">
        <f t="shared" si="30"/>
        <v>2342.5623353987053</v>
      </c>
      <c r="N72">
        <f t="shared" si="31"/>
        <v>0.78637099944330036</v>
      </c>
      <c r="O72">
        <f t="shared" si="32"/>
        <v>2.099793996645082</v>
      </c>
      <c r="P72">
        <f t="shared" si="33"/>
        <v>26.208410263061523</v>
      </c>
      <c r="Q72" s="1">
        <v>6</v>
      </c>
      <c r="R72">
        <f t="shared" si="34"/>
        <v>1.4200000166893005</v>
      </c>
      <c r="S72" s="1">
        <v>1</v>
      </c>
      <c r="T72">
        <f t="shared" si="35"/>
        <v>2.8400000333786011</v>
      </c>
      <c r="U72" s="1">
        <v>26.350492477416992</v>
      </c>
      <c r="V72" s="1">
        <v>26.208410263061523</v>
      </c>
      <c r="W72" s="1">
        <v>26.339601516723633</v>
      </c>
      <c r="X72" s="1">
        <v>68.807281494140625</v>
      </c>
      <c r="Y72" s="1">
        <v>129.83247375488281</v>
      </c>
      <c r="Z72" s="1">
        <v>12.396001815795898</v>
      </c>
      <c r="AA72" s="1">
        <v>13.326370239257812</v>
      </c>
      <c r="AB72" s="1">
        <v>35.542789459228516</v>
      </c>
      <c r="AC72" s="1">
        <v>38.210414886474609</v>
      </c>
      <c r="AD72" s="1">
        <v>500.376953125</v>
      </c>
      <c r="AE72" s="1">
        <v>64.696090698242188</v>
      </c>
      <c r="AF72" s="1">
        <v>93.051795959472656</v>
      </c>
      <c r="AG72" s="1">
        <v>98.774208068847656</v>
      </c>
      <c r="AH72" s="1">
        <v>17.775251388549805</v>
      </c>
      <c r="AI72" s="1">
        <v>-7.522553950548172E-2</v>
      </c>
      <c r="AJ72" s="1">
        <v>1</v>
      </c>
      <c r="AK72" s="1">
        <v>-0.21956524252891541</v>
      </c>
      <c r="AL72" s="1">
        <v>2.737391471862793</v>
      </c>
      <c r="AM72" s="1">
        <v>1</v>
      </c>
      <c r="AN72" s="1">
        <v>0</v>
      </c>
      <c r="AO72" s="1">
        <v>0.18999999761581421</v>
      </c>
      <c r="AP72" s="1">
        <v>111125</v>
      </c>
      <c r="AQ72">
        <f t="shared" si="36"/>
        <v>0.83396158854166658</v>
      </c>
      <c r="AR72">
        <f t="shared" si="37"/>
        <v>7.8637099944330036E-4</v>
      </c>
      <c r="AS72">
        <f t="shared" si="38"/>
        <v>299.3584102630615</v>
      </c>
      <c r="AT72">
        <f t="shared" si="39"/>
        <v>299.50049247741697</v>
      </c>
      <c r="AU72">
        <f t="shared" si="40"/>
        <v>12.292257078418515</v>
      </c>
      <c r="AV72">
        <f t="shared" si="41"/>
        <v>-0.24533906702838018</v>
      </c>
      <c r="AW72">
        <f t="shared" si="42"/>
        <v>3.4160956634600326</v>
      </c>
      <c r="AX72">
        <f t="shared" si="43"/>
        <v>34.58489549295038</v>
      </c>
      <c r="AY72">
        <f t="shared" si="44"/>
        <v>21.258525253692568</v>
      </c>
      <c r="AZ72">
        <f t="shared" si="45"/>
        <v>26.279451370239258</v>
      </c>
      <c r="BA72">
        <f t="shared" si="46"/>
        <v>3.4304599381397693</v>
      </c>
      <c r="BB72">
        <f t="shared" si="47"/>
        <v>3.6104714476878692E-2</v>
      </c>
      <c r="BC72">
        <f t="shared" si="48"/>
        <v>1.3163016668149503</v>
      </c>
      <c r="BD72">
        <f t="shared" si="49"/>
        <v>2.1141582713248193</v>
      </c>
      <c r="BE72">
        <f t="shared" si="50"/>
        <v>2.2606760025043561E-2</v>
      </c>
      <c r="BF72">
        <f t="shared" si="51"/>
        <v>231.38473953091741</v>
      </c>
      <c r="BG72">
        <f t="shared" si="52"/>
        <v>18.042961576942186</v>
      </c>
      <c r="BH72">
        <f t="shared" si="53"/>
        <v>37.824318149827107</v>
      </c>
      <c r="BI72">
        <f t="shared" si="54"/>
        <v>154.07294168858164</v>
      </c>
      <c r="BJ72">
        <f t="shared" si="55"/>
        <v>-0.12519019302707984</v>
      </c>
    </row>
    <row r="73" spans="1:62">
      <c r="A73" s="1">
        <v>7</v>
      </c>
      <c r="B73" s="1" t="s">
        <v>154</v>
      </c>
      <c r="C73" s="2">
        <v>40875</v>
      </c>
      <c r="D73" s="1" t="s">
        <v>106</v>
      </c>
      <c r="E73" s="1">
        <v>0</v>
      </c>
      <c r="F73" s="1" t="s">
        <v>11</v>
      </c>
      <c r="G73" s="1" t="s">
        <v>3</v>
      </c>
      <c r="H73" s="1">
        <v>0</v>
      </c>
      <c r="I73" s="1">
        <v>728</v>
      </c>
      <c r="J73" s="1">
        <v>0</v>
      </c>
      <c r="K73">
        <f t="shared" si="28"/>
        <v>-69.920508564225713</v>
      </c>
      <c r="L73">
        <f t="shared" si="29"/>
        <v>0.10671688914612615</v>
      </c>
      <c r="M73">
        <f t="shared" si="30"/>
        <v>1193.0601059620656</v>
      </c>
      <c r="N73">
        <f t="shared" si="31"/>
        <v>2.2118138574308124</v>
      </c>
      <c r="O73">
        <f t="shared" si="32"/>
        <v>2.0608358705372343</v>
      </c>
      <c r="P73">
        <f t="shared" si="33"/>
        <v>26.624116897583008</v>
      </c>
      <c r="Q73" s="1">
        <v>5</v>
      </c>
      <c r="R73">
        <f t="shared" si="34"/>
        <v>1.6395652592182159</v>
      </c>
      <c r="S73" s="1">
        <v>1</v>
      </c>
      <c r="T73">
        <f t="shared" si="35"/>
        <v>3.2791305184364319</v>
      </c>
      <c r="U73" s="1">
        <v>26.665727615356445</v>
      </c>
      <c r="V73" s="1">
        <v>26.624116897583008</v>
      </c>
      <c r="W73" s="1">
        <v>26.670232772827148</v>
      </c>
      <c r="X73" s="1">
        <v>68.656982421875</v>
      </c>
      <c r="Y73" s="1">
        <v>138.22254943847656</v>
      </c>
      <c r="Z73" s="1">
        <v>12.402122497558594</v>
      </c>
      <c r="AA73" s="1">
        <v>14.580146789550781</v>
      </c>
      <c r="AB73" s="1">
        <v>34.903770446777344</v>
      </c>
      <c r="AC73" s="1">
        <v>41.033466339111328</v>
      </c>
      <c r="AD73" s="1">
        <v>500.353759765625</v>
      </c>
      <c r="AE73" s="1">
        <v>162.19778442382812</v>
      </c>
      <c r="AF73" s="1">
        <v>578.8558349609375</v>
      </c>
      <c r="AG73" s="1">
        <v>98.768936157226562</v>
      </c>
      <c r="AH73" s="1">
        <v>17.775251388549805</v>
      </c>
      <c r="AI73" s="1">
        <v>-7.522553950548172E-2</v>
      </c>
      <c r="AJ73" s="1">
        <v>1</v>
      </c>
      <c r="AK73" s="1">
        <v>-0.21956524252891541</v>
      </c>
      <c r="AL73" s="1">
        <v>2.737391471862793</v>
      </c>
      <c r="AM73" s="1">
        <v>1</v>
      </c>
      <c r="AN73" s="1">
        <v>0</v>
      </c>
      <c r="AO73" s="1">
        <v>0.18999999761581421</v>
      </c>
      <c r="AP73" s="1">
        <v>111125</v>
      </c>
      <c r="AQ73">
        <f t="shared" si="36"/>
        <v>1.00070751953125</v>
      </c>
      <c r="AR73">
        <f t="shared" si="37"/>
        <v>2.2118138574308125E-3</v>
      </c>
      <c r="AS73">
        <f t="shared" si="38"/>
        <v>299.77411689758299</v>
      </c>
      <c r="AT73">
        <f t="shared" si="39"/>
        <v>299.81572761535642</v>
      </c>
      <c r="AU73">
        <f t="shared" si="40"/>
        <v>30.817578653817691</v>
      </c>
      <c r="AV73">
        <f t="shared" si="41"/>
        <v>-0.69085031224354554</v>
      </c>
      <c r="AW73">
        <f t="shared" si="42"/>
        <v>3.5009014579573674</v>
      </c>
      <c r="AX73">
        <f t="shared" si="43"/>
        <v>35.445369710010986</v>
      </c>
      <c r="AY73">
        <f t="shared" si="44"/>
        <v>20.865222920460205</v>
      </c>
      <c r="AZ73">
        <f t="shared" si="45"/>
        <v>26.644922256469727</v>
      </c>
      <c r="BA73">
        <f t="shared" si="46"/>
        <v>3.5051937075066042</v>
      </c>
      <c r="BB73">
        <f t="shared" si="47"/>
        <v>0.10335333105915442</v>
      </c>
      <c r="BC73">
        <f t="shared" si="48"/>
        <v>1.4400655874201329</v>
      </c>
      <c r="BD73">
        <f t="shared" si="49"/>
        <v>2.0651281200864711</v>
      </c>
      <c r="BE73">
        <f t="shared" si="50"/>
        <v>6.4889833916345702E-2</v>
      </c>
      <c r="BF73">
        <f t="shared" si="51"/>
        <v>117.83727743750121</v>
      </c>
      <c r="BG73">
        <f t="shared" si="52"/>
        <v>8.6314433557246861</v>
      </c>
      <c r="BH73">
        <f t="shared" si="53"/>
        <v>41.526928501416748</v>
      </c>
      <c r="BI73">
        <f t="shared" si="54"/>
        <v>167.00843826815128</v>
      </c>
      <c r="BJ73">
        <f t="shared" si="55"/>
        <v>-0.17385851817063638</v>
      </c>
    </row>
    <row r="74" spans="1:62">
      <c r="A74" s="1">
        <v>8</v>
      </c>
      <c r="B74" s="1" t="s">
        <v>155</v>
      </c>
      <c r="C74" s="2">
        <v>40875</v>
      </c>
      <c r="D74" s="1" t="s">
        <v>106</v>
      </c>
      <c r="E74" s="1">
        <v>0</v>
      </c>
      <c r="F74" s="1" t="s">
        <v>13</v>
      </c>
      <c r="G74" s="1" t="s">
        <v>3</v>
      </c>
      <c r="H74" s="1">
        <v>0</v>
      </c>
      <c r="I74" s="1">
        <v>823.5</v>
      </c>
      <c r="J74" s="1">
        <v>0</v>
      </c>
      <c r="K74">
        <f t="shared" si="28"/>
        <v>-32.299672331364519</v>
      </c>
      <c r="L74">
        <f t="shared" si="29"/>
        <v>0.23022568867685447</v>
      </c>
      <c r="M74">
        <f t="shared" si="30"/>
        <v>331.17235235309209</v>
      </c>
      <c r="N74">
        <f t="shared" si="31"/>
        <v>4.3772380860056179</v>
      </c>
      <c r="O74">
        <f t="shared" si="32"/>
        <v>1.9561971520785475</v>
      </c>
      <c r="P74">
        <f t="shared" si="33"/>
        <v>27.128206253051758</v>
      </c>
      <c r="Q74" s="1">
        <v>5</v>
      </c>
      <c r="R74">
        <f t="shared" si="34"/>
        <v>1.6395652592182159</v>
      </c>
      <c r="S74" s="1">
        <v>1</v>
      </c>
      <c r="T74">
        <f t="shared" si="35"/>
        <v>3.2791305184364319</v>
      </c>
      <c r="U74" s="1">
        <v>27.130474090576172</v>
      </c>
      <c r="V74" s="1">
        <v>27.128206253051758</v>
      </c>
      <c r="W74" s="1">
        <v>27.119924545288086</v>
      </c>
      <c r="X74" s="1">
        <v>68.321678161621094</v>
      </c>
      <c r="Y74" s="1">
        <v>100.15972137451172</v>
      </c>
      <c r="Z74" s="1">
        <v>12.405089378356934</v>
      </c>
      <c r="AA74" s="1">
        <v>16.706066131591797</v>
      </c>
      <c r="AB74" s="1">
        <v>33.970554351806641</v>
      </c>
      <c r="AC74" s="1">
        <v>45.748508453369141</v>
      </c>
      <c r="AD74" s="1">
        <v>500.36444091796875</v>
      </c>
      <c r="AE74" s="1">
        <v>273.26644897460938</v>
      </c>
      <c r="AF74" s="1">
        <v>391.80075073242188</v>
      </c>
      <c r="AG74" s="1">
        <v>98.766632080078125</v>
      </c>
      <c r="AH74" s="1">
        <v>17.775251388549805</v>
      </c>
      <c r="AI74" s="1">
        <v>-7.522553950548172E-2</v>
      </c>
      <c r="AJ74" s="1">
        <v>1</v>
      </c>
      <c r="AK74" s="1">
        <v>-0.21956524252891541</v>
      </c>
      <c r="AL74" s="1">
        <v>2.737391471862793</v>
      </c>
      <c r="AM74" s="1">
        <v>1</v>
      </c>
      <c r="AN74" s="1">
        <v>0</v>
      </c>
      <c r="AO74" s="1">
        <v>0.18999999761581421</v>
      </c>
      <c r="AP74" s="1">
        <v>111125</v>
      </c>
      <c r="AQ74">
        <f t="shared" si="36"/>
        <v>1.0007288818359374</v>
      </c>
      <c r="AR74">
        <f t="shared" si="37"/>
        <v>4.3772380860056179E-3</v>
      </c>
      <c r="AS74">
        <f t="shared" si="38"/>
        <v>300.27820625305174</v>
      </c>
      <c r="AT74">
        <f t="shared" si="39"/>
        <v>300.28047409057615</v>
      </c>
      <c r="AU74">
        <f t="shared" si="40"/>
        <v>51.920624653657796</v>
      </c>
      <c r="AV74">
        <f t="shared" si="41"/>
        <v>-1.470583715943973</v>
      </c>
      <c r="AW74">
        <f t="shared" si="42"/>
        <v>3.6061990392029286</v>
      </c>
      <c r="AX74">
        <f t="shared" si="43"/>
        <v>36.512321654130012</v>
      </c>
      <c r="AY74">
        <f t="shared" si="44"/>
        <v>19.806255522538216</v>
      </c>
      <c r="AZ74">
        <f t="shared" si="45"/>
        <v>27.129340171813965</v>
      </c>
      <c r="BA74">
        <f t="shared" si="46"/>
        <v>3.6064389816513418</v>
      </c>
      <c r="BB74">
        <f t="shared" si="47"/>
        <v>0.21512210140939617</v>
      </c>
      <c r="BC74">
        <f t="shared" si="48"/>
        <v>1.6500018871243811</v>
      </c>
      <c r="BD74">
        <f t="shared" si="49"/>
        <v>1.9564370945269607</v>
      </c>
      <c r="BE74">
        <f t="shared" si="50"/>
        <v>0.13573132606698771</v>
      </c>
      <c r="BF74">
        <f t="shared" si="51"/>
        <v>32.708777879951846</v>
      </c>
      <c r="BG74">
        <f t="shared" si="52"/>
        <v>3.3064424282371019</v>
      </c>
      <c r="BH74">
        <f t="shared" si="53"/>
        <v>47.927678500676343</v>
      </c>
      <c r="BI74">
        <f t="shared" si="54"/>
        <v>113.45731883279581</v>
      </c>
      <c r="BJ74">
        <f t="shared" si="55"/>
        <v>-0.13644323055581967</v>
      </c>
    </row>
    <row r="75" spans="1:62">
      <c r="A75" s="1">
        <v>9</v>
      </c>
      <c r="B75" s="1" t="s">
        <v>156</v>
      </c>
      <c r="C75" s="2">
        <v>40875</v>
      </c>
      <c r="D75" s="1" t="s">
        <v>106</v>
      </c>
      <c r="E75" s="1">
        <v>0</v>
      </c>
      <c r="F75" s="1" t="s">
        <v>15</v>
      </c>
      <c r="G75" s="1" t="s">
        <v>3</v>
      </c>
      <c r="H75" s="1">
        <v>0</v>
      </c>
      <c r="I75" s="1">
        <v>940</v>
      </c>
      <c r="J75" s="1">
        <v>0</v>
      </c>
      <c r="K75">
        <f t="shared" si="28"/>
        <v>-4.038642676999916</v>
      </c>
      <c r="L75">
        <f t="shared" si="29"/>
        <v>0.35469142422917771</v>
      </c>
      <c r="M75">
        <f t="shared" si="30"/>
        <v>86.505051815019542</v>
      </c>
      <c r="N75">
        <f t="shared" si="31"/>
        <v>7.2058875572776815</v>
      </c>
      <c r="O75">
        <f t="shared" si="32"/>
        <v>2.1181180522425604</v>
      </c>
      <c r="P75">
        <f t="shared" si="33"/>
        <v>27.861394882202148</v>
      </c>
      <c r="Q75" s="1">
        <v>3</v>
      </c>
      <c r="R75">
        <f t="shared" si="34"/>
        <v>2.0786957442760468</v>
      </c>
      <c r="S75" s="1">
        <v>1</v>
      </c>
      <c r="T75">
        <f t="shared" si="35"/>
        <v>4.1573914885520935</v>
      </c>
      <c r="U75" s="1">
        <v>27.797555923461914</v>
      </c>
      <c r="V75" s="1">
        <v>27.861394882202148</v>
      </c>
      <c r="W75" s="1">
        <v>27.785310745239258</v>
      </c>
      <c r="X75" s="1">
        <v>67.559654235839844</v>
      </c>
      <c r="Y75" s="1">
        <v>69.679885864257812</v>
      </c>
      <c r="Z75" s="1">
        <v>12.418838500976562</v>
      </c>
      <c r="AA75" s="1">
        <v>16.666923522949219</v>
      </c>
      <c r="AB75" s="1">
        <v>32.706581115722656</v>
      </c>
      <c r="AC75" s="1">
        <v>43.894451141357422</v>
      </c>
      <c r="AD75" s="1">
        <v>500.39871215820312</v>
      </c>
      <c r="AE75" s="1">
        <v>706.4022216796875</v>
      </c>
      <c r="AF75" s="1">
        <v>732.92169189453125</v>
      </c>
      <c r="AG75" s="1">
        <v>98.768463134765625</v>
      </c>
      <c r="AH75" s="1">
        <v>17.775251388549805</v>
      </c>
      <c r="AI75" s="1">
        <v>-7.522553950548172E-2</v>
      </c>
      <c r="AJ75" s="1">
        <v>1</v>
      </c>
      <c r="AK75" s="1">
        <v>-0.21956524252891541</v>
      </c>
      <c r="AL75" s="1">
        <v>2.737391471862793</v>
      </c>
      <c r="AM75" s="1">
        <v>1</v>
      </c>
      <c r="AN75" s="1">
        <v>0</v>
      </c>
      <c r="AO75" s="1">
        <v>0.18999999761581421</v>
      </c>
      <c r="AP75" s="1">
        <v>111125</v>
      </c>
      <c r="AQ75">
        <f t="shared" si="36"/>
        <v>1.6679957071940101</v>
      </c>
      <c r="AR75">
        <f t="shared" si="37"/>
        <v>7.2058875572776817E-3</v>
      </c>
      <c r="AS75">
        <f t="shared" si="38"/>
        <v>301.01139488220213</v>
      </c>
      <c r="AT75">
        <f t="shared" si="39"/>
        <v>300.94755592346189</v>
      </c>
      <c r="AU75">
        <f t="shared" si="40"/>
        <v>134.21642043494649</v>
      </c>
      <c r="AV75">
        <f t="shared" si="41"/>
        <v>-1.5541027151591629</v>
      </c>
      <c r="AW75">
        <f t="shared" si="42"/>
        <v>3.7642844737889281</v>
      </c>
      <c r="AX75">
        <f t="shared" si="43"/>
        <v>38.112210662351934</v>
      </c>
      <c r="AY75">
        <f t="shared" si="44"/>
        <v>21.445287139402716</v>
      </c>
      <c r="AZ75">
        <f t="shared" si="45"/>
        <v>27.829475402832031</v>
      </c>
      <c r="BA75">
        <f t="shared" si="46"/>
        <v>3.7572783787925697</v>
      </c>
      <c r="BB75">
        <f t="shared" si="47"/>
        <v>0.32680939970667733</v>
      </c>
      <c r="BC75">
        <f t="shared" si="48"/>
        <v>1.6461664215463678</v>
      </c>
      <c r="BD75">
        <f t="shared" si="49"/>
        <v>2.1111119572462016</v>
      </c>
      <c r="BE75">
        <f t="shared" si="50"/>
        <v>0.20659036217790777</v>
      </c>
      <c r="BF75">
        <f t="shared" si="51"/>
        <v>8.5439710211627489</v>
      </c>
      <c r="BG75">
        <f t="shared" si="52"/>
        <v>1.2414637415385346</v>
      </c>
      <c r="BH75">
        <f t="shared" si="53"/>
        <v>46.694422535085998</v>
      </c>
      <c r="BI75">
        <f t="shared" si="54"/>
        <v>70.991325412100039</v>
      </c>
      <c r="BJ75">
        <f t="shared" si="55"/>
        <v>-2.6564102942628291E-2</v>
      </c>
    </row>
    <row r="76" spans="1:62">
      <c r="A76" s="1">
        <v>10</v>
      </c>
      <c r="B76" s="1" t="s">
        <v>157</v>
      </c>
      <c r="C76" s="2">
        <v>40875</v>
      </c>
      <c r="D76" s="1" t="s">
        <v>106</v>
      </c>
      <c r="E76" s="1">
        <v>0</v>
      </c>
      <c r="F76" s="1" t="s">
        <v>93</v>
      </c>
      <c r="G76" s="1" t="s">
        <v>115</v>
      </c>
      <c r="H76" s="1">
        <v>0</v>
      </c>
      <c r="I76" s="1">
        <v>1206</v>
      </c>
      <c r="J76" s="1">
        <v>0</v>
      </c>
      <c r="K76">
        <f t="shared" si="28"/>
        <v>-137.42492343854735</v>
      </c>
      <c r="L76">
        <f t="shared" si="29"/>
        <v>-8.3504719606534439E-3</v>
      </c>
      <c r="M76">
        <f t="shared" si="30"/>
        <v>-25625.115573471561</v>
      </c>
      <c r="N76">
        <f t="shared" si="31"/>
        <v>-0.21061354838494539</v>
      </c>
      <c r="O76">
        <f t="shared" si="32"/>
        <v>2.4237957799606695</v>
      </c>
      <c r="P76">
        <f t="shared" si="33"/>
        <v>27.457412719726562</v>
      </c>
      <c r="Q76" s="1">
        <v>3</v>
      </c>
      <c r="R76">
        <f t="shared" si="34"/>
        <v>2.0786957442760468</v>
      </c>
      <c r="S76" s="1">
        <v>1</v>
      </c>
      <c r="T76">
        <f t="shared" si="35"/>
        <v>4.1573914885520935</v>
      </c>
      <c r="U76" s="1">
        <v>28.027454376220703</v>
      </c>
      <c r="V76" s="1">
        <v>27.457412719726562</v>
      </c>
      <c r="W76" s="1">
        <v>28.003240585327148</v>
      </c>
      <c r="X76" s="1">
        <v>65.436531066894531</v>
      </c>
      <c r="Y76" s="1">
        <v>147.84848022460938</v>
      </c>
      <c r="Z76" s="1">
        <v>12.808816909790039</v>
      </c>
      <c r="AA76" s="1">
        <v>12.684144973754883</v>
      </c>
      <c r="AB76" s="1">
        <v>33.280521392822266</v>
      </c>
      <c r="AC76" s="1">
        <v>32.956592559814453</v>
      </c>
      <c r="AD76" s="1">
        <v>500.374267578125</v>
      </c>
      <c r="AE76" s="1">
        <v>251.84112548828125</v>
      </c>
      <c r="AF76" s="1">
        <v>121.36784362792969</v>
      </c>
      <c r="AG76" s="1">
        <v>98.757377624511719</v>
      </c>
      <c r="AH76" s="1">
        <v>17.775251388549805</v>
      </c>
      <c r="AI76" s="1">
        <v>-7.522553950548172E-2</v>
      </c>
      <c r="AJ76" s="1">
        <v>1</v>
      </c>
      <c r="AK76" s="1">
        <v>-0.21956524252891541</v>
      </c>
      <c r="AL76" s="1">
        <v>2.737391471862793</v>
      </c>
      <c r="AM76" s="1">
        <v>1</v>
      </c>
      <c r="AN76" s="1">
        <v>0</v>
      </c>
      <c r="AO76" s="1">
        <v>0.18999999761581421</v>
      </c>
      <c r="AP76" s="1">
        <v>111125</v>
      </c>
      <c r="AQ76">
        <f t="shared" si="36"/>
        <v>1.6679142252604164</v>
      </c>
      <c r="AR76">
        <f t="shared" si="37"/>
        <v>-2.106135483849454E-4</v>
      </c>
      <c r="AS76">
        <f t="shared" si="38"/>
        <v>300.60741271972654</v>
      </c>
      <c r="AT76">
        <f t="shared" si="39"/>
        <v>301.17745437622068</v>
      </c>
      <c r="AU76">
        <f t="shared" si="40"/>
        <v>47.849813242337405</v>
      </c>
      <c r="AV76">
        <f t="shared" si="41"/>
        <v>0.53841631440580584</v>
      </c>
      <c r="AW76">
        <f t="shared" si="42"/>
        <v>3.6764486749778325</v>
      </c>
      <c r="AX76">
        <f t="shared" si="43"/>
        <v>37.22707876019313</v>
      </c>
      <c r="AY76">
        <f t="shared" si="44"/>
        <v>24.542933786438248</v>
      </c>
      <c r="AZ76">
        <f t="shared" si="45"/>
        <v>27.742433547973633</v>
      </c>
      <c r="BA76">
        <f t="shared" si="46"/>
        <v>3.7382311041902545</v>
      </c>
      <c r="BB76">
        <f t="shared" si="47"/>
        <v>-8.3672783459571368E-3</v>
      </c>
      <c r="BC76">
        <f t="shared" si="48"/>
        <v>1.2526528950171631</v>
      </c>
      <c r="BD76">
        <f t="shared" si="49"/>
        <v>2.4855782091730916</v>
      </c>
      <c r="BE76">
        <f t="shared" si="50"/>
        <v>-5.228036416183717E-3</v>
      </c>
      <c r="BF76">
        <f t="shared" si="51"/>
        <v>-2530.669215361087</v>
      </c>
      <c r="BG76">
        <f t="shared" si="52"/>
        <v>-173.32011485368153</v>
      </c>
      <c r="BH76">
        <f t="shared" si="53"/>
        <v>32.248904030588619</v>
      </c>
      <c r="BI76">
        <f t="shared" si="54"/>
        <v>192.47349260386255</v>
      </c>
      <c r="BJ76">
        <f t="shared" si="55"/>
        <v>-0.23025524748501211</v>
      </c>
    </row>
    <row r="77" spans="1:62">
      <c r="A77" s="1">
        <v>11</v>
      </c>
      <c r="B77" s="1" t="s">
        <v>158</v>
      </c>
      <c r="C77" s="2">
        <v>40875</v>
      </c>
      <c r="D77" s="1" t="s">
        <v>106</v>
      </c>
      <c r="E77" s="1">
        <v>0</v>
      </c>
      <c r="F77" s="1" t="s">
        <v>11</v>
      </c>
      <c r="G77" s="1" t="s">
        <v>115</v>
      </c>
      <c r="H77" s="1">
        <v>0</v>
      </c>
      <c r="I77" s="1">
        <v>1288</v>
      </c>
      <c r="J77" s="1">
        <v>0</v>
      </c>
      <c r="K77">
        <f t="shared" si="28"/>
        <v>-183.89937033905568</v>
      </c>
      <c r="L77">
        <f t="shared" si="29"/>
        <v>0.12807476522183875</v>
      </c>
      <c r="M77">
        <f t="shared" si="30"/>
        <v>2483.4190190734057</v>
      </c>
      <c r="N77">
        <f t="shared" si="31"/>
        <v>2.8961615914404781</v>
      </c>
      <c r="O77">
        <f t="shared" si="32"/>
        <v>2.2421353110468463</v>
      </c>
      <c r="P77">
        <f t="shared" si="33"/>
        <v>27.500463485717773</v>
      </c>
      <c r="Q77" s="1">
        <v>3</v>
      </c>
      <c r="R77">
        <f t="shared" si="34"/>
        <v>2.0786957442760468</v>
      </c>
      <c r="S77" s="1">
        <v>1</v>
      </c>
      <c r="T77">
        <f t="shared" si="35"/>
        <v>4.1573914885520935</v>
      </c>
      <c r="U77" s="1">
        <v>28.051219940185547</v>
      </c>
      <c r="V77" s="1">
        <v>27.500463485717773</v>
      </c>
      <c r="W77" s="1">
        <v>28.013896942138672</v>
      </c>
      <c r="X77" s="1">
        <v>64.821868896484375</v>
      </c>
      <c r="Y77" s="1">
        <v>174.77415466308594</v>
      </c>
      <c r="Z77" s="1">
        <v>12.907073974609375</v>
      </c>
      <c r="AA77" s="1">
        <v>14.618067741394043</v>
      </c>
      <c r="AB77" s="1">
        <v>33.488140106201172</v>
      </c>
      <c r="AC77" s="1">
        <v>37.927410125732422</v>
      </c>
      <c r="AD77" s="1">
        <v>500.38031005859375</v>
      </c>
      <c r="AE77" s="1">
        <v>641.17529296875</v>
      </c>
      <c r="AF77" s="1">
        <v>307.56085205078125</v>
      </c>
      <c r="AG77" s="1">
        <v>98.753662109375</v>
      </c>
      <c r="AH77" s="1">
        <v>17.775251388549805</v>
      </c>
      <c r="AI77" s="1">
        <v>-7.522553950548172E-2</v>
      </c>
      <c r="AJ77" s="1">
        <v>1</v>
      </c>
      <c r="AK77" s="1">
        <v>-0.21956524252891541</v>
      </c>
      <c r="AL77" s="1">
        <v>2.737391471862793</v>
      </c>
      <c r="AM77" s="1">
        <v>1</v>
      </c>
      <c r="AN77" s="1">
        <v>0</v>
      </c>
      <c r="AO77" s="1">
        <v>0.18999999761581421</v>
      </c>
      <c r="AP77" s="1">
        <v>111125</v>
      </c>
      <c r="AQ77">
        <f t="shared" si="36"/>
        <v>1.667934366861979</v>
      </c>
      <c r="AR77">
        <f t="shared" si="37"/>
        <v>2.8961615914404782E-3</v>
      </c>
      <c r="AS77">
        <f t="shared" si="38"/>
        <v>300.65046348571775</v>
      </c>
      <c r="AT77">
        <f t="shared" si="39"/>
        <v>301.20121994018552</v>
      </c>
      <c r="AU77">
        <f t="shared" si="40"/>
        <v>121.82330413538148</v>
      </c>
      <c r="AV77">
        <f t="shared" si="41"/>
        <v>4.8083536594327927E-3</v>
      </c>
      <c r="AW77">
        <f t="shared" si="42"/>
        <v>3.6857230334724282</v>
      </c>
      <c r="AX77">
        <f t="shared" si="43"/>
        <v>37.322393466181452</v>
      </c>
      <c r="AY77">
        <f t="shared" si="44"/>
        <v>22.70432572478741</v>
      </c>
      <c r="AZ77">
        <f t="shared" si="45"/>
        <v>27.77584171295166</v>
      </c>
      <c r="BA77">
        <f t="shared" si="46"/>
        <v>3.7455317898469214</v>
      </c>
      <c r="BB77">
        <f t="shared" si="47"/>
        <v>0.12424714308803152</v>
      </c>
      <c r="BC77">
        <f t="shared" si="48"/>
        <v>1.443587722425582</v>
      </c>
      <c r="BD77">
        <f t="shared" si="49"/>
        <v>2.3019440674213394</v>
      </c>
      <c r="BE77">
        <f t="shared" si="50"/>
        <v>7.7989514380697997E-2</v>
      </c>
      <c r="BF77">
        <f t="shared" si="51"/>
        <v>245.24672268557063</v>
      </c>
      <c r="BG77">
        <f t="shared" si="52"/>
        <v>14.209303565854574</v>
      </c>
      <c r="BH77">
        <f t="shared" si="53"/>
        <v>39.411565085689162</v>
      </c>
      <c r="BI77">
        <f t="shared" si="54"/>
        <v>234.49048174975846</v>
      </c>
      <c r="BJ77">
        <f t="shared" si="55"/>
        <v>-0.3090855521832887</v>
      </c>
    </row>
    <row r="78" spans="1:62">
      <c r="A78" s="1">
        <v>12</v>
      </c>
      <c r="B78" s="1" t="s">
        <v>159</v>
      </c>
      <c r="C78" s="2">
        <v>40875</v>
      </c>
      <c r="D78" s="1" t="s">
        <v>106</v>
      </c>
      <c r="E78" s="1">
        <v>0</v>
      </c>
      <c r="F78" s="1" t="s">
        <v>13</v>
      </c>
      <c r="G78" s="1" t="s">
        <v>115</v>
      </c>
      <c r="H78" s="1">
        <v>0</v>
      </c>
      <c r="I78" s="1">
        <v>1385.5</v>
      </c>
      <c r="J78" s="1">
        <v>0</v>
      </c>
      <c r="K78">
        <f t="shared" si="28"/>
        <v>-140.90031635395979</v>
      </c>
      <c r="L78">
        <f t="shared" si="29"/>
        <v>0.15635769402957606</v>
      </c>
      <c r="M78">
        <f t="shared" si="30"/>
        <v>1602.3617364904078</v>
      </c>
      <c r="N78">
        <f t="shared" si="31"/>
        <v>3.6826682984743102</v>
      </c>
      <c r="O78">
        <f t="shared" si="32"/>
        <v>2.3480633725933266</v>
      </c>
      <c r="P78">
        <f t="shared" si="33"/>
        <v>28.238100051879883</v>
      </c>
      <c r="Q78" s="1">
        <v>3</v>
      </c>
      <c r="R78">
        <f t="shared" si="34"/>
        <v>2.0786957442760468</v>
      </c>
      <c r="S78" s="1">
        <v>1</v>
      </c>
      <c r="T78">
        <f t="shared" si="35"/>
        <v>4.1573914885520935</v>
      </c>
      <c r="U78" s="1">
        <v>28.244169235229492</v>
      </c>
      <c r="V78" s="1">
        <v>28.238100051879883</v>
      </c>
      <c r="W78" s="1">
        <v>28.223779678344727</v>
      </c>
      <c r="X78" s="1">
        <v>63.996517181396484</v>
      </c>
      <c r="Y78" s="1">
        <v>148.15069580078125</v>
      </c>
      <c r="Z78" s="1">
        <v>13.012451171875</v>
      </c>
      <c r="AA78" s="1">
        <v>15.186979293823242</v>
      </c>
      <c r="AB78" s="1">
        <v>33.38433837890625</v>
      </c>
      <c r="AC78" s="1">
        <v>38.963241577148438</v>
      </c>
      <c r="AD78" s="1">
        <v>500.3485107421875</v>
      </c>
      <c r="AE78" s="1">
        <v>231.82217407226562</v>
      </c>
      <c r="AF78" s="1">
        <v>539.8035888671875</v>
      </c>
      <c r="AG78" s="1">
        <v>98.753692626953125</v>
      </c>
      <c r="AH78" s="1">
        <v>17.775251388549805</v>
      </c>
      <c r="AI78" s="1">
        <v>-7.522553950548172E-2</v>
      </c>
      <c r="AJ78" s="1">
        <v>1</v>
      </c>
      <c r="AK78" s="1">
        <v>-0.21956524252891541</v>
      </c>
      <c r="AL78" s="1">
        <v>2.737391471862793</v>
      </c>
      <c r="AM78" s="1">
        <v>1</v>
      </c>
      <c r="AN78" s="1">
        <v>0</v>
      </c>
      <c r="AO78" s="1">
        <v>0.18999999761581421</v>
      </c>
      <c r="AP78" s="1">
        <v>111125</v>
      </c>
      <c r="AQ78">
        <f t="shared" si="36"/>
        <v>1.6678283691406246</v>
      </c>
      <c r="AR78">
        <f t="shared" si="37"/>
        <v>3.6826682984743104E-3</v>
      </c>
      <c r="AS78">
        <f t="shared" si="38"/>
        <v>301.38810005187986</v>
      </c>
      <c r="AT78">
        <f t="shared" si="39"/>
        <v>301.39416923522947</v>
      </c>
      <c r="AU78">
        <f t="shared" si="40"/>
        <v>44.046212521023335</v>
      </c>
      <c r="AV78">
        <f t="shared" si="41"/>
        <v>-0.99701459703004014</v>
      </c>
      <c r="AW78">
        <f t="shared" si="42"/>
        <v>3.8478336577074486</v>
      </c>
      <c r="AX78">
        <f t="shared" si="43"/>
        <v>38.963947122897238</v>
      </c>
      <c r="AY78">
        <f t="shared" si="44"/>
        <v>23.776967829073996</v>
      </c>
      <c r="AZ78">
        <f t="shared" si="45"/>
        <v>28.241134643554688</v>
      </c>
      <c r="BA78">
        <f t="shared" si="46"/>
        <v>3.8485132123969743</v>
      </c>
      <c r="BB78">
        <f t="shared" si="47"/>
        <v>0.15069029719042668</v>
      </c>
      <c r="BC78">
        <f t="shared" si="48"/>
        <v>1.4997702851141221</v>
      </c>
      <c r="BD78">
        <f t="shared" si="49"/>
        <v>2.3487429272828519</v>
      </c>
      <c r="BE78">
        <f t="shared" si="50"/>
        <v>9.4674730270530499E-2</v>
      </c>
      <c r="BF78">
        <f t="shared" si="51"/>
        <v>158.23913840256461</v>
      </c>
      <c r="BG78">
        <f t="shared" si="52"/>
        <v>10.815755726487502</v>
      </c>
      <c r="BH78">
        <f t="shared" si="53"/>
        <v>39.552213660628631</v>
      </c>
      <c r="BI78">
        <f t="shared" si="54"/>
        <v>193.90424766175659</v>
      </c>
      <c r="BJ78">
        <f t="shared" si="55"/>
        <v>-0.28740574198267665</v>
      </c>
    </row>
    <row r="79" spans="1:62">
      <c r="A79" s="1">
        <v>13</v>
      </c>
      <c r="B79" s="1" t="s">
        <v>160</v>
      </c>
      <c r="C79" s="2">
        <v>40875</v>
      </c>
      <c r="D79" s="1" t="s">
        <v>106</v>
      </c>
      <c r="E79" s="1">
        <v>0</v>
      </c>
      <c r="F79" s="1" t="s">
        <v>15</v>
      </c>
      <c r="G79" s="1" t="s">
        <v>115</v>
      </c>
      <c r="H79" s="1">
        <v>0</v>
      </c>
      <c r="I79" s="1">
        <v>1486.5</v>
      </c>
      <c r="J79" s="1">
        <v>0</v>
      </c>
      <c r="K79">
        <f t="shared" si="28"/>
        <v>-103.38817549762692</v>
      </c>
      <c r="L79">
        <f t="shared" si="29"/>
        <v>0.24255162343666448</v>
      </c>
      <c r="M79">
        <f t="shared" si="30"/>
        <v>799.43905927097785</v>
      </c>
      <c r="N79">
        <f t="shared" si="31"/>
        <v>5.7239771273625903</v>
      </c>
      <c r="O79">
        <f t="shared" si="32"/>
        <v>2.3862673548069813</v>
      </c>
      <c r="P79">
        <f t="shared" si="33"/>
        <v>28.483905792236328</v>
      </c>
      <c r="Q79" s="1">
        <v>2</v>
      </c>
      <c r="R79">
        <f t="shared" si="34"/>
        <v>2.2982609868049622</v>
      </c>
      <c r="S79" s="1">
        <v>1</v>
      </c>
      <c r="T79">
        <f t="shared" si="35"/>
        <v>4.5965219736099243</v>
      </c>
      <c r="U79" s="1">
        <v>28.484682083129883</v>
      </c>
      <c r="V79" s="1">
        <v>28.483905792236328</v>
      </c>
      <c r="W79" s="1">
        <v>28.463153839111328</v>
      </c>
      <c r="X79" s="1">
        <v>63.370872497558594</v>
      </c>
      <c r="Y79" s="1">
        <v>104.45632934570312</v>
      </c>
      <c r="Z79" s="1">
        <v>13.107390403747559</v>
      </c>
      <c r="AA79" s="1">
        <v>15.360132217407227</v>
      </c>
      <c r="AB79" s="1">
        <v>33.162746429443359</v>
      </c>
      <c r="AC79" s="1">
        <v>38.862361907958984</v>
      </c>
      <c r="AD79" s="1">
        <v>500.37301635742188</v>
      </c>
      <c r="AE79" s="1">
        <v>748.009765625</v>
      </c>
      <c r="AF79" s="1">
        <v>398.52444458007812</v>
      </c>
      <c r="AG79" s="1">
        <v>98.759010314941406</v>
      </c>
      <c r="AH79" s="1">
        <v>17.775251388549805</v>
      </c>
      <c r="AI79" s="1">
        <v>-7.522553950548172E-2</v>
      </c>
      <c r="AJ79" s="1">
        <v>1</v>
      </c>
      <c r="AK79" s="1">
        <v>-0.21956524252891541</v>
      </c>
      <c r="AL79" s="1">
        <v>2.737391471862793</v>
      </c>
      <c r="AM79" s="1">
        <v>1</v>
      </c>
      <c r="AN79" s="1">
        <v>0</v>
      </c>
      <c r="AO79" s="1">
        <v>0.18999999761581421</v>
      </c>
      <c r="AP79" s="1">
        <v>111125</v>
      </c>
      <c r="AQ79">
        <f t="shared" si="36"/>
        <v>2.5018650817871091</v>
      </c>
      <c r="AR79">
        <f t="shared" si="37"/>
        <v>5.72397712736259E-3</v>
      </c>
      <c r="AS79">
        <f t="shared" si="38"/>
        <v>301.63390579223631</v>
      </c>
      <c r="AT79">
        <f t="shared" si="39"/>
        <v>301.63468208312986</v>
      </c>
      <c r="AU79">
        <f t="shared" si="40"/>
        <v>142.12185368535575</v>
      </c>
      <c r="AV79">
        <f t="shared" si="41"/>
        <v>-0.84871689503633341</v>
      </c>
      <c r="AW79">
        <f t="shared" si="42"/>
        <v>3.9032188109047654</v>
      </c>
      <c r="AX79">
        <f t="shared" si="43"/>
        <v>39.522660245960786</v>
      </c>
      <c r="AY79">
        <f t="shared" si="44"/>
        <v>24.16252802855356</v>
      </c>
      <c r="AZ79">
        <f t="shared" si="45"/>
        <v>28.484293937683105</v>
      </c>
      <c r="BA79">
        <f t="shared" si="46"/>
        <v>3.9033068150958137</v>
      </c>
      <c r="BB79">
        <f t="shared" si="47"/>
        <v>0.23039407120028854</v>
      </c>
      <c r="BC79">
        <f t="shared" si="48"/>
        <v>1.5169514560977841</v>
      </c>
      <c r="BD79">
        <f t="shared" si="49"/>
        <v>2.3863553589980295</v>
      </c>
      <c r="BE79">
        <f t="shared" si="50"/>
        <v>0.14504135555063355</v>
      </c>
      <c r="BF79">
        <f t="shared" si="51"/>
        <v>78.951810300709553</v>
      </c>
      <c r="BG79">
        <f t="shared" si="52"/>
        <v>7.6533328739247262</v>
      </c>
      <c r="BH79">
        <f t="shared" si="53"/>
        <v>40.289936243067167</v>
      </c>
      <c r="BI79">
        <f t="shared" si="54"/>
        <v>134.82147014632037</v>
      </c>
      <c r="BJ79">
        <f t="shared" si="55"/>
        <v>-0.30896436558403123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Childers</dc:creator>
  <cp:lastModifiedBy>Daniel Childers</cp:lastModifiedBy>
  <dcterms:created xsi:type="dcterms:W3CDTF">2012-06-11T20:40:03Z</dcterms:created>
  <dcterms:modified xsi:type="dcterms:W3CDTF">2012-06-11T20:50:52Z</dcterms:modified>
</cp:coreProperties>
</file>