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boardwalk jan 2015_ 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</calcChain>
</file>

<file path=xl/sharedStrings.xml><?xml version="1.0" encoding="utf-8"?>
<sst xmlns="http://schemas.openxmlformats.org/spreadsheetml/2006/main" count="161" uniqueCount="87">
  <si>
    <t>OPEN 6.1.4</t>
  </si>
  <si>
    <t>Thr Jan 22 2015 08:02:12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</si>
  <si>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</si>
  <si>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</si>
  <si>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</si>
  <si>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</si>
  <si>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</si>
  <si>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</si>
  <si>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</si>
  <si>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my last time doing this alone! yeay!!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</si>
  <si>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</si>
  <si>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</si>
  <si>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</si>
  <si>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</si>
  <si>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</si>
  <si>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</si>
  <si>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</si>
  <si>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</si>
  <si>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</si>
  <si>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</si>
  <si>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</si>
  <si>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</si>
  <si>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</si>
  <si>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</si>
  <si>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</si>
  <si>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</si>
  <si>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</si>
  <si>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</si>
  <si>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</si>
  <si>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</si>
  <si>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</si>
  <si>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</si>
  <si>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</si>
  <si>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</si>
  <si>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</si>
  <si>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</si>
  <si>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</si>
  <si>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</si>
  <si>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</si>
  <si>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</si>
  <si>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</si>
  <si>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</si>
  <si>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</si>
  <si>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</si>
  <si>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</si>
  <si>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</si>
  <si>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</si>
  <si>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</si>
  <si>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</si>
  <si>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</si>
  <si>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</si>
  <si>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</si>
  <si>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</si>
  <si>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</si>
  <si>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</si>
  <si>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</si>
  <si>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</si>
  <si>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</si>
  <si>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</si>
  <si>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</si>
  <si>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</si>
  <si>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</si>
  <si>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</si>
  <si>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</si>
  <si>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</si>
  <si>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</si>
  <si>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</si>
  <si>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</si>
  <si>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</si>
  <si>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</si>
  <si>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</si>
  <si>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</si>
  <si>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</si>
  <si>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08:06:31</t>
  </si>
  <si>
    <t>bw</t>
  </si>
  <si>
    <t>250</t>
  </si>
  <si>
    <t>typ</t>
  </si>
  <si>
    <t>08:08:16</t>
  </si>
  <si>
    <t>200</t>
  </si>
  <si>
    <t>08:10:04</t>
  </si>
  <si>
    <t>150</t>
  </si>
  <si>
    <t>08:12:28</t>
  </si>
  <si>
    <t>300</t>
  </si>
  <si>
    <t>08:14:30</t>
  </si>
  <si>
    <t>08:16:22</t>
  </si>
  <si>
    <t>08:19:05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</si>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</sst>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abSelected="1" workbookViewId="0">
      <selection activeCell="A10" sqref="A10:XFD16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86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42026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297.5</v>
      </c>
      <c r="J10" s="1">
        <v>0</v>
      </c>
      <c r="K10">
        <f t="shared" ref="K10:K16" si="0">(X10-Y10*(1000-Z10)/(1000-AA10))*AQ10</f>
        <v>1.7440568318288991</v>
      </c>
      <c r="L10">
        <f t="shared" ref="L10:L16" si="1">IF(BB10&lt;&gt;0,1/(1/BB10-1/T10),0)</f>
        <v>0.16725807888257718</v>
      </c>
      <c r="M10">
        <f t="shared" ref="M10:M16" si="2">((BE10-AR10/2)*Y10-K10)/(BE10+AR10/2)</f>
        <v>382.92418808978471</v>
      </c>
      <c r="N10">
        <f t="shared" ref="N10:N16" si="3">AR10*1000</f>
        <v>0.17318285544750989</v>
      </c>
      <c r="O10">
        <f t="shared" ref="O10:O16" si="4">(AW10-BC10)</f>
        <v>0.10628182518342899</v>
      </c>
      <c r="P10">
        <f t="shared" ref="P10:P16" si="5">(V10+AV10*J10)</f>
        <v>3.4262497425079346</v>
      </c>
      <c r="Q10" s="1">
        <v>4.5</v>
      </c>
      <c r="R10">
        <f t="shared" ref="R10:R16" si="6">(Q10*AK10+AL10)</f>
        <v>1.7493478804826736</v>
      </c>
      <c r="S10" s="1">
        <v>1</v>
      </c>
      <c r="T10">
        <f t="shared" ref="T10:T16" si="7">R10*(S10+1)*(S10+1)/(S10*S10+1)</f>
        <v>3.4986957609653473</v>
      </c>
      <c r="U10" s="1">
        <v>10.583017349243164</v>
      </c>
      <c r="V10" s="1">
        <v>3.4262497425079346</v>
      </c>
      <c r="W10" s="1">
        <v>10.596436500549316</v>
      </c>
      <c r="X10" s="1">
        <v>402.5968017578125</v>
      </c>
      <c r="Y10" s="1">
        <v>400.96676635742188</v>
      </c>
      <c r="Z10" s="1">
        <v>6.7153077125549316</v>
      </c>
      <c r="AA10" s="1">
        <v>6.869901180267334</v>
      </c>
      <c r="AB10" s="1">
        <v>51.719520568847656</v>
      </c>
      <c r="AC10" s="1">
        <v>52.91015625</v>
      </c>
      <c r="AD10" s="1">
        <v>500.64791870117188</v>
      </c>
      <c r="AE10" s="1">
        <v>33.186130523681641</v>
      </c>
      <c r="AF10" s="1">
        <v>52.202201843261719</v>
      </c>
      <c r="AG10" s="1">
        <v>98.693778991699219</v>
      </c>
      <c r="AH10" s="1">
        <v>15.042599678039551</v>
      </c>
      <c r="AI10" s="1">
        <v>-0.4884440004825592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112115</v>
      </c>
      <c r="AQ10">
        <f t="shared" ref="AQ10:AQ16" si="8">AD10*0.000001/(Q10*0.0001)</f>
        <v>1.1125509304470484</v>
      </c>
      <c r="AR10">
        <f t="shared" ref="AR10:AR16" si="9">(AA10-Z10)/(1000-AA10)*AQ10</f>
        <v>1.7318285544750989E-4</v>
      </c>
      <c r="AS10">
        <f t="shared" ref="AS10:AS16" si="10">(V10+273.15)</f>
        <v>276.57624974250791</v>
      </c>
      <c r="AT10">
        <f t="shared" ref="AT10:AT16" si="11">(U10+273.15)</f>
        <v>283.73301734924314</v>
      </c>
      <c r="AU10">
        <f t="shared" ref="AU10:AU16" si="12">(AE10*AM10+AF10*AN10)*AO10</f>
        <v>6.3053647203776109</v>
      </c>
      <c r="AV10">
        <f t="shared" ref="AV10:AV16" si="13">((AU10+0.00000010773*(AT10^4-AS10^4))-AR10*44100)/(R10*51.4+0.00000043092*AS10^3)</f>
        <v>0.6714020612090793</v>
      </c>
      <c r="AW10">
        <f t="shared" ref="AW10:AW16" si="14">0.61365*EXP(17.502*P10/(240.97+P10))</f>
        <v>0.78429833396354687</v>
      </c>
      <c r="AX10">
        <f t="shared" ref="AX10:AX16" si="15">AW10*1000/AG10</f>
        <v>7.9467859268972907</v>
      </c>
      <c r="AY10">
        <f t="shared" ref="AY10:AY16" si="16">(AX10-AA10)</f>
        <v>1.0768847466299567</v>
      </c>
      <c r="AZ10">
        <f t="shared" ref="AZ10:AZ16" si="17">IF(J10,V10,(U10+V10)/2)</f>
        <v>7.0046335458755493</v>
      </c>
      <c r="BA10">
        <f t="shared" ref="BA10:BA16" si="18">0.61365*EXP(17.502*AZ10/(240.97+AZ10))</f>
        <v>1.0060734567517586</v>
      </c>
      <c r="BB10">
        <f t="shared" ref="BB10:BB16" si="19">IF(AY10&lt;&gt;0,(1000-(AX10+AA10)/2)/AY10*AR10,0)</f>
        <v>0.15962697762663478</v>
      </c>
      <c r="BC10">
        <f t="shared" ref="BC10:BC16" si="20">AA10*AG10/1000</f>
        <v>0.67801650878011788</v>
      </c>
      <c r="BD10">
        <f t="shared" ref="BD10:BD16" si="21">(BA10-BC10)</f>
        <v>0.32805694797164076</v>
      </c>
      <c r="BE10">
        <f t="shared" ref="BE10:BE16" si="22">1/(1.6/L10+1.37/T10)</f>
        <v>0.10042550692459928</v>
      </c>
      <c r="BF10">
        <f t="shared" ref="BF10:BF16" si="23">M10*AG10*0.001</f>
        <v>37.792235189909071</v>
      </c>
      <c r="BG10">
        <f t="shared" ref="BG10:BG16" si="24">M10/Y10</f>
        <v>0.9550023099631304</v>
      </c>
      <c r="BH10">
        <f t="shared" ref="BH10:BH16" si="25">(1-AR10*AG10/AW10/L10)*100</f>
        <v>86.970544173708248</v>
      </c>
      <c r="BI10">
        <f t="shared" ref="BI10:BI16" si="26">(Y10-K10/(T10/1.35))</f>
        <v>400.29380795125303</v>
      </c>
      <c r="BJ10">
        <f t="shared" ref="BJ10:BJ16" si="27">K10*BH10/100/BI10</f>
        <v>3.789256009488521E-3</v>
      </c>
    </row>
    <row r="11" spans="1:62">
      <c r="A11" s="1">
        <v>2</v>
      </c>
      <c r="B11" s="1" t="s">
        <v>77</v>
      </c>
      <c r="C11" s="2">
        <v>42026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411</v>
      </c>
      <c r="J11" s="1">
        <v>0</v>
      </c>
      <c r="K11">
        <f t="shared" si="0"/>
        <v>1.1906072879978118</v>
      </c>
      <c r="L11">
        <f t="shared" si="1"/>
        <v>3.5100603262401775E-2</v>
      </c>
      <c r="M11">
        <f t="shared" si="2"/>
        <v>343.64791770573652</v>
      </c>
      <c r="N11">
        <f t="shared" si="3"/>
        <v>4.8057199865603382E-2</v>
      </c>
      <c r="O11">
        <f t="shared" si="4"/>
        <v>0.13578194430738144</v>
      </c>
      <c r="P11">
        <f t="shared" si="5"/>
        <v>3.7724869251251221</v>
      </c>
      <c r="Q11" s="1">
        <v>6</v>
      </c>
      <c r="R11">
        <f t="shared" si="6"/>
        <v>1.4200000166893005</v>
      </c>
      <c r="S11" s="1">
        <v>1</v>
      </c>
      <c r="T11">
        <f t="shared" si="7"/>
        <v>2.8400000333786011</v>
      </c>
      <c r="U11" s="1">
        <v>10.747908592224121</v>
      </c>
      <c r="V11" s="1">
        <v>3.7724869251251221</v>
      </c>
      <c r="W11" s="1">
        <v>10.779618263244629</v>
      </c>
      <c r="X11" s="1">
        <v>400.7662353515625</v>
      </c>
      <c r="Y11" s="1">
        <v>399.31640625</v>
      </c>
      <c r="Z11" s="1">
        <v>6.7098207473754883</v>
      </c>
      <c r="AA11" s="1">
        <v>6.7670230865478516</v>
      </c>
      <c r="AB11" s="1">
        <v>51.115566253662109</v>
      </c>
      <c r="AC11" s="1">
        <v>51.551334381103516</v>
      </c>
      <c r="AD11" s="1">
        <v>500.664794921875</v>
      </c>
      <c r="AE11" s="1">
        <v>37.600185394287109</v>
      </c>
      <c r="AF11" s="1">
        <v>38.804561614990234</v>
      </c>
      <c r="AG11" s="1">
        <v>98.6990966796875</v>
      </c>
      <c r="AH11" s="1">
        <v>15.042599678039551</v>
      </c>
      <c r="AI11" s="1">
        <v>-0.4884440004825592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112115</v>
      </c>
      <c r="AQ11">
        <f t="shared" si="8"/>
        <v>0.83444132486979161</v>
      </c>
      <c r="AR11">
        <f t="shared" si="9"/>
        <v>4.8057199865603381E-5</v>
      </c>
      <c r="AS11">
        <f t="shared" si="10"/>
        <v>276.9224869251251</v>
      </c>
      <c r="AT11">
        <f t="shared" si="11"/>
        <v>283.8979085922241</v>
      </c>
      <c r="AU11">
        <f t="shared" si="12"/>
        <v>7.144035135268723</v>
      </c>
      <c r="AV11">
        <f t="shared" si="13"/>
        <v>0.86815921438605903</v>
      </c>
      <c r="AW11">
        <f t="shared" si="14"/>
        <v>0.80368101016024518</v>
      </c>
      <c r="AX11">
        <f t="shared" si="15"/>
        <v>8.1427392670924466</v>
      </c>
      <c r="AY11">
        <f t="shared" si="16"/>
        <v>1.375716180544595</v>
      </c>
      <c r="AZ11">
        <f t="shared" si="17"/>
        <v>7.2601977586746216</v>
      </c>
      <c r="BA11">
        <f t="shared" si="18"/>
        <v>1.0238450488387896</v>
      </c>
      <c r="BB11">
        <f t="shared" si="19"/>
        <v>3.4672078314898047E-2</v>
      </c>
      <c r="BC11">
        <f t="shared" si="20"/>
        <v>0.66789906585286374</v>
      </c>
      <c r="BD11">
        <f t="shared" si="21"/>
        <v>0.35594598298592584</v>
      </c>
      <c r="BE11">
        <f t="shared" si="22"/>
        <v>2.170814606438632E-2</v>
      </c>
      <c r="BF11">
        <f t="shared" si="23"/>
        <v>33.917739053411779</v>
      </c>
      <c r="BG11">
        <f t="shared" si="24"/>
        <v>0.86059053003344144</v>
      </c>
      <c r="BH11">
        <f t="shared" si="25"/>
        <v>83.185910572967927</v>
      </c>
      <c r="BI11">
        <f t="shared" si="26"/>
        <v>398.75044856693444</v>
      </c>
      <c r="BJ11">
        <f t="shared" si="27"/>
        <v>2.4838028833034567E-3</v>
      </c>
    </row>
    <row r="12" spans="1:62">
      <c r="A12" s="1">
        <v>3</v>
      </c>
      <c r="B12" s="1" t="s">
        <v>79</v>
      </c>
      <c r="C12" s="2">
        <v>42026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521</v>
      </c>
      <c r="J12" s="1">
        <v>0</v>
      </c>
      <c r="K12">
        <f t="shared" si="0"/>
        <v>-8.7741968773996906</v>
      </c>
      <c r="L12">
        <f t="shared" si="1"/>
        <v>5.6624843609260171E-3</v>
      </c>
      <c r="M12">
        <f t="shared" si="2"/>
        <v>2892.0454379130383</v>
      </c>
      <c r="N12">
        <f t="shared" si="3"/>
        <v>7.5631664634131382E-3</v>
      </c>
      <c r="O12">
        <f t="shared" si="4"/>
        <v>0.13112627628222762</v>
      </c>
      <c r="P12">
        <f t="shared" si="5"/>
        <v>3.622234582901001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10.947720527648926</v>
      </c>
      <c r="V12" s="1">
        <v>3.622234582901001</v>
      </c>
      <c r="W12" s="1">
        <v>10.981776237487793</v>
      </c>
      <c r="X12" s="1">
        <v>401.5875244140625</v>
      </c>
      <c r="Y12" s="1">
        <v>412.09930419921875</v>
      </c>
      <c r="Z12" s="1">
        <v>6.7188730239868164</v>
      </c>
      <c r="AA12" s="1">
        <v>6.7278761863708496</v>
      </c>
      <c r="AB12" s="1">
        <v>50.513145446777344</v>
      </c>
      <c r="AC12" s="1">
        <v>50.580829620361328</v>
      </c>
      <c r="AD12" s="1">
        <v>500.64291381835938</v>
      </c>
      <c r="AE12" s="1">
        <v>17.32666015625</v>
      </c>
      <c r="AF12" s="1">
        <v>23.518276214599609</v>
      </c>
      <c r="AG12" s="1">
        <v>98.707534790039062</v>
      </c>
      <c r="AH12" s="1">
        <v>15.042599678039551</v>
      </c>
      <c r="AI12" s="1">
        <v>-0.4884440004825592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112115</v>
      </c>
      <c r="AQ12">
        <f t="shared" si="8"/>
        <v>0.83440485636393213</v>
      </c>
      <c r="AR12">
        <f t="shared" si="9"/>
        <v>7.5631664634131385E-6</v>
      </c>
      <c r="AS12">
        <f t="shared" si="10"/>
        <v>276.77223458290098</v>
      </c>
      <c r="AT12">
        <f t="shared" si="11"/>
        <v>284.0977205276489</v>
      </c>
      <c r="AU12">
        <f t="shared" si="12"/>
        <v>3.292065388377523</v>
      </c>
      <c r="AV12">
        <f t="shared" si="13"/>
        <v>0.88390179464220442</v>
      </c>
      <c r="AW12">
        <f t="shared" si="14"/>
        <v>0.79521834901150357</v>
      </c>
      <c r="AX12">
        <f t="shared" si="15"/>
        <v>8.0563084743531856</v>
      </c>
      <c r="AY12">
        <f t="shared" si="16"/>
        <v>1.328432287982336</v>
      </c>
      <c r="AZ12">
        <f t="shared" si="17"/>
        <v>7.2849775552749634</v>
      </c>
      <c r="BA12">
        <f t="shared" si="18"/>
        <v>1.0255828431009617</v>
      </c>
      <c r="BB12">
        <f t="shared" si="19"/>
        <v>5.6512167812542008E-3</v>
      </c>
      <c r="BC12">
        <f t="shared" si="20"/>
        <v>0.66409207272927595</v>
      </c>
      <c r="BD12">
        <f t="shared" si="21"/>
        <v>0.36149077037168575</v>
      </c>
      <c r="BE12">
        <f t="shared" si="22"/>
        <v>3.5330210845857303E-3</v>
      </c>
      <c r="BF12">
        <f t="shared" si="23"/>
        <v>285.46667567717498</v>
      </c>
      <c r="BG12">
        <f t="shared" si="24"/>
        <v>7.0178362555908462</v>
      </c>
      <c r="BH12">
        <f t="shared" si="25"/>
        <v>83.420915053600211</v>
      </c>
      <c r="BI12">
        <f t="shared" si="26"/>
        <v>416.2701371729064</v>
      </c>
      <c r="BJ12">
        <f t="shared" si="27"/>
        <v>-1.7583570547341294E-2</v>
      </c>
    </row>
    <row r="13" spans="1:62">
      <c r="A13" s="1">
        <v>4</v>
      </c>
      <c r="B13" s="1" t="s">
        <v>81</v>
      </c>
      <c r="C13" s="2">
        <v>42026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664.5</v>
      </c>
      <c r="J13" s="1">
        <v>0</v>
      </c>
      <c r="K13">
        <f t="shared" si="0"/>
        <v>1.4304237476360093</v>
      </c>
      <c r="L13">
        <f t="shared" si="1"/>
        <v>4.7154872700675268E-2</v>
      </c>
      <c r="M13">
        <f t="shared" si="2"/>
        <v>350.88320541638535</v>
      </c>
      <c r="N13">
        <f t="shared" si="3"/>
        <v>6.6668148562825463E-2</v>
      </c>
      <c r="O13">
        <f t="shared" si="4"/>
        <v>0.14038143298623529</v>
      </c>
      <c r="P13">
        <f t="shared" si="5"/>
        <v>3.9262652397155762</v>
      </c>
      <c r="Q13" s="1">
        <v>4.5</v>
      </c>
      <c r="R13">
        <f t="shared" si="6"/>
        <v>1.7493478804826736</v>
      </c>
      <c r="S13" s="1">
        <v>1</v>
      </c>
      <c r="T13">
        <f t="shared" si="7"/>
        <v>3.4986957609653473</v>
      </c>
      <c r="U13" s="1">
        <v>11.293010711669922</v>
      </c>
      <c r="V13" s="1">
        <v>3.9262652397155762</v>
      </c>
      <c r="W13" s="1">
        <v>11.315651893615723</v>
      </c>
      <c r="X13" s="1">
        <v>402.1485595703125</v>
      </c>
      <c r="Y13" s="1">
        <v>400.83871459960938</v>
      </c>
      <c r="Z13" s="1">
        <v>6.748420238494873</v>
      </c>
      <c r="AA13" s="1">
        <v>6.8079409599304199</v>
      </c>
      <c r="AB13" s="1">
        <v>49.589447021484375</v>
      </c>
      <c r="AC13" s="1">
        <v>50.026821136474609</v>
      </c>
      <c r="AD13" s="1">
        <v>500.60589599609375</v>
      </c>
      <c r="AE13" s="1">
        <v>169.41363525390625</v>
      </c>
      <c r="AF13" s="1">
        <v>144.76716613769531</v>
      </c>
      <c r="AG13" s="1">
        <v>98.714599609375</v>
      </c>
      <c r="AH13" s="1">
        <v>15.042599678039551</v>
      </c>
      <c r="AI13" s="1">
        <v>-0.4884440004825592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112115</v>
      </c>
      <c r="AQ13">
        <f t="shared" si="8"/>
        <v>1.112457546657986</v>
      </c>
      <c r="AR13">
        <f t="shared" si="9"/>
        <v>6.6668148562825459E-5</v>
      </c>
      <c r="AS13">
        <f t="shared" si="10"/>
        <v>277.07626523971555</v>
      </c>
      <c r="AT13">
        <f t="shared" si="11"/>
        <v>284.4430107116699</v>
      </c>
      <c r="AU13">
        <f t="shared" si="12"/>
        <v>32.188590294328606</v>
      </c>
      <c r="AV13">
        <f t="shared" si="13"/>
        <v>1.0043668364253104</v>
      </c>
      <c r="AW13">
        <f t="shared" si="14"/>
        <v>0.81242459901003083</v>
      </c>
      <c r="AX13">
        <f t="shared" si="15"/>
        <v>8.2300348907343821</v>
      </c>
      <c r="AY13">
        <f t="shared" si="16"/>
        <v>1.4220939308039622</v>
      </c>
      <c r="AZ13">
        <f t="shared" si="17"/>
        <v>7.609637975692749</v>
      </c>
      <c r="BA13">
        <f t="shared" si="18"/>
        <v>1.0485927143001059</v>
      </c>
      <c r="BB13">
        <f t="shared" si="19"/>
        <v>4.6527778598542166E-2</v>
      </c>
      <c r="BC13">
        <f t="shared" si="20"/>
        <v>0.67204316602379555</v>
      </c>
      <c r="BD13">
        <f t="shared" si="21"/>
        <v>0.37654954827631038</v>
      </c>
      <c r="BE13">
        <f t="shared" si="22"/>
        <v>2.9135559335777265E-2</v>
      </c>
      <c r="BF13">
        <f t="shared" si="23"/>
        <v>34.637295132332561</v>
      </c>
      <c r="BG13">
        <f t="shared" si="24"/>
        <v>0.87537254420865085</v>
      </c>
      <c r="BH13">
        <f t="shared" si="25"/>
        <v>82.821306094708248</v>
      </c>
      <c r="BI13">
        <f t="shared" si="26"/>
        <v>400.28677405054725</v>
      </c>
      <c r="BJ13">
        <f t="shared" si="27"/>
        <v>2.9596172226550154E-3</v>
      </c>
    </row>
    <row r="14" spans="1:62">
      <c r="A14" s="1">
        <v>5</v>
      </c>
      <c r="B14" s="1" t="s">
        <v>83</v>
      </c>
      <c r="C14" s="2">
        <v>42026</v>
      </c>
      <c r="D14" s="1" t="s">
        <v>74</v>
      </c>
      <c r="E14" s="1">
        <v>0</v>
      </c>
      <c r="F14" s="1" t="s">
        <v>75</v>
      </c>
      <c r="G14" s="1" t="s">
        <v>76</v>
      </c>
      <c r="H14" s="1">
        <v>0</v>
      </c>
      <c r="I14" s="1">
        <v>789.5</v>
      </c>
      <c r="J14" s="1">
        <v>0</v>
      </c>
      <c r="K14">
        <f t="shared" si="0"/>
        <v>2.7002546101848424</v>
      </c>
      <c r="L14">
        <f t="shared" si="1"/>
        <v>0.53100700998034589</v>
      </c>
      <c r="M14">
        <f t="shared" si="2"/>
        <v>386.33057340664357</v>
      </c>
      <c r="N14">
        <f t="shared" si="3"/>
        <v>0.49357214594980481</v>
      </c>
      <c r="O14">
        <f t="shared" si="4"/>
        <v>0.10578225145063824</v>
      </c>
      <c r="P14">
        <f t="shared" si="5"/>
        <v>4.1227908134460449</v>
      </c>
      <c r="Q14" s="1">
        <v>5</v>
      </c>
      <c r="R14">
        <f t="shared" si="6"/>
        <v>1.6395652592182159</v>
      </c>
      <c r="S14" s="1">
        <v>1</v>
      </c>
      <c r="T14">
        <f t="shared" si="7"/>
        <v>3.2791305184364319</v>
      </c>
      <c r="U14" s="1">
        <v>11.584705352783203</v>
      </c>
      <c r="V14" s="1">
        <v>4.1227908134460449</v>
      </c>
      <c r="W14" s="1">
        <v>11.61577033996582</v>
      </c>
      <c r="X14" s="1">
        <v>399.14974975585938</v>
      </c>
      <c r="Y14" s="1">
        <v>396.25759887695312</v>
      </c>
      <c r="Z14" s="1">
        <v>6.7834539413452148</v>
      </c>
      <c r="AA14" s="1">
        <v>7.2728128433227539</v>
      </c>
      <c r="AB14" s="1">
        <v>48.894012451171875</v>
      </c>
      <c r="AC14" s="1">
        <v>52.421226501464844</v>
      </c>
      <c r="AD14" s="1">
        <v>500.63714599609375</v>
      </c>
      <c r="AE14" s="1">
        <v>60.647930145263672</v>
      </c>
      <c r="AF14" s="1">
        <v>95.708419799804688</v>
      </c>
      <c r="AG14" s="1">
        <v>98.715423583984375</v>
      </c>
      <c r="AH14" s="1">
        <v>15.042599678039551</v>
      </c>
      <c r="AI14" s="1">
        <v>-0.4884440004825592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112115</v>
      </c>
      <c r="AQ14">
        <f t="shared" si="8"/>
        <v>1.0012742919921875</v>
      </c>
      <c r="AR14">
        <f t="shared" si="9"/>
        <v>4.9357214594980482E-4</v>
      </c>
      <c r="AS14">
        <f t="shared" si="10"/>
        <v>277.27279081344602</v>
      </c>
      <c r="AT14">
        <f t="shared" si="11"/>
        <v>284.73470535278318</v>
      </c>
      <c r="AU14">
        <f t="shared" si="12"/>
        <v>11.523106583004164</v>
      </c>
      <c r="AV14">
        <f t="shared" si="13"/>
        <v>0.65394531295383518</v>
      </c>
      <c r="AW14">
        <f t="shared" si="14"/>
        <v>0.82372105192628564</v>
      </c>
      <c r="AX14">
        <f t="shared" si="15"/>
        <v>8.3444007230084605</v>
      </c>
      <c r="AY14">
        <f t="shared" si="16"/>
        <v>1.0715878796857066</v>
      </c>
      <c r="AZ14">
        <f t="shared" si="17"/>
        <v>7.853748083114624</v>
      </c>
      <c r="BA14">
        <f t="shared" si="18"/>
        <v>1.0661924143245223</v>
      </c>
      <c r="BB14">
        <f t="shared" si="19"/>
        <v>0.45700221552206466</v>
      </c>
      <c r="BC14">
        <f t="shared" si="20"/>
        <v>0.7179388004756474</v>
      </c>
      <c r="BD14">
        <f t="shared" si="21"/>
        <v>0.34825361384887488</v>
      </c>
      <c r="BE14">
        <f t="shared" si="22"/>
        <v>0.29146560373326902</v>
      </c>
      <c r="BF14">
        <f t="shared" si="23"/>
        <v>38.136786197280387</v>
      </c>
      <c r="BG14">
        <f t="shared" si="24"/>
        <v>0.97494805021167019</v>
      </c>
      <c r="BH14">
        <f t="shared" si="25"/>
        <v>88.860768325817105</v>
      </c>
      <c r="BI14">
        <f t="shared" si="26"/>
        <v>395.14591890470007</v>
      </c>
      <c r="BJ14">
        <f t="shared" si="27"/>
        <v>6.0723567638370163E-3</v>
      </c>
    </row>
    <row r="15" spans="1:62">
      <c r="A15" s="1">
        <v>6</v>
      </c>
      <c r="B15" s="1" t="s">
        <v>84</v>
      </c>
      <c r="C15" s="2">
        <v>42026</v>
      </c>
      <c r="D15" s="1" t="s">
        <v>74</v>
      </c>
      <c r="E15" s="1">
        <v>0</v>
      </c>
      <c r="F15" s="1" t="s">
        <v>78</v>
      </c>
      <c r="G15" s="1" t="s">
        <v>76</v>
      </c>
      <c r="H15" s="1">
        <v>0</v>
      </c>
      <c r="I15" s="1">
        <v>901</v>
      </c>
      <c r="J15" s="1">
        <v>0</v>
      </c>
      <c r="K15">
        <f t="shared" si="0"/>
        <v>-2.1169635115354302</v>
      </c>
      <c r="L15">
        <f t="shared" si="1"/>
        <v>0.14429885751449856</v>
      </c>
      <c r="M15">
        <f t="shared" si="2"/>
        <v>427.33117391533801</v>
      </c>
      <c r="N15">
        <f t="shared" si="3"/>
        <v>0.1783309465171945</v>
      </c>
      <c r="O15">
        <f t="shared" si="4"/>
        <v>0.12677353098463606</v>
      </c>
      <c r="P15">
        <f t="shared" si="5"/>
        <v>4.0363373756408691</v>
      </c>
      <c r="Q15" s="1">
        <v>5.5</v>
      </c>
      <c r="R15">
        <f t="shared" si="6"/>
        <v>1.5297826379537582</v>
      </c>
      <c r="S15" s="1">
        <v>1</v>
      </c>
      <c r="T15">
        <f t="shared" si="7"/>
        <v>3.0595652759075165</v>
      </c>
      <c r="U15" s="1">
        <v>11.83697509765625</v>
      </c>
      <c r="V15" s="1">
        <v>4.0363373756408691</v>
      </c>
      <c r="W15" s="1">
        <v>11.887995719909668</v>
      </c>
      <c r="X15" s="1">
        <v>401.51828002929688</v>
      </c>
      <c r="Y15" s="1">
        <v>403.7650146484375</v>
      </c>
      <c r="Z15" s="1">
        <v>6.8150815963745117</v>
      </c>
      <c r="AA15" s="1">
        <v>7.0096349716186523</v>
      </c>
      <c r="AB15" s="1">
        <v>48.310348510742188</v>
      </c>
      <c r="AC15" s="1">
        <v>49.689483642578125</v>
      </c>
      <c r="AD15" s="1">
        <v>500.60556030273438</v>
      </c>
      <c r="AE15" s="1">
        <v>31.255729675292969</v>
      </c>
      <c r="AF15" s="1">
        <v>34.470127105712891</v>
      </c>
      <c r="AG15" s="1">
        <v>98.715713500976562</v>
      </c>
      <c r="AH15" s="1">
        <v>15.042599678039551</v>
      </c>
      <c r="AI15" s="1">
        <v>-0.4884440004825592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112115</v>
      </c>
      <c r="AQ15">
        <f t="shared" si="8"/>
        <v>0.91019192782315328</v>
      </c>
      <c r="AR15">
        <f t="shared" si="9"/>
        <v>1.7833094651719449E-4</v>
      </c>
      <c r="AS15">
        <f t="shared" si="10"/>
        <v>277.18633737564085</v>
      </c>
      <c r="AT15">
        <f t="shared" si="11"/>
        <v>284.98697509765623</v>
      </c>
      <c r="AU15">
        <f t="shared" si="12"/>
        <v>5.9385885637861975</v>
      </c>
      <c r="AV15">
        <f t="shared" si="13"/>
        <v>0.82841589065033949</v>
      </c>
      <c r="AW15">
        <f t="shared" si="14"/>
        <v>0.81873464858936895</v>
      </c>
      <c r="AX15">
        <f t="shared" si="15"/>
        <v>8.2938634544871057</v>
      </c>
      <c r="AY15">
        <f t="shared" si="16"/>
        <v>1.2842284828684534</v>
      </c>
      <c r="AZ15">
        <f t="shared" si="17"/>
        <v>7.9366562366485596</v>
      </c>
      <c r="BA15">
        <f t="shared" si="18"/>
        <v>1.072228865330767</v>
      </c>
      <c r="BB15">
        <f t="shared" si="19"/>
        <v>0.13779978033367266</v>
      </c>
      <c r="BC15">
        <f t="shared" si="20"/>
        <v>0.69196111760473289</v>
      </c>
      <c r="BD15">
        <f t="shared" si="21"/>
        <v>0.38026774772603411</v>
      </c>
      <c r="BE15">
        <f t="shared" si="22"/>
        <v>8.6686099479434037E-2</v>
      </c>
      <c r="BF15">
        <f t="shared" si="23"/>
        <v>42.184301734262498</v>
      </c>
      <c r="BG15">
        <f t="shared" si="24"/>
        <v>1.0583660258118694</v>
      </c>
      <c r="BH15">
        <f t="shared" si="25"/>
        <v>85.099290738317848</v>
      </c>
      <c r="BI15">
        <f t="shared" si="26"/>
        <v>404.69910184150291</v>
      </c>
      <c r="BJ15">
        <f t="shared" si="27"/>
        <v>-4.4515071204956356E-3</v>
      </c>
    </row>
    <row r="16" spans="1:62">
      <c r="A16" s="1">
        <v>7</v>
      </c>
      <c r="B16" s="1" t="s">
        <v>85</v>
      </c>
      <c r="C16" s="2">
        <v>42026</v>
      </c>
      <c r="D16" s="1" t="s">
        <v>74</v>
      </c>
      <c r="E16" s="1">
        <v>0</v>
      </c>
      <c r="F16" s="1" t="s">
        <v>80</v>
      </c>
      <c r="G16" s="1" t="s">
        <v>76</v>
      </c>
      <c r="H16" s="1">
        <v>0</v>
      </c>
      <c r="I16" s="1">
        <v>1066</v>
      </c>
      <c r="J16" s="1">
        <v>0</v>
      </c>
      <c r="K16">
        <f t="shared" si="0"/>
        <v>-6.9477628717003244</v>
      </c>
      <c r="L16">
        <f t="shared" si="1"/>
        <v>0.13802754172834378</v>
      </c>
      <c r="M16">
        <f t="shared" si="2"/>
        <v>492.55883694863053</v>
      </c>
      <c r="N16">
        <f t="shared" si="3"/>
        <v>0.24735242187005657</v>
      </c>
      <c r="O16">
        <f t="shared" si="4"/>
        <v>0.18401028235736427</v>
      </c>
      <c r="P16">
        <f t="shared" si="5"/>
        <v>5.242281436920166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12.122724533081055</v>
      </c>
      <c r="V16" s="1">
        <v>5.242281436920166</v>
      </c>
      <c r="W16" s="1">
        <v>12.222142219543457</v>
      </c>
      <c r="X16" s="1">
        <v>401.81240844726562</v>
      </c>
      <c r="Y16" s="1">
        <v>410.01739501953125</v>
      </c>
      <c r="Z16" s="1">
        <v>6.8647212982177734</v>
      </c>
      <c r="AA16" s="1">
        <v>7.1590380668640137</v>
      </c>
      <c r="AB16" s="1">
        <v>47.756797790527344</v>
      </c>
      <c r="AC16" s="1">
        <v>49.804313659667969</v>
      </c>
      <c r="AD16" s="1">
        <v>500.64755249023438</v>
      </c>
      <c r="AE16" s="1">
        <v>20.216314315795898</v>
      </c>
      <c r="AF16" s="1">
        <v>29.778984069824219</v>
      </c>
      <c r="AG16" s="1">
        <v>98.720985412597656</v>
      </c>
      <c r="AH16" s="1">
        <v>15.042599678039551</v>
      </c>
      <c r="AI16" s="1">
        <v>-0.4884440004825592</v>
      </c>
      <c r="AJ16" s="1">
        <v>0.3333333432674408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112115</v>
      </c>
      <c r="AQ16">
        <f t="shared" si="8"/>
        <v>0.83441258748372382</v>
      </c>
      <c r="AR16">
        <f t="shared" si="9"/>
        <v>2.4735242187005657E-4</v>
      </c>
      <c r="AS16">
        <f t="shared" si="10"/>
        <v>278.39228143692014</v>
      </c>
      <c r="AT16">
        <f t="shared" si="11"/>
        <v>285.27272453308103</v>
      </c>
      <c r="AU16">
        <f t="shared" si="12"/>
        <v>3.8410996718017714</v>
      </c>
      <c r="AV16">
        <f t="shared" si="13"/>
        <v>0.72084300882880004</v>
      </c>
      <c r="AW16">
        <f t="shared" si="14"/>
        <v>0.89075757492447794</v>
      </c>
      <c r="AX16">
        <f t="shared" si="15"/>
        <v>9.0229809923555475</v>
      </c>
      <c r="AY16">
        <f t="shared" si="16"/>
        <v>1.8639429254915338</v>
      </c>
      <c r="AZ16">
        <f t="shared" si="17"/>
        <v>8.6825029850006104</v>
      </c>
      <c r="BA16">
        <f t="shared" si="18"/>
        <v>1.1279030444712133</v>
      </c>
      <c r="BB16">
        <f t="shared" si="19"/>
        <v>0.13163015224987815</v>
      </c>
      <c r="BC16">
        <f t="shared" si="20"/>
        <v>0.70674729256711366</v>
      </c>
      <c r="BD16">
        <f t="shared" si="21"/>
        <v>0.4211557519040996</v>
      </c>
      <c r="BE16">
        <f t="shared" si="22"/>
        <v>8.2820647464852071E-2</v>
      </c>
      <c r="BF16">
        <f t="shared" si="23"/>
        <v>48.625893757251816</v>
      </c>
      <c r="BG16">
        <f t="shared" si="24"/>
        <v>1.20131204902945</v>
      </c>
      <c r="BH16">
        <f t="shared" si="25"/>
        <v>80.139033850147513</v>
      </c>
      <c r="BI16">
        <f t="shared" si="26"/>
        <v>413.32002874015029</v>
      </c>
      <c r="BJ16">
        <f t="shared" si="27"/>
        <v>-1.3471086936075778E-2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boardwalk jan 2015_ 2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2016-02-26T23:03:48Z</dcterms:created>
  <dcterms:modified xsi:type="dcterms:W3CDTF">2016-02-29T16:32:53Z</dcterms:modified>
</cp:coreProperties>
</file>