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8560" yWindow="72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13" i="1" l="1"/>
  <c r="K213" i="1"/>
  <c r="AR213" i="1"/>
  <c r="AU213" i="1"/>
  <c r="AT213" i="1"/>
  <c r="AS213" i="1"/>
  <c r="R213" i="1"/>
  <c r="AV213" i="1"/>
  <c r="P213" i="1"/>
  <c r="AW213" i="1"/>
  <c r="AX213" i="1"/>
  <c r="AY213" i="1"/>
  <c r="BB213" i="1"/>
  <c r="T213" i="1"/>
  <c r="L213" i="1"/>
  <c r="BH213" i="1"/>
  <c r="BI213" i="1"/>
  <c r="BJ213" i="1"/>
  <c r="BE213" i="1"/>
  <c r="M213" i="1"/>
  <c r="BG213" i="1"/>
  <c r="BF213" i="1"/>
  <c r="AZ213" i="1"/>
  <c r="BA213" i="1"/>
  <c r="BC213" i="1"/>
  <c r="BD213" i="1"/>
  <c r="O213" i="1"/>
  <c r="N213" i="1"/>
  <c r="AQ212" i="1"/>
  <c r="K212" i="1"/>
  <c r="AR212" i="1"/>
  <c r="AU212" i="1"/>
  <c r="AT212" i="1"/>
  <c r="AS212" i="1"/>
  <c r="R212" i="1"/>
  <c r="AV212" i="1"/>
  <c r="P212" i="1"/>
  <c r="AW212" i="1"/>
  <c r="AX212" i="1"/>
  <c r="AY212" i="1"/>
  <c r="BB212" i="1"/>
  <c r="T212" i="1"/>
  <c r="L212" i="1"/>
  <c r="BH212" i="1"/>
  <c r="BI212" i="1"/>
  <c r="BJ212" i="1"/>
  <c r="BE212" i="1"/>
  <c r="M212" i="1"/>
  <c r="BG212" i="1"/>
  <c r="BF212" i="1"/>
  <c r="AZ212" i="1"/>
  <c r="BA212" i="1"/>
  <c r="BC212" i="1"/>
  <c r="BD212" i="1"/>
  <c r="O212" i="1"/>
  <c r="N212" i="1"/>
  <c r="AQ211" i="1"/>
  <c r="K211" i="1"/>
  <c r="AR211" i="1"/>
  <c r="AU211" i="1"/>
  <c r="AT211" i="1"/>
  <c r="AS211" i="1"/>
  <c r="R211" i="1"/>
  <c r="AV211" i="1"/>
  <c r="P211" i="1"/>
  <c r="AW211" i="1"/>
  <c r="AX211" i="1"/>
  <c r="AY211" i="1"/>
  <c r="BB211" i="1"/>
  <c r="T211" i="1"/>
  <c r="L211" i="1"/>
  <c r="BH211" i="1"/>
  <c r="BI211" i="1"/>
  <c r="BJ211" i="1"/>
  <c r="BE211" i="1"/>
  <c r="M211" i="1"/>
  <c r="BG211" i="1"/>
  <c r="BF211" i="1"/>
  <c r="AZ211" i="1"/>
  <c r="BA211" i="1"/>
  <c r="BC211" i="1"/>
  <c r="BD211" i="1"/>
  <c r="O211" i="1"/>
  <c r="N211" i="1"/>
  <c r="AQ210" i="1"/>
  <c r="K210" i="1"/>
  <c r="AR210" i="1"/>
  <c r="AU210" i="1"/>
  <c r="AT210" i="1"/>
  <c r="AS210" i="1"/>
  <c r="R210" i="1"/>
  <c r="AV210" i="1"/>
  <c r="P210" i="1"/>
  <c r="AW210" i="1"/>
  <c r="AX210" i="1"/>
  <c r="AY210" i="1"/>
  <c r="BB210" i="1"/>
  <c r="T210" i="1"/>
  <c r="L210" i="1"/>
  <c r="BH210" i="1"/>
  <c r="BI210" i="1"/>
  <c r="BJ210" i="1"/>
  <c r="BE210" i="1"/>
  <c r="M210" i="1"/>
  <c r="BG210" i="1"/>
  <c r="BF210" i="1"/>
  <c r="AZ210" i="1"/>
  <c r="BA210" i="1"/>
  <c r="BC210" i="1"/>
  <c r="BD210" i="1"/>
  <c r="O210" i="1"/>
  <c r="N210" i="1"/>
  <c r="AQ209" i="1"/>
  <c r="K209" i="1"/>
  <c r="AR209" i="1"/>
  <c r="AU209" i="1"/>
  <c r="AT209" i="1"/>
  <c r="AS209" i="1"/>
  <c r="R209" i="1"/>
  <c r="AV209" i="1"/>
  <c r="P209" i="1"/>
  <c r="AW209" i="1"/>
  <c r="AX209" i="1"/>
  <c r="AY209" i="1"/>
  <c r="BB209" i="1"/>
  <c r="T209" i="1"/>
  <c r="L209" i="1"/>
  <c r="BH209" i="1"/>
  <c r="BI209" i="1"/>
  <c r="BJ209" i="1"/>
  <c r="BE209" i="1"/>
  <c r="M209" i="1"/>
  <c r="BG209" i="1"/>
  <c r="BF209" i="1"/>
  <c r="AZ209" i="1"/>
  <c r="BA209" i="1"/>
  <c r="BC209" i="1"/>
  <c r="BD209" i="1"/>
  <c r="O209" i="1"/>
  <c r="N209" i="1"/>
  <c r="AQ208" i="1"/>
  <c r="K208" i="1"/>
  <c r="AR208" i="1"/>
  <c r="AU208" i="1"/>
  <c r="AT208" i="1"/>
  <c r="AS208" i="1"/>
  <c r="R208" i="1"/>
  <c r="AV208" i="1"/>
  <c r="P208" i="1"/>
  <c r="AW208" i="1"/>
  <c r="AX208" i="1"/>
  <c r="AY208" i="1"/>
  <c r="BB208" i="1"/>
  <c r="T208" i="1"/>
  <c r="L208" i="1"/>
  <c r="BH208" i="1"/>
  <c r="BI208" i="1"/>
  <c r="BJ208" i="1"/>
  <c r="BE208" i="1"/>
  <c r="M208" i="1"/>
  <c r="BG208" i="1"/>
  <c r="BF208" i="1"/>
  <c r="AZ208" i="1"/>
  <c r="BA208" i="1"/>
  <c r="BC208" i="1"/>
  <c r="BD208" i="1"/>
  <c r="O208" i="1"/>
  <c r="N208" i="1"/>
  <c r="AQ207" i="1"/>
  <c r="K207" i="1"/>
  <c r="AR207" i="1"/>
  <c r="AU207" i="1"/>
  <c r="AT207" i="1"/>
  <c r="AS207" i="1"/>
  <c r="R207" i="1"/>
  <c r="AV207" i="1"/>
  <c r="P207" i="1"/>
  <c r="AW207" i="1"/>
  <c r="AX207" i="1"/>
  <c r="AY207" i="1"/>
  <c r="BB207" i="1"/>
  <c r="T207" i="1"/>
  <c r="L207" i="1"/>
  <c r="BH207" i="1"/>
  <c r="BI207" i="1"/>
  <c r="BJ207" i="1"/>
  <c r="BE207" i="1"/>
  <c r="M207" i="1"/>
  <c r="BG207" i="1"/>
  <c r="BF207" i="1"/>
  <c r="AZ207" i="1"/>
  <c r="BA207" i="1"/>
  <c r="BC207" i="1"/>
  <c r="BD207" i="1"/>
  <c r="O207" i="1"/>
  <c r="N207" i="1"/>
  <c r="AQ206" i="1"/>
  <c r="K206" i="1"/>
  <c r="AR206" i="1"/>
  <c r="AU206" i="1"/>
  <c r="AT206" i="1"/>
  <c r="AS206" i="1"/>
  <c r="R206" i="1"/>
  <c r="AV206" i="1"/>
  <c r="P206" i="1"/>
  <c r="AW206" i="1"/>
  <c r="AX206" i="1"/>
  <c r="AY206" i="1"/>
  <c r="BB206" i="1"/>
  <c r="T206" i="1"/>
  <c r="L206" i="1"/>
  <c r="BH206" i="1"/>
  <c r="BI206" i="1"/>
  <c r="BJ206" i="1"/>
  <c r="BE206" i="1"/>
  <c r="M206" i="1"/>
  <c r="BG206" i="1"/>
  <c r="BF206" i="1"/>
  <c r="AZ206" i="1"/>
  <c r="BA206" i="1"/>
  <c r="BC206" i="1"/>
  <c r="BD206" i="1"/>
  <c r="O206" i="1"/>
  <c r="N206" i="1"/>
  <c r="AQ205" i="1"/>
  <c r="K205" i="1"/>
  <c r="AR205" i="1"/>
  <c r="AU205" i="1"/>
  <c r="AT205" i="1"/>
  <c r="AS205" i="1"/>
  <c r="R205" i="1"/>
  <c r="AV205" i="1"/>
  <c r="P205" i="1"/>
  <c r="AW205" i="1"/>
  <c r="AX205" i="1"/>
  <c r="AY205" i="1"/>
  <c r="BB205" i="1"/>
  <c r="T205" i="1"/>
  <c r="L205" i="1"/>
  <c r="BH205" i="1"/>
  <c r="BI205" i="1"/>
  <c r="BJ205" i="1"/>
  <c r="BE205" i="1"/>
  <c r="M205" i="1"/>
  <c r="BG205" i="1"/>
  <c r="BF205" i="1"/>
  <c r="AZ205" i="1"/>
  <c r="BA205" i="1"/>
  <c r="BC205" i="1"/>
  <c r="BD205" i="1"/>
  <c r="O205" i="1"/>
  <c r="N205" i="1"/>
  <c r="AQ204" i="1"/>
  <c r="K204" i="1"/>
  <c r="AR204" i="1"/>
  <c r="AU204" i="1"/>
  <c r="AT204" i="1"/>
  <c r="AS204" i="1"/>
  <c r="R204" i="1"/>
  <c r="AV204" i="1"/>
  <c r="P204" i="1"/>
  <c r="AW204" i="1"/>
  <c r="AX204" i="1"/>
  <c r="AY204" i="1"/>
  <c r="BB204" i="1"/>
  <c r="T204" i="1"/>
  <c r="L204" i="1"/>
  <c r="BH204" i="1"/>
  <c r="BI204" i="1"/>
  <c r="BJ204" i="1"/>
  <c r="BE204" i="1"/>
  <c r="M204" i="1"/>
  <c r="BG204" i="1"/>
  <c r="BF204" i="1"/>
  <c r="AZ204" i="1"/>
  <c r="BA204" i="1"/>
  <c r="BC204" i="1"/>
  <c r="BD204" i="1"/>
  <c r="O204" i="1"/>
  <c r="N204" i="1"/>
  <c r="AQ203" i="1"/>
  <c r="K203" i="1"/>
  <c r="AR203" i="1"/>
  <c r="AU203" i="1"/>
  <c r="AT203" i="1"/>
  <c r="AS203" i="1"/>
  <c r="R203" i="1"/>
  <c r="AV203" i="1"/>
  <c r="P203" i="1"/>
  <c r="AW203" i="1"/>
  <c r="AX203" i="1"/>
  <c r="AY203" i="1"/>
  <c r="BB203" i="1"/>
  <c r="T203" i="1"/>
  <c r="L203" i="1"/>
  <c r="BH203" i="1"/>
  <c r="BI203" i="1"/>
  <c r="BJ203" i="1"/>
  <c r="BE203" i="1"/>
  <c r="M203" i="1"/>
  <c r="BG203" i="1"/>
  <c r="BF203" i="1"/>
  <c r="AZ203" i="1"/>
  <c r="BA203" i="1"/>
  <c r="BC203" i="1"/>
  <c r="BD203" i="1"/>
  <c r="O203" i="1"/>
  <c r="N203" i="1"/>
  <c r="AQ202" i="1"/>
  <c r="K202" i="1"/>
  <c r="AR202" i="1"/>
  <c r="AU202" i="1"/>
  <c r="AT202" i="1"/>
  <c r="AS202" i="1"/>
  <c r="R202" i="1"/>
  <c r="AV202" i="1"/>
  <c r="P202" i="1"/>
  <c r="AW202" i="1"/>
  <c r="AX202" i="1"/>
  <c r="AY202" i="1"/>
  <c r="BB202" i="1"/>
  <c r="T202" i="1"/>
  <c r="L202" i="1"/>
  <c r="BH202" i="1"/>
  <c r="BI202" i="1"/>
  <c r="BJ202" i="1"/>
  <c r="BE202" i="1"/>
  <c r="M202" i="1"/>
  <c r="BG202" i="1"/>
  <c r="BF202" i="1"/>
  <c r="AZ202" i="1"/>
  <c r="BA202" i="1"/>
  <c r="BC202" i="1"/>
  <c r="BD202" i="1"/>
  <c r="O202" i="1"/>
  <c r="N202" i="1"/>
  <c r="AQ201" i="1"/>
  <c r="K201" i="1"/>
  <c r="AR201" i="1"/>
  <c r="AU201" i="1"/>
  <c r="AT201" i="1"/>
  <c r="AS201" i="1"/>
  <c r="R201" i="1"/>
  <c r="AV201" i="1"/>
  <c r="P201" i="1"/>
  <c r="AW201" i="1"/>
  <c r="AX201" i="1"/>
  <c r="AY201" i="1"/>
  <c r="BB201" i="1"/>
  <c r="T201" i="1"/>
  <c r="L201" i="1"/>
  <c r="BH201" i="1"/>
  <c r="BI201" i="1"/>
  <c r="BJ201" i="1"/>
  <c r="BE201" i="1"/>
  <c r="M201" i="1"/>
  <c r="BG201" i="1"/>
  <c r="BF201" i="1"/>
  <c r="AZ201" i="1"/>
  <c r="BA201" i="1"/>
  <c r="BC201" i="1"/>
  <c r="BD201" i="1"/>
  <c r="O201" i="1"/>
  <c r="N201" i="1"/>
  <c r="AQ200" i="1"/>
  <c r="K200" i="1"/>
  <c r="AR200" i="1"/>
  <c r="AU200" i="1"/>
  <c r="AT200" i="1"/>
  <c r="AS200" i="1"/>
  <c r="R200" i="1"/>
  <c r="AV200" i="1"/>
  <c r="P200" i="1"/>
  <c r="AW200" i="1"/>
  <c r="AX200" i="1"/>
  <c r="AY200" i="1"/>
  <c r="BB200" i="1"/>
  <c r="T200" i="1"/>
  <c r="L200" i="1"/>
  <c r="BH200" i="1"/>
  <c r="BI200" i="1"/>
  <c r="BJ200" i="1"/>
  <c r="BE200" i="1"/>
  <c r="M200" i="1"/>
  <c r="BG200" i="1"/>
  <c r="BF200" i="1"/>
  <c r="AZ200" i="1"/>
  <c r="BA200" i="1"/>
  <c r="BC200" i="1"/>
  <c r="BD200" i="1"/>
  <c r="O200" i="1"/>
  <c r="N200" i="1"/>
  <c r="AQ199" i="1"/>
  <c r="K199" i="1"/>
  <c r="AR199" i="1"/>
  <c r="AU199" i="1"/>
  <c r="AT199" i="1"/>
  <c r="AS199" i="1"/>
  <c r="R199" i="1"/>
  <c r="AV199" i="1"/>
  <c r="P199" i="1"/>
  <c r="AW199" i="1"/>
  <c r="AX199" i="1"/>
  <c r="AY199" i="1"/>
  <c r="BB199" i="1"/>
  <c r="T199" i="1"/>
  <c r="L199" i="1"/>
  <c r="BH199" i="1"/>
  <c r="BI199" i="1"/>
  <c r="BJ199" i="1"/>
  <c r="BE199" i="1"/>
  <c r="M199" i="1"/>
  <c r="BG199" i="1"/>
  <c r="BF199" i="1"/>
  <c r="AZ199" i="1"/>
  <c r="BA199" i="1"/>
  <c r="BC199" i="1"/>
  <c r="BD199" i="1"/>
  <c r="O199" i="1"/>
  <c r="N199" i="1"/>
  <c r="AQ198" i="1"/>
  <c r="K198" i="1"/>
  <c r="AR198" i="1"/>
  <c r="AU198" i="1"/>
  <c r="AT198" i="1"/>
  <c r="AS198" i="1"/>
  <c r="R198" i="1"/>
  <c r="AV198" i="1"/>
  <c r="P198" i="1"/>
  <c r="AW198" i="1"/>
  <c r="AX198" i="1"/>
  <c r="AY198" i="1"/>
  <c r="BB198" i="1"/>
  <c r="T198" i="1"/>
  <c r="L198" i="1"/>
  <c r="BH198" i="1"/>
  <c r="BI198" i="1"/>
  <c r="BJ198" i="1"/>
  <c r="BE198" i="1"/>
  <c r="M198" i="1"/>
  <c r="BG198" i="1"/>
  <c r="BF198" i="1"/>
  <c r="AZ198" i="1"/>
  <c r="BA198" i="1"/>
  <c r="BC198" i="1"/>
  <c r="BD198" i="1"/>
  <c r="O198" i="1"/>
  <c r="N198" i="1"/>
  <c r="AQ197" i="1"/>
  <c r="K197" i="1"/>
  <c r="AR197" i="1"/>
  <c r="AU197" i="1"/>
  <c r="AT197" i="1"/>
  <c r="AS197" i="1"/>
  <c r="R197" i="1"/>
  <c r="AV197" i="1"/>
  <c r="P197" i="1"/>
  <c r="AW197" i="1"/>
  <c r="AX197" i="1"/>
  <c r="AY197" i="1"/>
  <c r="BB197" i="1"/>
  <c r="T197" i="1"/>
  <c r="L197" i="1"/>
  <c r="BH197" i="1"/>
  <c r="BI197" i="1"/>
  <c r="BJ197" i="1"/>
  <c r="BE197" i="1"/>
  <c r="M197" i="1"/>
  <c r="BG197" i="1"/>
  <c r="BF197" i="1"/>
  <c r="AZ197" i="1"/>
  <c r="BA197" i="1"/>
  <c r="BC197" i="1"/>
  <c r="BD197" i="1"/>
  <c r="O197" i="1"/>
  <c r="N197" i="1"/>
  <c r="AQ196" i="1"/>
  <c r="K196" i="1"/>
  <c r="AR196" i="1"/>
  <c r="AU196" i="1"/>
  <c r="AT196" i="1"/>
  <c r="AS196" i="1"/>
  <c r="R196" i="1"/>
  <c r="AV196" i="1"/>
  <c r="P196" i="1"/>
  <c r="AW196" i="1"/>
  <c r="AX196" i="1"/>
  <c r="AY196" i="1"/>
  <c r="BB196" i="1"/>
  <c r="T196" i="1"/>
  <c r="L196" i="1"/>
  <c r="BH196" i="1"/>
  <c r="BI196" i="1"/>
  <c r="BJ196" i="1"/>
  <c r="BE196" i="1"/>
  <c r="M196" i="1"/>
  <c r="BG196" i="1"/>
  <c r="BF196" i="1"/>
  <c r="AZ196" i="1"/>
  <c r="BA196" i="1"/>
  <c r="BC196" i="1"/>
  <c r="BD196" i="1"/>
  <c r="O196" i="1"/>
  <c r="N196" i="1"/>
  <c r="AQ195" i="1"/>
  <c r="K195" i="1"/>
  <c r="AR195" i="1"/>
  <c r="AU195" i="1"/>
  <c r="AT195" i="1"/>
  <c r="AS195" i="1"/>
  <c r="R195" i="1"/>
  <c r="AV195" i="1"/>
  <c r="P195" i="1"/>
  <c r="AW195" i="1"/>
  <c r="AX195" i="1"/>
  <c r="AY195" i="1"/>
  <c r="BB195" i="1"/>
  <c r="T195" i="1"/>
  <c r="L195" i="1"/>
  <c r="BH195" i="1"/>
  <c r="BI195" i="1"/>
  <c r="BJ195" i="1"/>
  <c r="BE195" i="1"/>
  <c r="M195" i="1"/>
  <c r="BG195" i="1"/>
  <c r="BF195" i="1"/>
  <c r="AZ195" i="1"/>
  <c r="BA195" i="1"/>
  <c r="BC195" i="1"/>
  <c r="BD195" i="1"/>
  <c r="O195" i="1"/>
  <c r="N195" i="1"/>
  <c r="AQ194" i="1"/>
  <c r="K194" i="1"/>
  <c r="AR194" i="1"/>
  <c r="AU194" i="1"/>
  <c r="AT194" i="1"/>
  <c r="AS194" i="1"/>
  <c r="R194" i="1"/>
  <c r="AV194" i="1"/>
  <c r="P194" i="1"/>
  <c r="AW194" i="1"/>
  <c r="AX194" i="1"/>
  <c r="AY194" i="1"/>
  <c r="BB194" i="1"/>
  <c r="T194" i="1"/>
  <c r="L194" i="1"/>
  <c r="BH194" i="1"/>
  <c r="BI194" i="1"/>
  <c r="BJ194" i="1"/>
  <c r="BE194" i="1"/>
  <c r="M194" i="1"/>
  <c r="BG194" i="1"/>
  <c r="BF194" i="1"/>
  <c r="AZ194" i="1"/>
  <c r="BA194" i="1"/>
  <c r="BC194" i="1"/>
  <c r="BD194" i="1"/>
  <c r="O194" i="1"/>
  <c r="N194" i="1"/>
  <c r="AQ193" i="1"/>
  <c r="K193" i="1"/>
  <c r="AR193" i="1"/>
  <c r="AU193" i="1"/>
  <c r="AT193" i="1"/>
  <c r="AS193" i="1"/>
  <c r="R193" i="1"/>
  <c r="AV193" i="1"/>
  <c r="P193" i="1"/>
  <c r="AW193" i="1"/>
  <c r="AX193" i="1"/>
  <c r="AY193" i="1"/>
  <c r="BB193" i="1"/>
  <c r="T193" i="1"/>
  <c r="L193" i="1"/>
  <c r="BH193" i="1"/>
  <c r="BI193" i="1"/>
  <c r="BJ193" i="1"/>
  <c r="BE193" i="1"/>
  <c r="M193" i="1"/>
  <c r="BG193" i="1"/>
  <c r="BF193" i="1"/>
  <c r="AZ193" i="1"/>
  <c r="BA193" i="1"/>
  <c r="BC193" i="1"/>
  <c r="BD193" i="1"/>
  <c r="O193" i="1"/>
  <c r="N193" i="1"/>
  <c r="AQ192" i="1"/>
  <c r="K192" i="1"/>
  <c r="AR192" i="1"/>
  <c r="AU192" i="1"/>
  <c r="AT192" i="1"/>
  <c r="AS192" i="1"/>
  <c r="R192" i="1"/>
  <c r="AV192" i="1"/>
  <c r="P192" i="1"/>
  <c r="AW192" i="1"/>
  <c r="AX192" i="1"/>
  <c r="AY192" i="1"/>
  <c r="BB192" i="1"/>
  <c r="T192" i="1"/>
  <c r="L192" i="1"/>
  <c r="BH192" i="1"/>
  <c r="BI192" i="1"/>
  <c r="BJ192" i="1"/>
  <c r="BE192" i="1"/>
  <c r="M192" i="1"/>
  <c r="BG192" i="1"/>
  <c r="BF192" i="1"/>
  <c r="AZ192" i="1"/>
  <c r="BA192" i="1"/>
  <c r="BC192" i="1"/>
  <c r="BD192" i="1"/>
  <c r="O192" i="1"/>
  <c r="N192" i="1"/>
  <c r="AQ191" i="1"/>
  <c r="K191" i="1"/>
  <c r="AR191" i="1"/>
  <c r="AU191" i="1"/>
  <c r="AT191" i="1"/>
  <c r="AS191" i="1"/>
  <c r="R191" i="1"/>
  <c r="AV191" i="1"/>
  <c r="P191" i="1"/>
  <c r="AW191" i="1"/>
  <c r="AX191" i="1"/>
  <c r="AY191" i="1"/>
  <c r="BB191" i="1"/>
  <c r="T191" i="1"/>
  <c r="L191" i="1"/>
  <c r="BH191" i="1"/>
  <c r="BI191" i="1"/>
  <c r="BJ191" i="1"/>
  <c r="BE191" i="1"/>
  <c r="M191" i="1"/>
  <c r="BG191" i="1"/>
  <c r="BF191" i="1"/>
  <c r="AZ191" i="1"/>
  <c r="BA191" i="1"/>
  <c r="BC191" i="1"/>
  <c r="BD191" i="1"/>
  <c r="O191" i="1"/>
  <c r="N191" i="1"/>
  <c r="AQ190" i="1"/>
  <c r="K190" i="1"/>
  <c r="AR190" i="1"/>
  <c r="AU190" i="1"/>
  <c r="AT190" i="1"/>
  <c r="AS190" i="1"/>
  <c r="R190" i="1"/>
  <c r="AV190" i="1"/>
  <c r="P190" i="1"/>
  <c r="AW190" i="1"/>
  <c r="AX190" i="1"/>
  <c r="AY190" i="1"/>
  <c r="BB190" i="1"/>
  <c r="T190" i="1"/>
  <c r="L190" i="1"/>
  <c r="BH190" i="1"/>
  <c r="BI190" i="1"/>
  <c r="BJ190" i="1"/>
  <c r="BE190" i="1"/>
  <c r="M190" i="1"/>
  <c r="BG190" i="1"/>
  <c r="BF190" i="1"/>
  <c r="AZ190" i="1"/>
  <c r="BA190" i="1"/>
  <c r="BC190" i="1"/>
  <c r="BD190" i="1"/>
  <c r="O190" i="1"/>
  <c r="N190" i="1"/>
  <c r="AQ189" i="1"/>
  <c r="K189" i="1"/>
  <c r="AR189" i="1"/>
  <c r="AU189" i="1"/>
  <c r="AT189" i="1"/>
  <c r="AS189" i="1"/>
  <c r="R189" i="1"/>
  <c r="AV189" i="1"/>
  <c r="P189" i="1"/>
  <c r="AW189" i="1"/>
  <c r="AX189" i="1"/>
  <c r="AY189" i="1"/>
  <c r="BB189" i="1"/>
  <c r="T189" i="1"/>
  <c r="L189" i="1"/>
  <c r="BH189" i="1"/>
  <c r="BI189" i="1"/>
  <c r="BJ189" i="1"/>
  <c r="BE189" i="1"/>
  <c r="M189" i="1"/>
  <c r="BG189" i="1"/>
  <c r="BF189" i="1"/>
  <c r="AZ189" i="1"/>
  <c r="BA189" i="1"/>
  <c r="BC189" i="1"/>
  <c r="BD189" i="1"/>
  <c r="O189" i="1"/>
  <c r="N189" i="1"/>
  <c r="AQ188" i="1"/>
  <c r="K188" i="1"/>
  <c r="AR188" i="1"/>
  <c r="AU188" i="1"/>
  <c r="AT188" i="1"/>
  <c r="AS188" i="1"/>
  <c r="R188" i="1"/>
  <c r="AV188" i="1"/>
  <c r="P188" i="1"/>
  <c r="AW188" i="1"/>
  <c r="AX188" i="1"/>
  <c r="AY188" i="1"/>
  <c r="BB188" i="1"/>
  <c r="T188" i="1"/>
  <c r="L188" i="1"/>
  <c r="BH188" i="1"/>
  <c r="BI188" i="1"/>
  <c r="BJ188" i="1"/>
  <c r="BE188" i="1"/>
  <c r="M188" i="1"/>
  <c r="BG188" i="1"/>
  <c r="BF188" i="1"/>
  <c r="AZ188" i="1"/>
  <c r="BA188" i="1"/>
  <c r="BC188" i="1"/>
  <c r="BD188" i="1"/>
  <c r="O188" i="1"/>
  <c r="N188" i="1"/>
  <c r="AQ187" i="1"/>
  <c r="K187" i="1"/>
  <c r="AR187" i="1"/>
  <c r="AU187" i="1"/>
  <c r="AT187" i="1"/>
  <c r="AS187" i="1"/>
  <c r="R187" i="1"/>
  <c r="AV187" i="1"/>
  <c r="P187" i="1"/>
  <c r="AW187" i="1"/>
  <c r="AX187" i="1"/>
  <c r="AY187" i="1"/>
  <c r="BB187" i="1"/>
  <c r="T187" i="1"/>
  <c r="L187" i="1"/>
  <c r="BH187" i="1"/>
  <c r="BI187" i="1"/>
  <c r="BJ187" i="1"/>
  <c r="BE187" i="1"/>
  <c r="M187" i="1"/>
  <c r="BG187" i="1"/>
  <c r="BF187" i="1"/>
  <c r="AZ187" i="1"/>
  <c r="BA187" i="1"/>
  <c r="BC187" i="1"/>
  <c r="BD187" i="1"/>
  <c r="O187" i="1"/>
  <c r="N187" i="1"/>
  <c r="AQ186" i="1"/>
  <c r="K186" i="1"/>
  <c r="AR186" i="1"/>
  <c r="AU186" i="1"/>
  <c r="AT186" i="1"/>
  <c r="AS186" i="1"/>
  <c r="R186" i="1"/>
  <c r="AV186" i="1"/>
  <c r="P186" i="1"/>
  <c r="AW186" i="1"/>
  <c r="AX186" i="1"/>
  <c r="AY186" i="1"/>
  <c r="BB186" i="1"/>
  <c r="T186" i="1"/>
  <c r="L186" i="1"/>
  <c r="BH186" i="1"/>
  <c r="BI186" i="1"/>
  <c r="BJ186" i="1"/>
  <c r="BE186" i="1"/>
  <c r="M186" i="1"/>
  <c r="BG186" i="1"/>
  <c r="BF186" i="1"/>
  <c r="AZ186" i="1"/>
  <c r="BA186" i="1"/>
  <c r="BC186" i="1"/>
  <c r="BD186" i="1"/>
  <c r="O186" i="1"/>
  <c r="N186" i="1"/>
  <c r="AQ185" i="1"/>
  <c r="K185" i="1"/>
  <c r="AR185" i="1"/>
  <c r="AU185" i="1"/>
  <c r="AT185" i="1"/>
  <c r="AS185" i="1"/>
  <c r="R185" i="1"/>
  <c r="AV185" i="1"/>
  <c r="P185" i="1"/>
  <c r="AW185" i="1"/>
  <c r="AX185" i="1"/>
  <c r="AY185" i="1"/>
  <c r="BB185" i="1"/>
  <c r="T185" i="1"/>
  <c r="L185" i="1"/>
  <c r="BH185" i="1"/>
  <c r="BI185" i="1"/>
  <c r="BJ185" i="1"/>
  <c r="BE185" i="1"/>
  <c r="M185" i="1"/>
  <c r="BG185" i="1"/>
  <c r="BF185" i="1"/>
  <c r="AZ185" i="1"/>
  <c r="BA185" i="1"/>
  <c r="BC185" i="1"/>
  <c r="BD185" i="1"/>
  <c r="O185" i="1"/>
  <c r="N185" i="1"/>
  <c r="AQ184" i="1"/>
  <c r="K184" i="1"/>
  <c r="AR184" i="1"/>
  <c r="AU184" i="1"/>
  <c r="AT184" i="1"/>
  <c r="AS184" i="1"/>
  <c r="R184" i="1"/>
  <c r="AV184" i="1"/>
  <c r="P184" i="1"/>
  <c r="AW184" i="1"/>
  <c r="AX184" i="1"/>
  <c r="AY184" i="1"/>
  <c r="BB184" i="1"/>
  <c r="T184" i="1"/>
  <c r="L184" i="1"/>
  <c r="BH184" i="1"/>
  <c r="BI184" i="1"/>
  <c r="BJ184" i="1"/>
  <c r="BE184" i="1"/>
  <c r="M184" i="1"/>
  <c r="BG184" i="1"/>
  <c r="BF184" i="1"/>
  <c r="AZ184" i="1"/>
  <c r="BA184" i="1"/>
  <c r="BC184" i="1"/>
  <c r="BD184" i="1"/>
  <c r="O184" i="1"/>
  <c r="N184" i="1"/>
  <c r="AQ183" i="1"/>
  <c r="K183" i="1"/>
  <c r="AR183" i="1"/>
  <c r="AU183" i="1"/>
  <c r="AT183" i="1"/>
  <c r="AS183" i="1"/>
  <c r="R183" i="1"/>
  <c r="AV183" i="1"/>
  <c r="P183" i="1"/>
  <c r="AW183" i="1"/>
  <c r="AX183" i="1"/>
  <c r="AY183" i="1"/>
  <c r="BB183" i="1"/>
  <c r="T183" i="1"/>
  <c r="L183" i="1"/>
  <c r="BH183" i="1"/>
  <c r="BI183" i="1"/>
  <c r="BJ183" i="1"/>
  <c r="BE183" i="1"/>
  <c r="M183" i="1"/>
  <c r="BG183" i="1"/>
  <c r="BF183" i="1"/>
  <c r="AZ183" i="1"/>
  <c r="BA183" i="1"/>
  <c r="BC183" i="1"/>
  <c r="BD183" i="1"/>
  <c r="O183" i="1"/>
  <c r="N183" i="1"/>
  <c r="AQ182" i="1"/>
  <c r="K182" i="1"/>
  <c r="AR182" i="1"/>
  <c r="AU182" i="1"/>
  <c r="AT182" i="1"/>
  <c r="AS182" i="1"/>
  <c r="R182" i="1"/>
  <c r="AV182" i="1"/>
  <c r="P182" i="1"/>
  <c r="AW182" i="1"/>
  <c r="AX182" i="1"/>
  <c r="AY182" i="1"/>
  <c r="BB182" i="1"/>
  <c r="T182" i="1"/>
  <c r="L182" i="1"/>
  <c r="BH182" i="1"/>
  <c r="BI182" i="1"/>
  <c r="BJ182" i="1"/>
  <c r="BE182" i="1"/>
  <c r="M182" i="1"/>
  <c r="BG182" i="1"/>
  <c r="BF182" i="1"/>
  <c r="AZ182" i="1"/>
  <c r="BA182" i="1"/>
  <c r="BC182" i="1"/>
  <c r="BD182" i="1"/>
  <c r="O182" i="1"/>
  <c r="N182" i="1"/>
  <c r="AQ181" i="1"/>
  <c r="K181" i="1"/>
  <c r="AR181" i="1"/>
  <c r="AU181" i="1"/>
  <c r="AT181" i="1"/>
  <c r="AS181" i="1"/>
  <c r="R181" i="1"/>
  <c r="AV181" i="1"/>
  <c r="P181" i="1"/>
  <c r="AW181" i="1"/>
  <c r="AX181" i="1"/>
  <c r="AY181" i="1"/>
  <c r="BB181" i="1"/>
  <c r="T181" i="1"/>
  <c r="L181" i="1"/>
  <c r="BH181" i="1"/>
  <c r="BI181" i="1"/>
  <c r="BJ181" i="1"/>
  <c r="BE181" i="1"/>
  <c r="M181" i="1"/>
  <c r="BG181" i="1"/>
  <c r="BF181" i="1"/>
  <c r="AZ181" i="1"/>
  <c r="BA181" i="1"/>
  <c r="BC181" i="1"/>
  <c r="BD181" i="1"/>
  <c r="O181" i="1"/>
  <c r="N181" i="1"/>
  <c r="AQ180" i="1"/>
  <c r="K180" i="1"/>
  <c r="AR180" i="1"/>
  <c r="AU180" i="1"/>
  <c r="AT180" i="1"/>
  <c r="AS180" i="1"/>
  <c r="R180" i="1"/>
  <c r="AV180" i="1"/>
  <c r="P180" i="1"/>
  <c r="AW180" i="1"/>
  <c r="AX180" i="1"/>
  <c r="AY180" i="1"/>
  <c r="BB180" i="1"/>
  <c r="T180" i="1"/>
  <c r="L180" i="1"/>
  <c r="BH180" i="1"/>
  <c r="BI180" i="1"/>
  <c r="BJ180" i="1"/>
  <c r="BE180" i="1"/>
  <c r="M180" i="1"/>
  <c r="BG180" i="1"/>
  <c r="BF180" i="1"/>
  <c r="AZ180" i="1"/>
  <c r="BA180" i="1"/>
  <c r="BC180" i="1"/>
  <c r="BD180" i="1"/>
  <c r="O180" i="1"/>
  <c r="N180" i="1"/>
  <c r="AQ179" i="1"/>
  <c r="K179" i="1"/>
  <c r="AR179" i="1"/>
  <c r="AU179" i="1"/>
  <c r="AT179" i="1"/>
  <c r="AS179" i="1"/>
  <c r="R179" i="1"/>
  <c r="AV179" i="1"/>
  <c r="P179" i="1"/>
  <c r="AW179" i="1"/>
  <c r="AX179" i="1"/>
  <c r="AY179" i="1"/>
  <c r="BB179" i="1"/>
  <c r="T179" i="1"/>
  <c r="L179" i="1"/>
  <c r="BH179" i="1"/>
  <c r="BI179" i="1"/>
  <c r="BJ179" i="1"/>
  <c r="BE179" i="1"/>
  <c r="M179" i="1"/>
  <c r="BG179" i="1"/>
  <c r="BF179" i="1"/>
  <c r="AZ179" i="1"/>
  <c r="BA179" i="1"/>
  <c r="BC179" i="1"/>
  <c r="BD179" i="1"/>
  <c r="O179" i="1"/>
  <c r="N179" i="1"/>
  <c r="AQ178" i="1"/>
  <c r="K178" i="1"/>
  <c r="AR178" i="1"/>
  <c r="AU178" i="1"/>
  <c r="AT178" i="1"/>
  <c r="AS178" i="1"/>
  <c r="R178" i="1"/>
  <c r="AV178" i="1"/>
  <c r="P178" i="1"/>
  <c r="AW178" i="1"/>
  <c r="AX178" i="1"/>
  <c r="AY178" i="1"/>
  <c r="BB178" i="1"/>
  <c r="T178" i="1"/>
  <c r="L178" i="1"/>
  <c r="BH178" i="1"/>
  <c r="BI178" i="1"/>
  <c r="BJ178" i="1"/>
  <c r="BE178" i="1"/>
  <c r="M178" i="1"/>
  <c r="BG178" i="1"/>
  <c r="BF178" i="1"/>
  <c r="AZ178" i="1"/>
  <c r="BA178" i="1"/>
  <c r="BC178" i="1"/>
  <c r="BD178" i="1"/>
  <c r="O178" i="1"/>
  <c r="N178" i="1"/>
  <c r="AQ177" i="1"/>
  <c r="K177" i="1"/>
  <c r="AR177" i="1"/>
  <c r="AU177" i="1"/>
  <c r="AT177" i="1"/>
  <c r="AS177" i="1"/>
  <c r="R177" i="1"/>
  <c r="AV177" i="1"/>
  <c r="P177" i="1"/>
  <c r="AW177" i="1"/>
  <c r="AX177" i="1"/>
  <c r="AY177" i="1"/>
  <c r="BB177" i="1"/>
  <c r="T177" i="1"/>
  <c r="L177" i="1"/>
  <c r="BH177" i="1"/>
  <c r="BI177" i="1"/>
  <c r="BJ177" i="1"/>
  <c r="BE177" i="1"/>
  <c r="M177" i="1"/>
  <c r="BG177" i="1"/>
  <c r="BF177" i="1"/>
  <c r="AZ177" i="1"/>
  <c r="BA177" i="1"/>
  <c r="BC177" i="1"/>
  <c r="BD177" i="1"/>
  <c r="O177" i="1"/>
  <c r="N177" i="1"/>
  <c r="AQ176" i="1"/>
  <c r="K176" i="1"/>
  <c r="AR176" i="1"/>
  <c r="AU176" i="1"/>
  <c r="AT176" i="1"/>
  <c r="AS176" i="1"/>
  <c r="R176" i="1"/>
  <c r="AV176" i="1"/>
  <c r="P176" i="1"/>
  <c r="AW176" i="1"/>
  <c r="AX176" i="1"/>
  <c r="AY176" i="1"/>
  <c r="BB176" i="1"/>
  <c r="T176" i="1"/>
  <c r="L176" i="1"/>
  <c r="BH176" i="1"/>
  <c r="BI176" i="1"/>
  <c r="BJ176" i="1"/>
  <c r="BE176" i="1"/>
  <c r="M176" i="1"/>
  <c r="BG176" i="1"/>
  <c r="BF176" i="1"/>
  <c r="AZ176" i="1"/>
  <c r="BA176" i="1"/>
  <c r="BC176" i="1"/>
  <c r="BD176" i="1"/>
  <c r="O176" i="1"/>
  <c r="N176" i="1"/>
  <c r="AQ175" i="1"/>
  <c r="K175" i="1"/>
  <c r="AR175" i="1"/>
  <c r="AU175" i="1"/>
  <c r="AT175" i="1"/>
  <c r="AS175" i="1"/>
  <c r="R175" i="1"/>
  <c r="AV175" i="1"/>
  <c r="P175" i="1"/>
  <c r="AW175" i="1"/>
  <c r="AX175" i="1"/>
  <c r="AY175" i="1"/>
  <c r="BB175" i="1"/>
  <c r="T175" i="1"/>
  <c r="L175" i="1"/>
  <c r="BH175" i="1"/>
  <c r="BI175" i="1"/>
  <c r="BJ175" i="1"/>
  <c r="BE175" i="1"/>
  <c r="M175" i="1"/>
  <c r="BG175" i="1"/>
  <c r="BF175" i="1"/>
  <c r="AZ175" i="1"/>
  <c r="BA175" i="1"/>
  <c r="BC175" i="1"/>
  <c r="BD175" i="1"/>
  <c r="O175" i="1"/>
  <c r="N175" i="1"/>
  <c r="AQ174" i="1"/>
  <c r="K174" i="1"/>
  <c r="AR174" i="1"/>
  <c r="AU174" i="1"/>
  <c r="AT174" i="1"/>
  <c r="AS174" i="1"/>
  <c r="R174" i="1"/>
  <c r="AV174" i="1"/>
  <c r="P174" i="1"/>
  <c r="AW174" i="1"/>
  <c r="AX174" i="1"/>
  <c r="AY174" i="1"/>
  <c r="BB174" i="1"/>
  <c r="T174" i="1"/>
  <c r="L174" i="1"/>
  <c r="BH174" i="1"/>
  <c r="BI174" i="1"/>
  <c r="BJ174" i="1"/>
  <c r="BE174" i="1"/>
  <c r="M174" i="1"/>
  <c r="BG174" i="1"/>
  <c r="BF174" i="1"/>
  <c r="AZ174" i="1"/>
  <c r="BA174" i="1"/>
  <c r="BC174" i="1"/>
  <c r="BD174" i="1"/>
  <c r="O174" i="1"/>
  <c r="N174" i="1"/>
  <c r="AQ173" i="1"/>
  <c r="K173" i="1"/>
  <c r="AR173" i="1"/>
  <c r="AU173" i="1"/>
  <c r="AT173" i="1"/>
  <c r="AS173" i="1"/>
  <c r="R173" i="1"/>
  <c r="AV173" i="1"/>
  <c r="P173" i="1"/>
  <c r="AW173" i="1"/>
  <c r="AX173" i="1"/>
  <c r="AY173" i="1"/>
  <c r="BB173" i="1"/>
  <c r="T173" i="1"/>
  <c r="L173" i="1"/>
  <c r="BH173" i="1"/>
  <c r="BI173" i="1"/>
  <c r="BJ173" i="1"/>
  <c r="BE173" i="1"/>
  <c r="M173" i="1"/>
  <c r="BG173" i="1"/>
  <c r="BF173" i="1"/>
  <c r="AZ173" i="1"/>
  <c r="BA173" i="1"/>
  <c r="BC173" i="1"/>
  <c r="BD173" i="1"/>
  <c r="O173" i="1"/>
  <c r="N173" i="1"/>
  <c r="AQ172" i="1"/>
  <c r="K172" i="1"/>
  <c r="AR172" i="1"/>
  <c r="AU172" i="1"/>
  <c r="AT172" i="1"/>
  <c r="AS172" i="1"/>
  <c r="R172" i="1"/>
  <c r="AV172" i="1"/>
  <c r="P172" i="1"/>
  <c r="AW172" i="1"/>
  <c r="AX172" i="1"/>
  <c r="AY172" i="1"/>
  <c r="BB172" i="1"/>
  <c r="T172" i="1"/>
  <c r="L172" i="1"/>
  <c r="BH172" i="1"/>
  <c r="BI172" i="1"/>
  <c r="BJ172" i="1"/>
  <c r="BE172" i="1"/>
  <c r="M172" i="1"/>
  <c r="BG172" i="1"/>
  <c r="BF172" i="1"/>
  <c r="AZ172" i="1"/>
  <c r="BA172" i="1"/>
  <c r="BC172" i="1"/>
  <c r="BD172" i="1"/>
  <c r="O172" i="1"/>
  <c r="N172" i="1"/>
  <c r="AQ171" i="1"/>
  <c r="K171" i="1"/>
  <c r="AR171" i="1"/>
  <c r="AU171" i="1"/>
  <c r="AT171" i="1"/>
  <c r="AS171" i="1"/>
  <c r="R171" i="1"/>
  <c r="AV171" i="1"/>
  <c r="P171" i="1"/>
  <c r="AW171" i="1"/>
  <c r="AX171" i="1"/>
  <c r="AY171" i="1"/>
  <c r="BB171" i="1"/>
  <c r="T171" i="1"/>
  <c r="L171" i="1"/>
  <c r="BH171" i="1"/>
  <c r="BI171" i="1"/>
  <c r="BJ171" i="1"/>
  <c r="BE171" i="1"/>
  <c r="M171" i="1"/>
  <c r="BG171" i="1"/>
  <c r="BF171" i="1"/>
  <c r="AZ171" i="1"/>
  <c r="BA171" i="1"/>
  <c r="BC171" i="1"/>
  <c r="BD171" i="1"/>
  <c r="O171" i="1"/>
  <c r="N171" i="1"/>
  <c r="AQ170" i="1"/>
  <c r="K170" i="1"/>
  <c r="AR170" i="1"/>
  <c r="AU170" i="1"/>
  <c r="AT170" i="1"/>
  <c r="AS170" i="1"/>
  <c r="R170" i="1"/>
  <c r="AV170" i="1"/>
  <c r="P170" i="1"/>
  <c r="AW170" i="1"/>
  <c r="AX170" i="1"/>
  <c r="AY170" i="1"/>
  <c r="BB170" i="1"/>
  <c r="T170" i="1"/>
  <c r="L170" i="1"/>
  <c r="BH170" i="1"/>
  <c r="BI170" i="1"/>
  <c r="BJ170" i="1"/>
  <c r="BE170" i="1"/>
  <c r="M170" i="1"/>
  <c r="BG170" i="1"/>
  <c r="BF170" i="1"/>
  <c r="AZ170" i="1"/>
  <c r="BA170" i="1"/>
  <c r="BC170" i="1"/>
  <c r="BD170" i="1"/>
  <c r="O170" i="1"/>
  <c r="N170" i="1"/>
  <c r="AQ169" i="1"/>
  <c r="K169" i="1"/>
  <c r="AR169" i="1"/>
  <c r="AU169" i="1"/>
  <c r="AT169" i="1"/>
  <c r="AS169" i="1"/>
  <c r="R169" i="1"/>
  <c r="AV169" i="1"/>
  <c r="P169" i="1"/>
  <c r="AW169" i="1"/>
  <c r="AX169" i="1"/>
  <c r="AY169" i="1"/>
  <c r="BB169" i="1"/>
  <c r="T169" i="1"/>
  <c r="L169" i="1"/>
  <c r="BH169" i="1"/>
  <c r="BI169" i="1"/>
  <c r="BJ169" i="1"/>
  <c r="BE169" i="1"/>
  <c r="M169" i="1"/>
  <c r="BG169" i="1"/>
  <c r="BF169" i="1"/>
  <c r="AZ169" i="1"/>
  <c r="BA169" i="1"/>
  <c r="BC169" i="1"/>
  <c r="BD169" i="1"/>
  <c r="O169" i="1"/>
  <c r="N169" i="1"/>
  <c r="AQ168" i="1"/>
  <c r="K168" i="1"/>
  <c r="AR168" i="1"/>
  <c r="AU168" i="1"/>
  <c r="AT168" i="1"/>
  <c r="AS168" i="1"/>
  <c r="R168" i="1"/>
  <c r="AV168" i="1"/>
  <c r="P168" i="1"/>
  <c r="AW168" i="1"/>
  <c r="AX168" i="1"/>
  <c r="AY168" i="1"/>
  <c r="BB168" i="1"/>
  <c r="T168" i="1"/>
  <c r="L168" i="1"/>
  <c r="BH168" i="1"/>
  <c r="BI168" i="1"/>
  <c r="BJ168" i="1"/>
  <c r="BE168" i="1"/>
  <c r="M168" i="1"/>
  <c r="BG168" i="1"/>
  <c r="BF168" i="1"/>
  <c r="AZ168" i="1"/>
  <c r="BA168" i="1"/>
  <c r="BC168" i="1"/>
  <c r="BD168" i="1"/>
  <c r="O168" i="1"/>
  <c r="N168" i="1"/>
  <c r="AQ167" i="1"/>
  <c r="K167" i="1"/>
  <c r="AR167" i="1"/>
  <c r="AU167" i="1"/>
  <c r="AT167" i="1"/>
  <c r="AS167" i="1"/>
  <c r="R167" i="1"/>
  <c r="AV167" i="1"/>
  <c r="P167" i="1"/>
  <c r="AW167" i="1"/>
  <c r="AX167" i="1"/>
  <c r="AY167" i="1"/>
  <c r="BB167" i="1"/>
  <c r="T167" i="1"/>
  <c r="L167" i="1"/>
  <c r="BH167" i="1"/>
  <c r="BI167" i="1"/>
  <c r="BJ167" i="1"/>
  <c r="BE167" i="1"/>
  <c r="M167" i="1"/>
  <c r="BG167" i="1"/>
  <c r="BF167" i="1"/>
  <c r="AZ167" i="1"/>
  <c r="BA167" i="1"/>
  <c r="BC167" i="1"/>
  <c r="BD167" i="1"/>
  <c r="O167" i="1"/>
  <c r="N167" i="1"/>
  <c r="AQ166" i="1"/>
  <c r="K166" i="1"/>
  <c r="AR166" i="1"/>
  <c r="AU166" i="1"/>
  <c r="AT166" i="1"/>
  <c r="AS166" i="1"/>
  <c r="R166" i="1"/>
  <c r="AV166" i="1"/>
  <c r="P166" i="1"/>
  <c r="AW166" i="1"/>
  <c r="AX166" i="1"/>
  <c r="AY166" i="1"/>
  <c r="BB166" i="1"/>
  <c r="T166" i="1"/>
  <c r="L166" i="1"/>
  <c r="BH166" i="1"/>
  <c r="BI166" i="1"/>
  <c r="BJ166" i="1"/>
  <c r="BE166" i="1"/>
  <c r="M166" i="1"/>
  <c r="BG166" i="1"/>
  <c r="BF166" i="1"/>
  <c r="AZ166" i="1"/>
  <c r="BA166" i="1"/>
  <c r="BC166" i="1"/>
  <c r="BD166" i="1"/>
  <c r="O166" i="1"/>
  <c r="N166" i="1"/>
  <c r="AQ165" i="1"/>
  <c r="K165" i="1"/>
  <c r="AR165" i="1"/>
  <c r="AU165" i="1"/>
  <c r="AT165" i="1"/>
  <c r="AS165" i="1"/>
  <c r="R165" i="1"/>
  <c r="AV165" i="1"/>
  <c r="P165" i="1"/>
  <c r="AW165" i="1"/>
  <c r="AX165" i="1"/>
  <c r="AY165" i="1"/>
  <c r="BB165" i="1"/>
  <c r="T165" i="1"/>
  <c r="L165" i="1"/>
  <c r="BH165" i="1"/>
  <c r="BI165" i="1"/>
  <c r="BJ165" i="1"/>
  <c r="BE165" i="1"/>
  <c r="M165" i="1"/>
  <c r="BG165" i="1"/>
  <c r="BF165" i="1"/>
  <c r="AZ165" i="1"/>
  <c r="BA165" i="1"/>
  <c r="BC165" i="1"/>
  <c r="BD165" i="1"/>
  <c r="O165" i="1"/>
  <c r="N165" i="1"/>
  <c r="AQ164" i="1"/>
  <c r="K164" i="1"/>
  <c r="AR164" i="1"/>
  <c r="AU164" i="1"/>
  <c r="AT164" i="1"/>
  <c r="AS164" i="1"/>
  <c r="R164" i="1"/>
  <c r="AV164" i="1"/>
  <c r="P164" i="1"/>
  <c r="AW164" i="1"/>
  <c r="AX164" i="1"/>
  <c r="AY164" i="1"/>
  <c r="BB164" i="1"/>
  <c r="T164" i="1"/>
  <c r="L164" i="1"/>
  <c r="BH164" i="1"/>
  <c r="BI164" i="1"/>
  <c r="BJ164" i="1"/>
  <c r="BE164" i="1"/>
  <c r="M164" i="1"/>
  <c r="BG164" i="1"/>
  <c r="BF164" i="1"/>
  <c r="AZ164" i="1"/>
  <c r="BA164" i="1"/>
  <c r="BC164" i="1"/>
  <c r="BD164" i="1"/>
  <c r="O164" i="1"/>
  <c r="N164" i="1"/>
  <c r="AQ163" i="1"/>
  <c r="K163" i="1"/>
  <c r="AR163" i="1"/>
  <c r="AU163" i="1"/>
  <c r="AT163" i="1"/>
  <c r="AS163" i="1"/>
  <c r="R163" i="1"/>
  <c r="AV163" i="1"/>
  <c r="P163" i="1"/>
  <c r="AW163" i="1"/>
  <c r="AX163" i="1"/>
  <c r="AY163" i="1"/>
  <c r="BB163" i="1"/>
  <c r="T163" i="1"/>
  <c r="L163" i="1"/>
  <c r="BH163" i="1"/>
  <c r="BI163" i="1"/>
  <c r="BJ163" i="1"/>
  <c r="BE163" i="1"/>
  <c r="M163" i="1"/>
  <c r="BG163" i="1"/>
  <c r="BF163" i="1"/>
  <c r="AZ163" i="1"/>
  <c r="BA163" i="1"/>
  <c r="BC163" i="1"/>
  <c r="BD163" i="1"/>
  <c r="O163" i="1"/>
  <c r="N163" i="1"/>
  <c r="AQ162" i="1"/>
  <c r="K162" i="1"/>
  <c r="AR162" i="1"/>
  <c r="AU162" i="1"/>
  <c r="AT162" i="1"/>
  <c r="AS162" i="1"/>
  <c r="R162" i="1"/>
  <c r="AV162" i="1"/>
  <c r="P162" i="1"/>
  <c r="AW162" i="1"/>
  <c r="AX162" i="1"/>
  <c r="AY162" i="1"/>
  <c r="BB162" i="1"/>
  <c r="T162" i="1"/>
  <c r="L162" i="1"/>
  <c r="BH162" i="1"/>
  <c r="BI162" i="1"/>
  <c r="BJ162" i="1"/>
  <c r="BE162" i="1"/>
  <c r="M162" i="1"/>
  <c r="BG162" i="1"/>
  <c r="BF162" i="1"/>
  <c r="AZ162" i="1"/>
  <c r="BA162" i="1"/>
  <c r="BC162" i="1"/>
  <c r="BD162" i="1"/>
  <c r="O162" i="1"/>
  <c r="N162" i="1"/>
  <c r="AQ161" i="1"/>
  <c r="K161" i="1"/>
  <c r="AR161" i="1"/>
  <c r="AU161" i="1"/>
  <c r="AT161" i="1"/>
  <c r="AS161" i="1"/>
  <c r="R161" i="1"/>
  <c r="AV161" i="1"/>
  <c r="P161" i="1"/>
  <c r="AW161" i="1"/>
  <c r="AX161" i="1"/>
  <c r="AY161" i="1"/>
  <c r="BB161" i="1"/>
  <c r="T161" i="1"/>
  <c r="L161" i="1"/>
  <c r="BH161" i="1"/>
  <c r="BI161" i="1"/>
  <c r="BJ161" i="1"/>
  <c r="BE161" i="1"/>
  <c r="M161" i="1"/>
  <c r="BG161" i="1"/>
  <c r="BF161" i="1"/>
  <c r="AZ161" i="1"/>
  <c r="BA161" i="1"/>
  <c r="BC161" i="1"/>
  <c r="BD161" i="1"/>
  <c r="O161" i="1"/>
  <c r="N161" i="1"/>
  <c r="AQ160" i="1"/>
  <c r="K160" i="1"/>
  <c r="AR160" i="1"/>
  <c r="AU160" i="1"/>
  <c r="AT160" i="1"/>
  <c r="AS160" i="1"/>
  <c r="R160" i="1"/>
  <c r="AV160" i="1"/>
  <c r="P160" i="1"/>
  <c r="AW160" i="1"/>
  <c r="AX160" i="1"/>
  <c r="AY160" i="1"/>
  <c r="BB160" i="1"/>
  <c r="T160" i="1"/>
  <c r="L160" i="1"/>
  <c r="BH160" i="1"/>
  <c r="BI160" i="1"/>
  <c r="BJ160" i="1"/>
  <c r="BE160" i="1"/>
  <c r="M160" i="1"/>
  <c r="BG160" i="1"/>
  <c r="BF160" i="1"/>
  <c r="AZ160" i="1"/>
  <c r="BA160" i="1"/>
  <c r="BC160" i="1"/>
  <c r="BD160" i="1"/>
  <c r="O160" i="1"/>
  <c r="N160" i="1"/>
  <c r="AQ159" i="1"/>
  <c r="K159" i="1"/>
  <c r="AR159" i="1"/>
  <c r="AU159" i="1"/>
  <c r="AT159" i="1"/>
  <c r="AS159" i="1"/>
  <c r="R159" i="1"/>
  <c r="AV159" i="1"/>
  <c r="P159" i="1"/>
  <c r="AW159" i="1"/>
  <c r="AX159" i="1"/>
  <c r="AY159" i="1"/>
  <c r="BB159" i="1"/>
  <c r="T159" i="1"/>
  <c r="L159" i="1"/>
  <c r="BH159" i="1"/>
  <c r="BI159" i="1"/>
  <c r="BJ159" i="1"/>
  <c r="BE159" i="1"/>
  <c r="M159" i="1"/>
  <c r="BG159" i="1"/>
  <c r="BF159" i="1"/>
  <c r="AZ159" i="1"/>
  <c r="BA159" i="1"/>
  <c r="BC159" i="1"/>
  <c r="BD159" i="1"/>
  <c r="O159" i="1"/>
  <c r="N159" i="1"/>
  <c r="AQ158" i="1"/>
  <c r="K158" i="1"/>
  <c r="AR158" i="1"/>
  <c r="AU158" i="1"/>
  <c r="AT158" i="1"/>
  <c r="AS158" i="1"/>
  <c r="R158" i="1"/>
  <c r="AV158" i="1"/>
  <c r="P158" i="1"/>
  <c r="AW158" i="1"/>
  <c r="AX158" i="1"/>
  <c r="AY158" i="1"/>
  <c r="BB158" i="1"/>
  <c r="T158" i="1"/>
  <c r="L158" i="1"/>
  <c r="BH158" i="1"/>
  <c r="BI158" i="1"/>
  <c r="BJ158" i="1"/>
  <c r="BE158" i="1"/>
  <c r="M158" i="1"/>
  <c r="BG158" i="1"/>
  <c r="BF158" i="1"/>
  <c r="AZ158" i="1"/>
  <c r="BA158" i="1"/>
  <c r="BC158" i="1"/>
  <c r="BD158" i="1"/>
  <c r="O158" i="1"/>
  <c r="N158" i="1"/>
  <c r="AQ157" i="1"/>
  <c r="K157" i="1"/>
  <c r="AR157" i="1"/>
  <c r="AU157" i="1"/>
  <c r="AT157" i="1"/>
  <c r="AS157" i="1"/>
  <c r="R157" i="1"/>
  <c r="AV157" i="1"/>
  <c r="P157" i="1"/>
  <c r="AW157" i="1"/>
  <c r="AX157" i="1"/>
  <c r="AY157" i="1"/>
  <c r="BB157" i="1"/>
  <c r="T157" i="1"/>
  <c r="L157" i="1"/>
  <c r="BH157" i="1"/>
  <c r="BI157" i="1"/>
  <c r="BJ157" i="1"/>
  <c r="BE157" i="1"/>
  <c r="M157" i="1"/>
  <c r="BG157" i="1"/>
  <c r="BF157" i="1"/>
  <c r="AZ157" i="1"/>
  <c r="BA157" i="1"/>
  <c r="BC157" i="1"/>
  <c r="BD157" i="1"/>
  <c r="O157" i="1"/>
  <c r="N157" i="1"/>
  <c r="AQ156" i="1"/>
  <c r="K156" i="1"/>
  <c r="AR156" i="1"/>
  <c r="AU156" i="1"/>
  <c r="AT156" i="1"/>
  <c r="AS156" i="1"/>
  <c r="R156" i="1"/>
  <c r="AV156" i="1"/>
  <c r="P156" i="1"/>
  <c r="AW156" i="1"/>
  <c r="AX156" i="1"/>
  <c r="AY156" i="1"/>
  <c r="BB156" i="1"/>
  <c r="T156" i="1"/>
  <c r="L156" i="1"/>
  <c r="BH156" i="1"/>
  <c r="BI156" i="1"/>
  <c r="BJ156" i="1"/>
  <c r="BE156" i="1"/>
  <c r="M156" i="1"/>
  <c r="BG156" i="1"/>
  <c r="BF156" i="1"/>
  <c r="AZ156" i="1"/>
  <c r="BA156" i="1"/>
  <c r="BC156" i="1"/>
  <c r="BD156" i="1"/>
  <c r="O156" i="1"/>
  <c r="N156" i="1"/>
  <c r="AQ155" i="1"/>
  <c r="K155" i="1"/>
  <c r="AR155" i="1"/>
  <c r="AU155" i="1"/>
  <c r="AT155" i="1"/>
  <c r="AS155" i="1"/>
  <c r="R155" i="1"/>
  <c r="AV155" i="1"/>
  <c r="P155" i="1"/>
  <c r="AW155" i="1"/>
  <c r="AX155" i="1"/>
  <c r="AY155" i="1"/>
  <c r="BB155" i="1"/>
  <c r="T155" i="1"/>
  <c r="L155" i="1"/>
  <c r="BH155" i="1"/>
  <c r="BI155" i="1"/>
  <c r="BJ155" i="1"/>
  <c r="BE155" i="1"/>
  <c r="M155" i="1"/>
  <c r="BG155" i="1"/>
  <c r="BF155" i="1"/>
  <c r="AZ155" i="1"/>
  <c r="BA155" i="1"/>
  <c r="BC155" i="1"/>
  <c r="BD155" i="1"/>
  <c r="O155" i="1"/>
  <c r="N155" i="1"/>
  <c r="AQ154" i="1"/>
  <c r="K154" i="1"/>
  <c r="AR154" i="1"/>
  <c r="AU154" i="1"/>
  <c r="AT154" i="1"/>
  <c r="AS154" i="1"/>
  <c r="R154" i="1"/>
  <c r="AV154" i="1"/>
  <c r="P154" i="1"/>
  <c r="AW154" i="1"/>
  <c r="AX154" i="1"/>
  <c r="AY154" i="1"/>
  <c r="BB154" i="1"/>
  <c r="T154" i="1"/>
  <c r="L154" i="1"/>
  <c r="BH154" i="1"/>
  <c r="BI154" i="1"/>
  <c r="BJ154" i="1"/>
  <c r="BE154" i="1"/>
  <c r="M154" i="1"/>
  <c r="BG154" i="1"/>
  <c r="BF154" i="1"/>
  <c r="AZ154" i="1"/>
  <c r="BA154" i="1"/>
  <c r="BC154" i="1"/>
  <c r="BD154" i="1"/>
  <c r="O154" i="1"/>
  <c r="N154" i="1"/>
  <c r="AQ153" i="1"/>
  <c r="K153" i="1"/>
  <c r="AR153" i="1"/>
  <c r="AU153" i="1"/>
  <c r="AT153" i="1"/>
  <c r="AS153" i="1"/>
  <c r="R153" i="1"/>
  <c r="AV153" i="1"/>
  <c r="P153" i="1"/>
  <c r="AW153" i="1"/>
  <c r="AX153" i="1"/>
  <c r="AY153" i="1"/>
  <c r="BB153" i="1"/>
  <c r="T153" i="1"/>
  <c r="L153" i="1"/>
  <c r="BH153" i="1"/>
  <c r="BI153" i="1"/>
  <c r="BJ153" i="1"/>
  <c r="BE153" i="1"/>
  <c r="M153" i="1"/>
  <c r="BG153" i="1"/>
  <c r="BF153" i="1"/>
  <c r="AZ153" i="1"/>
  <c r="BA153" i="1"/>
  <c r="BC153" i="1"/>
  <c r="BD153" i="1"/>
  <c r="O153" i="1"/>
  <c r="N153" i="1"/>
  <c r="AQ152" i="1"/>
  <c r="K152" i="1"/>
  <c r="AR152" i="1"/>
  <c r="AU152" i="1"/>
  <c r="AT152" i="1"/>
  <c r="AS152" i="1"/>
  <c r="R152" i="1"/>
  <c r="AV152" i="1"/>
  <c r="P152" i="1"/>
  <c r="AW152" i="1"/>
  <c r="AX152" i="1"/>
  <c r="AY152" i="1"/>
  <c r="BB152" i="1"/>
  <c r="T152" i="1"/>
  <c r="L152" i="1"/>
  <c r="BH152" i="1"/>
  <c r="BI152" i="1"/>
  <c r="BJ152" i="1"/>
  <c r="BE152" i="1"/>
  <c r="M152" i="1"/>
  <c r="BG152" i="1"/>
  <c r="BF152" i="1"/>
  <c r="AZ152" i="1"/>
  <c r="BA152" i="1"/>
  <c r="BC152" i="1"/>
  <c r="BD152" i="1"/>
  <c r="O152" i="1"/>
  <c r="N152" i="1"/>
  <c r="AQ151" i="1"/>
  <c r="K151" i="1"/>
  <c r="AR151" i="1"/>
  <c r="AU151" i="1"/>
  <c r="AT151" i="1"/>
  <c r="AS151" i="1"/>
  <c r="R151" i="1"/>
  <c r="AV151" i="1"/>
  <c r="P151" i="1"/>
  <c r="AW151" i="1"/>
  <c r="AX151" i="1"/>
  <c r="AY151" i="1"/>
  <c r="BB151" i="1"/>
  <c r="T151" i="1"/>
  <c r="L151" i="1"/>
  <c r="BH151" i="1"/>
  <c r="BI151" i="1"/>
  <c r="BJ151" i="1"/>
  <c r="BE151" i="1"/>
  <c r="M151" i="1"/>
  <c r="BG151" i="1"/>
  <c r="BF151" i="1"/>
  <c r="AZ151" i="1"/>
  <c r="BA151" i="1"/>
  <c r="BC151" i="1"/>
  <c r="BD151" i="1"/>
  <c r="O151" i="1"/>
  <c r="N151" i="1"/>
  <c r="AQ150" i="1"/>
  <c r="K150" i="1"/>
  <c r="AR150" i="1"/>
  <c r="AU150" i="1"/>
  <c r="AT150" i="1"/>
  <c r="AS150" i="1"/>
  <c r="R150" i="1"/>
  <c r="AV150" i="1"/>
  <c r="P150" i="1"/>
  <c r="AW150" i="1"/>
  <c r="AX150" i="1"/>
  <c r="AY150" i="1"/>
  <c r="BB150" i="1"/>
  <c r="T150" i="1"/>
  <c r="L150" i="1"/>
  <c r="BH150" i="1"/>
  <c r="BI150" i="1"/>
  <c r="BJ150" i="1"/>
  <c r="BE150" i="1"/>
  <c r="M150" i="1"/>
  <c r="BG150" i="1"/>
  <c r="BF150" i="1"/>
  <c r="AZ150" i="1"/>
  <c r="BA150" i="1"/>
  <c r="BC150" i="1"/>
  <c r="BD150" i="1"/>
  <c r="O150" i="1"/>
  <c r="N150" i="1"/>
  <c r="AQ149" i="1"/>
  <c r="K149" i="1"/>
  <c r="AR149" i="1"/>
  <c r="AU149" i="1"/>
  <c r="AT149" i="1"/>
  <c r="AS149" i="1"/>
  <c r="R149" i="1"/>
  <c r="AV149" i="1"/>
  <c r="P149" i="1"/>
  <c r="AW149" i="1"/>
  <c r="AX149" i="1"/>
  <c r="AY149" i="1"/>
  <c r="BB149" i="1"/>
  <c r="T149" i="1"/>
  <c r="L149" i="1"/>
  <c r="BH149" i="1"/>
  <c r="BI149" i="1"/>
  <c r="BJ149" i="1"/>
  <c r="BE149" i="1"/>
  <c r="M149" i="1"/>
  <c r="BG149" i="1"/>
  <c r="BF149" i="1"/>
  <c r="AZ149" i="1"/>
  <c r="BA149" i="1"/>
  <c r="BC149" i="1"/>
  <c r="BD149" i="1"/>
  <c r="O149" i="1"/>
  <c r="N149" i="1"/>
  <c r="AQ148" i="1"/>
  <c r="K148" i="1"/>
  <c r="AR148" i="1"/>
  <c r="AU148" i="1"/>
  <c r="AT148" i="1"/>
  <c r="AS148" i="1"/>
  <c r="R148" i="1"/>
  <c r="AV148" i="1"/>
  <c r="P148" i="1"/>
  <c r="AW148" i="1"/>
  <c r="AX148" i="1"/>
  <c r="AY148" i="1"/>
  <c r="BB148" i="1"/>
  <c r="T148" i="1"/>
  <c r="L148" i="1"/>
  <c r="BH148" i="1"/>
  <c r="BI148" i="1"/>
  <c r="BJ148" i="1"/>
  <c r="BE148" i="1"/>
  <c r="M148" i="1"/>
  <c r="BG148" i="1"/>
  <c r="BF148" i="1"/>
  <c r="AZ148" i="1"/>
  <c r="BA148" i="1"/>
  <c r="BC148" i="1"/>
  <c r="BD148" i="1"/>
  <c r="O148" i="1"/>
  <c r="N148" i="1"/>
  <c r="AQ147" i="1"/>
  <c r="K147" i="1"/>
  <c r="AR147" i="1"/>
  <c r="AU147" i="1"/>
  <c r="AT147" i="1"/>
  <c r="AS147" i="1"/>
  <c r="R147" i="1"/>
  <c r="AV147" i="1"/>
  <c r="P147" i="1"/>
  <c r="AW147" i="1"/>
  <c r="AX147" i="1"/>
  <c r="AY147" i="1"/>
  <c r="BB147" i="1"/>
  <c r="T147" i="1"/>
  <c r="L147" i="1"/>
  <c r="BH147" i="1"/>
  <c r="BI147" i="1"/>
  <c r="BJ147" i="1"/>
  <c r="BE147" i="1"/>
  <c r="M147" i="1"/>
  <c r="BG147" i="1"/>
  <c r="BF147" i="1"/>
  <c r="AZ147" i="1"/>
  <c r="BA147" i="1"/>
  <c r="BC147" i="1"/>
  <c r="BD147" i="1"/>
  <c r="O147" i="1"/>
  <c r="N147" i="1"/>
  <c r="AQ146" i="1"/>
  <c r="K146" i="1"/>
  <c r="AR146" i="1"/>
  <c r="AU146" i="1"/>
  <c r="AT146" i="1"/>
  <c r="AS146" i="1"/>
  <c r="R146" i="1"/>
  <c r="AV146" i="1"/>
  <c r="P146" i="1"/>
  <c r="AW146" i="1"/>
  <c r="AX146" i="1"/>
  <c r="AY146" i="1"/>
  <c r="BB146" i="1"/>
  <c r="T146" i="1"/>
  <c r="L146" i="1"/>
  <c r="BH146" i="1"/>
  <c r="BI146" i="1"/>
  <c r="BJ146" i="1"/>
  <c r="BE146" i="1"/>
  <c r="M146" i="1"/>
  <c r="BG146" i="1"/>
  <c r="BF146" i="1"/>
  <c r="AZ146" i="1"/>
  <c r="BA146" i="1"/>
  <c r="BC146" i="1"/>
  <c r="BD146" i="1"/>
  <c r="O146" i="1"/>
  <c r="N146" i="1"/>
  <c r="AQ145" i="1"/>
  <c r="K145" i="1"/>
  <c r="AR145" i="1"/>
  <c r="AU145" i="1"/>
  <c r="AT145" i="1"/>
  <c r="AS145" i="1"/>
  <c r="R145" i="1"/>
  <c r="AV145" i="1"/>
  <c r="P145" i="1"/>
  <c r="AW145" i="1"/>
  <c r="AX145" i="1"/>
  <c r="AY145" i="1"/>
  <c r="BB145" i="1"/>
  <c r="T145" i="1"/>
  <c r="L145" i="1"/>
  <c r="BH145" i="1"/>
  <c r="BI145" i="1"/>
  <c r="BJ145" i="1"/>
  <c r="BE145" i="1"/>
  <c r="M145" i="1"/>
  <c r="BG145" i="1"/>
  <c r="BF145" i="1"/>
  <c r="AZ145" i="1"/>
  <c r="BA145" i="1"/>
  <c r="BC145" i="1"/>
  <c r="BD145" i="1"/>
  <c r="O145" i="1"/>
  <c r="N145" i="1"/>
  <c r="AQ144" i="1"/>
  <c r="K144" i="1"/>
  <c r="AR144" i="1"/>
  <c r="AU144" i="1"/>
  <c r="AT144" i="1"/>
  <c r="AS144" i="1"/>
  <c r="R144" i="1"/>
  <c r="AV144" i="1"/>
  <c r="P144" i="1"/>
  <c r="AW144" i="1"/>
  <c r="AX144" i="1"/>
  <c r="AY144" i="1"/>
  <c r="BB144" i="1"/>
  <c r="T144" i="1"/>
  <c r="L144" i="1"/>
  <c r="BH144" i="1"/>
  <c r="BI144" i="1"/>
  <c r="BJ144" i="1"/>
  <c r="BE144" i="1"/>
  <c r="M144" i="1"/>
  <c r="BG144" i="1"/>
  <c r="BF144" i="1"/>
  <c r="AZ144" i="1"/>
  <c r="BA144" i="1"/>
  <c r="BC144" i="1"/>
  <c r="BD144" i="1"/>
  <c r="O144" i="1"/>
  <c r="N144" i="1"/>
  <c r="AQ143" i="1"/>
  <c r="K143" i="1"/>
  <c r="AR143" i="1"/>
  <c r="AU143" i="1"/>
  <c r="AT143" i="1"/>
  <c r="AS143" i="1"/>
  <c r="R143" i="1"/>
  <c r="AV143" i="1"/>
  <c r="P143" i="1"/>
  <c r="AW143" i="1"/>
  <c r="AX143" i="1"/>
  <c r="AY143" i="1"/>
  <c r="BB143" i="1"/>
  <c r="T143" i="1"/>
  <c r="L143" i="1"/>
  <c r="BH143" i="1"/>
  <c r="BI143" i="1"/>
  <c r="BJ143" i="1"/>
  <c r="BE143" i="1"/>
  <c r="M143" i="1"/>
  <c r="BG143" i="1"/>
  <c r="BF143" i="1"/>
  <c r="AZ143" i="1"/>
  <c r="BA143" i="1"/>
  <c r="BC143" i="1"/>
  <c r="BD143" i="1"/>
  <c r="O143" i="1"/>
  <c r="N143" i="1"/>
  <c r="AQ142" i="1"/>
  <c r="K142" i="1"/>
  <c r="AR142" i="1"/>
  <c r="AU142" i="1"/>
  <c r="AT142" i="1"/>
  <c r="AS142" i="1"/>
  <c r="R142" i="1"/>
  <c r="AV142" i="1"/>
  <c r="P142" i="1"/>
  <c r="AW142" i="1"/>
  <c r="AX142" i="1"/>
  <c r="AY142" i="1"/>
  <c r="BB142" i="1"/>
  <c r="T142" i="1"/>
  <c r="L142" i="1"/>
  <c r="BH142" i="1"/>
  <c r="BI142" i="1"/>
  <c r="BJ142" i="1"/>
  <c r="BE142" i="1"/>
  <c r="M142" i="1"/>
  <c r="BG142" i="1"/>
  <c r="BF142" i="1"/>
  <c r="AZ142" i="1"/>
  <c r="BA142" i="1"/>
  <c r="BC142" i="1"/>
  <c r="BD142" i="1"/>
  <c r="O142" i="1"/>
  <c r="N142" i="1"/>
  <c r="AQ141" i="1"/>
  <c r="K141" i="1"/>
  <c r="AR141" i="1"/>
  <c r="AU141" i="1"/>
  <c r="AT141" i="1"/>
  <c r="AS141" i="1"/>
  <c r="R141" i="1"/>
  <c r="AV141" i="1"/>
  <c r="P141" i="1"/>
  <c r="AW141" i="1"/>
  <c r="AX141" i="1"/>
  <c r="AY141" i="1"/>
  <c r="BB141" i="1"/>
  <c r="T141" i="1"/>
  <c r="L141" i="1"/>
  <c r="BH141" i="1"/>
  <c r="BI141" i="1"/>
  <c r="BJ141" i="1"/>
  <c r="BE141" i="1"/>
  <c r="M141" i="1"/>
  <c r="BG141" i="1"/>
  <c r="BF141" i="1"/>
  <c r="AZ141" i="1"/>
  <c r="BA141" i="1"/>
  <c r="BC141" i="1"/>
  <c r="BD141" i="1"/>
  <c r="O141" i="1"/>
  <c r="N141" i="1"/>
  <c r="AQ140" i="1"/>
  <c r="K140" i="1"/>
  <c r="AR140" i="1"/>
  <c r="AU140" i="1"/>
  <c r="AT140" i="1"/>
  <c r="AS140" i="1"/>
  <c r="R140" i="1"/>
  <c r="AV140" i="1"/>
  <c r="P140" i="1"/>
  <c r="AW140" i="1"/>
  <c r="AX140" i="1"/>
  <c r="AY140" i="1"/>
  <c r="BB140" i="1"/>
  <c r="T140" i="1"/>
  <c r="L140" i="1"/>
  <c r="BH140" i="1"/>
  <c r="BI140" i="1"/>
  <c r="BJ140" i="1"/>
  <c r="BE140" i="1"/>
  <c r="M140" i="1"/>
  <c r="BG140" i="1"/>
  <c r="BF140" i="1"/>
  <c r="AZ140" i="1"/>
  <c r="BA140" i="1"/>
  <c r="BC140" i="1"/>
  <c r="BD140" i="1"/>
  <c r="O140" i="1"/>
  <c r="N140" i="1"/>
  <c r="AQ139" i="1"/>
  <c r="K139" i="1"/>
  <c r="AR139" i="1"/>
  <c r="AU139" i="1"/>
  <c r="AT139" i="1"/>
  <c r="AS139" i="1"/>
  <c r="R139" i="1"/>
  <c r="AV139" i="1"/>
  <c r="P139" i="1"/>
  <c r="AW139" i="1"/>
  <c r="AX139" i="1"/>
  <c r="AY139" i="1"/>
  <c r="BB139" i="1"/>
  <c r="T139" i="1"/>
  <c r="L139" i="1"/>
  <c r="BH139" i="1"/>
  <c r="BI139" i="1"/>
  <c r="BJ139" i="1"/>
  <c r="BE139" i="1"/>
  <c r="M139" i="1"/>
  <c r="BG139" i="1"/>
  <c r="BF139" i="1"/>
  <c r="AZ139" i="1"/>
  <c r="BA139" i="1"/>
  <c r="BC139" i="1"/>
  <c r="BD139" i="1"/>
  <c r="O139" i="1"/>
  <c r="N139" i="1"/>
  <c r="AQ138" i="1"/>
  <c r="K138" i="1"/>
  <c r="AR138" i="1"/>
  <c r="AU138" i="1"/>
  <c r="AT138" i="1"/>
  <c r="AS138" i="1"/>
  <c r="R138" i="1"/>
  <c r="AV138" i="1"/>
  <c r="P138" i="1"/>
  <c r="AW138" i="1"/>
  <c r="AX138" i="1"/>
  <c r="AY138" i="1"/>
  <c r="BB138" i="1"/>
  <c r="T138" i="1"/>
  <c r="L138" i="1"/>
  <c r="BH138" i="1"/>
  <c r="BI138" i="1"/>
  <c r="BJ138" i="1"/>
  <c r="BE138" i="1"/>
  <c r="M138" i="1"/>
  <c r="BG138" i="1"/>
  <c r="BF138" i="1"/>
  <c r="AZ138" i="1"/>
  <c r="BA138" i="1"/>
  <c r="BC138" i="1"/>
  <c r="BD138" i="1"/>
  <c r="O138" i="1"/>
  <c r="N138" i="1"/>
  <c r="AQ137" i="1"/>
  <c r="K137" i="1"/>
  <c r="AR137" i="1"/>
  <c r="AU137" i="1"/>
  <c r="AT137" i="1"/>
  <c r="AS137" i="1"/>
  <c r="R137" i="1"/>
  <c r="AV137" i="1"/>
  <c r="P137" i="1"/>
  <c r="AW137" i="1"/>
  <c r="AX137" i="1"/>
  <c r="AY137" i="1"/>
  <c r="BB137" i="1"/>
  <c r="T137" i="1"/>
  <c r="L137" i="1"/>
  <c r="BH137" i="1"/>
  <c r="BI137" i="1"/>
  <c r="BJ137" i="1"/>
  <c r="BE137" i="1"/>
  <c r="M137" i="1"/>
  <c r="BG137" i="1"/>
  <c r="BF137" i="1"/>
  <c r="AZ137" i="1"/>
  <c r="BA137" i="1"/>
  <c r="BC137" i="1"/>
  <c r="BD137" i="1"/>
  <c r="O137" i="1"/>
  <c r="N137" i="1"/>
  <c r="AQ136" i="1"/>
  <c r="K136" i="1"/>
  <c r="AR136" i="1"/>
  <c r="AU136" i="1"/>
  <c r="AT136" i="1"/>
  <c r="AS136" i="1"/>
  <c r="R136" i="1"/>
  <c r="AV136" i="1"/>
  <c r="P136" i="1"/>
  <c r="AW136" i="1"/>
  <c r="AX136" i="1"/>
  <c r="AY136" i="1"/>
  <c r="BB136" i="1"/>
  <c r="T136" i="1"/>
  <c r="L136" i="1"/>
  <c r="BH136" i="1"/>
  <c r="BI136" i="1"/>
  <c r="BJ136" i="1"/>
  <c r="BE136" i="1"/>
  <c r="M136" i="1"/>
  <c r="BG136" i="1"/>
  <c r="BF136" i="1"/>
  <c r="AZ136" i="1"/>
  <c r="BA136" i="1"/>
  <c r="BC136" i="1"/>
  <c r="BD136" i="1"/>
  <c r="O136" i="1"/>
  <c r="N136" i="1"/>
  <c r="AQ135" i="1"/>
  <c r="K135" i="1"/>
  <c r="AR135" i="1"/>
  <c r="AU135" i="1"/>
  <c r="AT135" i="1"/>
  <c r="AS135" i="1"/>
  <c r="R135" i="1"/>
  <c r="AV135" i="1"/>
  <c r="P135" i="1"/>
  <c r="AW135" i="1"/>
  <c r="AX135" i="1"/>
  <c r="AY135" i="1"/>
  <c r="BB135" i="1"/>
  <c r="T135" i="1"/>
  <c r="L135" i="1"/>
  <c r="BH135" i="1"/>
  <c r="BI135" i="1"/>
  <c r="BJ135" i="1"/>
  <c r="BE135" i="1"/>
  <c r="M135" i="1"/>
  <c r="BG135" i="1"/>
  <c r="BF135" i="1"/>
  <c r="AZ135" i="1"/>
  <c r="BA135" i="1"/>
  <c r="BC135" i="1"/>
  <c r="BD135" i="1"/>
  <c r="O135" i="1"/>
  <c r="N135" i="1"/>
  <c r="AQ134" i="1"/>
  <c r="K134" i="1"/>
  <c r="AR134" i="1"/>
  <c r="AU134" i="1"/>
  <c r="AT134" i="1"/>
  <c r="AS134" i="1"/>
  <c r="R134" i="1"/>
  <c r="AV134" i="1"/>
  <c r="P134" i="1"/>
  <c r="AW134" i="1"/>
  <c r="AX134" i="1"/>
  <c r="AY134" i="1"/>
  <c r="BB134" i="1"/>
  <c r="T134" i="1"/>
  <c r="L134" i="1"/>
  <c r="BH134" i="1"/>
  <c r="BI134" i="1"/>
  <c r="BJ134" i="1"/>
  <c r="BE134" i="1"/>
  <c r="M134" i="1"/>
  <c r="BG134" i="1"/>
  <c r="BF134" i="1"/>
  <c r="AZ134" i="1"/>
  <c r="BA134" i="1"/>
  <c r="BC134" i="1"/>
  <c r="BD134" i="1"/>
  <c r="O134" i="1"/>
  <c r="N134" i="1"/>
  <c r="AQ133" i="1"/>
  <c r="K133" i="1"/>
  <c r="AR133" i="1"/>
  <c r="AU133" i="1"/>
  <c r="AT133" i="1"/>
  <c r="AS133" i="1"/>
  <c r="R133" i="1"/>
  <c r="AV133" i="1"/>
  <c r="P133" i="1"/>
  <c r="AW133" i="1"/>
  <c r="AX133" i="1"/>
  <c r="AY133" i="1"/>
  <c r="BB133" i="1"/>
  <c r="T133" i="1"/>
  <c r="L133" i="1"/>
  <c r="BH133" i="1"/>
  <c r="BI133" i="1"/>
  <c r="BJ133" i="1"/>
  <c r="BE133" i="1"/>
  <c r="M133" i="1"/>
  <c r="BG133" i="1"/>
  <c r="BF133" i="1"/>
  <c r="AZ133" i="1"/>
  <c r="BA133" i="1"/>
  <c r="BC133" i="1"/>
  <c r="BD133" i="1"/>
  <c r="O133" i="1"/>
  <c r="N133" i="1"/>
  <c r="AQ132" i="1"/>
  <c r="K132" i="1"/>
  <c r="AR132" i="1"/>
  <c r="AU132" i="1"/>
  <c r="AT132" i="1"/>
  <c r="AS132" i="1"/>
  <c r="R132" i="1"/>
  <c r="AV132" i="1"/>
  <c r="P132" i="1"/>
  <c r="AW132" i="1"/>
  <c r="AX132" i="1"/>
  <c r="AY132" i="1"/>
  <c r="BB132" i="1"/>
  <c r="T132" i="1"/>
  <c r="L132" i="1"/>
  <c r="BH132" i="1"/>
  <c r="BI132" i="1"/>
  <c r="BJ132" i="1"/>
  <c r="BE132" i="1"/>
  <c r="M132" i="1"/>
  <c r="BG132" i="1"/>
  <c r="BF132" i="1"/>
  <c r="AZ132" i="1"/>
  <c r="BA132" i="1"/>
  <c r="BC132" i="1"/>
  <c r="BD132" i="1"/>
  <c r="O132" i="1"/>
  <c r="N132" i="1"/>
  <c r="AQ131" i="1"/>
  <c r="K131" i="1"/>
  <c r="AR131" i="1"/>
  <c r="AU131" i="1"/>
  <c r="AT131" i="1"/>
  <c r="AS131" i="1"/>
  <c r="R131" i="1"/>
  <c r="AV131" i="1"/>
  <c r="P131" i="1"/>
  <c r="AW131" i="1"/>
  <c r="AX131" i="1"/>
  <c r="AY131" i="1"/>
  <c r="BB131" i="1"/>
  <c r="T131" i="1"/>
  <c r="L131" i="1"/>
  <c r="BH131" i="1"/>
  <c r="BI131" i="1"/>
  <c r="BJ131" i="1"/>
  <c r="BE131" i="1"/>
  <c r="M131" i="1"/>
  <c r="BG131" i="1"/>
  <c r="BF131" i="1"/>
  <c r="AZ131" i="1"/>
  <c r="BA131" i="1"/>
  <c r="BC131" i="1"/>
  <c r="BD131" i="1"/>
  <c r="O131" i="1"/>
  <c r="N131" i="1"/>
  <c r="AQ130" i="1"/>
  <c r="K130" i="1"/>
  <c r="AR130" i="1"/>
  <c r="AU130" i="1"/>
  <c r="AT130" i="1"/>
  <c r="AS130" i="1"/>
  <c r="R130" i="1"/>
  <c r="AV130" i="1"/>
  <c r="P130" i="1"/>
  <c r="AW130" i="1"/>
  <c r="AX130" i="1"/>
  <c r="AY130" i="1"/>
  <c r="BB130" i="1"/>
  <c r="T130" i="1"/>
  <c r="L130" i="1"/>
  <c r="BH130" i="1"/>
  <c r="BI130" i="1"/>
  <c r="BJ130" i="1"/>
  <c r="BE130" i="1"/>
  <c r="M130" i="1"/>
  <c r="BG130" i="1"/>
  <c r="BF130" i="1"/>
  <c r="AZ130" i="1"/>
  <c r="BA130" i="1"/>
  <c r="BC130" i="1"/>
  <c r="BD130" i="1"/>
  <c r="O130" i="1"/>
  <c r="N130" i="1"/>
  <c r="AQ129" i="1"/>
  <c r="K129" i="1"/>
  <c r="AR129" i="1"/>
  <c r="AU129" i="1"/>
  <c r="AT129" i="1"/>
  <c r="AS129" i="1"/>
  <c r="R129" i="1"/>
  <c r="AV129" i="1"/>
  <c r="P129" i="1"/>
  <c r="AW129" i="1"/>
  <c r="AX129" i="1"/>
  <c r="AY129" i="1"/>
  <c r="BB129" i="1"/>
  <c r="T129" i="1"/>
  <c r="L129" i="1"/>
  <c r="BH129" i="1"/>
  <c r="BI129" i="1"/>
  <c r="BJ129" i="1"/>
  <c r="BE129" i="1"/>
  <c r="M129" i="1"/>
  <c r="BG129" i="1"/>
  <c r="BF129" i="1"/>
  <c r="AZ129" i="1"/>
  <c r="BA129" i="1"/>
  <c r="BC129" i="1"/>
  <c r="BD129" i="1"/>
  <c r="O129" i="1"/>
  <c r="N129" i="1"/>
  <c r="AQ128" i="1"/>
  <c r="K128" i="1"/>
  <c r="AR128" i="1"/>
  <c r="AU128" i="1"/>
  <c r="AT128" i="1"/>
  <c r="AS128" i="1"/>
  <c r="R128" i="1"/>
  <c r="AV128" i="1"/>
  <c r="P128" i="1"/>
  <c r="AW128" i="1"/>
  <c r="AX128" i="1"/>
  <c r="AY128" i="1"/>
  <c r="BB128" i="1"/>
  <c r="T128" i="1"/>
  <c r="L128" i="1"/>
  <c r="BH128" i="1"/>
  <c r="BI128" i="1"/>
  <c r="BJ128" i="1"/>
  <c r="BE128" i="1"/>
  <c r="M128" i="1"/>
  <c r="BG128" i="1"/>
  <c r="BF128" i="1"/>
  <c r="AZ128" i="1"/>
  <c r="BA128" i="1"/>
  <c r="BC128" i="1"/>
  <c r="BD128" i="1"/>
  <c r="O128" i="1"/>
  <c r="N128" i="1"/>
  <c r="AQ127" i="1"/>
  <c r="K127" i="1"/>
  <c r="AR127" i="1"/>
  <c r="AU127" i="1"/>
  <c r="AT127" i="1"/>
  <c r="AS127" i="1"/>
  <c r="R127" i="1"/>
  <c r="AV127" i="1"/>
  <c r="P127" i="1"/>
  <c r="AW127" i="1"/>
  <c r="AX127" i="1"/>
  <c r="AY127" i="1"/>
  <c r="BB127" i="1"/>
  <c r="T127" i="1"/>
  <c r="L127" i="1"/>
  <c r="BH127" i="1"/>
  <c r="BI127" i="1"/>
  <c r="BJ127" i="1"/>
  <c r="BE127" i="1"/>
  <c r="M127" i="1"/>
  <c r="BG127" i="1"/>
  <c r="BF127" i="1"/>
  <c r="AZ127" i="1"/>
  <c r="BA127" i="1"/>
  <c r="BC127" i="1"/>
  <c r="BD127" i="1"/>
  <c r="O127" i="1"/>
  <c r="N127" i="1"/>
  <c r="AQ126" i="1"/>
  <c r="K126" i="1"/>
  <c r="AR126" i="1"/>
  <c r="AU126" i="1"/>
  <c r="AT126" i="1"/>
  <c r="AS126" i="1"/>
  <c r="R126" i="1"/>
  <c r="AV126" i="1"/>
  <c r="P126" i="1"/>
  <c r="AW126" i="1"/>
  <c r="AX126" i="1"/>
  <c r="AY126" i="1"/>
  <c r="BB126" i="1"/>
  <c r="T126" i="1"/>
  <c r="L126" i="1"/>
  <c r="BH126" i="1"/>
  <c r="BI126" i="1"/>
  <c r="BJ126" i="1"/>
  <c r="BE126" i="1"/>
  <c r="M126" i="1"/>
  <c r="BG126" i="1"/>
  <c r="BF126" i="1"/>
  <c r="AZ126" i="1"/>
  <c r="BA126" i="1"/>
  <c r="BC126" i="1"/>
  <c r="BD126" i="1"/>
  <c r="O126" i="1"/>
  <c r="N126" i="1"/>
  <c r="AQ125" i="1"/>
  <c r="K125" i="1"/>
  <c r="AR125" i="1"/>
  <c r="AU125" i="1"/>
  <c r="AT125" i="1"/>
  <c r="AS125" i="1"/>
  <c r="R125" i="1"/>
  <c r="AV125" i="1"/>
  <c r="P125" i="1"/>
  <c r="AW125" i="1"/>
  <c r="AX125" i="1"/>
  <c r="AY125" i="1"/>
  <c r="BB125" i="1"/>
  <c r="T125" i="1"/>
  <c r="L125" i="1"/>
  <c r="BH125" i="1"/>
  <c r="BI125" i="1"/>
  <c r="BJ125" i="1"/>
  <c r="BE125" i="1"/>
  <c r="M125" i="1"/>
  <c r="BG125" i="1"/>
  <c r="BF125" i="1"/>
  <c r="AZ125" i="1"/>
  <c r="BA125" i="1"/>
  <c r="BC125" i="1"/>
  <c r="BD125" i="1"/>
  <c r="O125" i="1"/>
  <c r="N125" i="1"/>
  <c r="AQ124" i="1"/>
  <c r="K124" i="1"/>
  <c r="AR124" i="1"/>
  <c r="AU124" i="1"/>
  <c r="AT124" i="1"/>
  <c r="AS124" i="1"/>
  <c r="R124" i="1"/>
  <c r="AV124" i="1"/>
  <c r="P124" i="1"/>
  <c r="AW124" i="1"/>
  <c r="AX124" i="1"/>
  <c r="AY124" i="1"/>
  <c r="BB124" i="1"/>
  <c r="T124" i="1"/>
  <c r="L124" i="1"/>
  <c r="BH124" i="1"/>
  <c r="BI124" i="1"/>
  <c r="BJ124" i="1"/>
  <c r="BE124" i="1"/>
  <c r="M124" i="1"/>
  <c r="BG124" i="1"/>
  <c r="BF124" i="1"/>
  <c r="AZ124" i="1"/>
  <c r="BA124" i="1"/>
  <c r="BC124" i="1"/>
  <c r="BD124" i="1"/>
  <c r="O124" i="1"/>
  <c r="N124" i="1"/>
  <c r="AQ123" i="1"/>
  <c r="K123" i="1"/>
  <c r="AR123" i="1"/>
  <c r="AU123" i="1"/>
  <c r="AT123" i="1"/>
  <c r="AS123" i="1"/>
  <c r="R123" i="1"/>
  <c r="AV123" i="1"/>
  <c r="P123" i="1"/>
  <c r="AW123" i="1"/>
  <c r="AX123" i="1"/>
  <c r="AY123" i="1"/>
  <c r="BB123" i="1"/>
  <c r="T123" i="1"/>
  <c r="L123" i="1"/>
  <c r="BH123" i="1"/>
  <c r="BI123" i="1"/>
  <c r="BJ123" i="1"/>
  <c r="BE123" i="1"/>
  <c r="M123" i="1"/>
  <c r="BG123" i="1"/>
  <c r="BF123" i="1"/>
  <c r="AZ123" i="1"/>
  <c r="BA123" i="1"/>
  <c r="BC123" i="1"/>
  <c r="BD123" i="1"/>
  <c r="O123" i="1"/>
  <c r="N123" i="1"/>
  <c r="AQ122" i="1"/>
  <c r="K122" i="1"/>
  <c r="AR122" i="1"/>
  <c r="AU122" i="1"/>
  <c r="AT122" i="1"/>
  <c r="AS122" i="1"/>
  <c r="R122" i="1"/>
  <c r="AV122" i="1"/>
  <c r="P122" i="1"/>
  <c r="AW122" i="1"/>
  <c r="AX122" i="1"/>
  <c r="AY122" i="1"/>
  <c r="BB122" i="1"/>
  <c r="T122" i="1"/>
  <c r="L122" i="1"/>
  <c r="BH122" i="1"/>
  <c r="BI122" i="1"/>
  <c r="BJ122" i="1"/>
  <c r="BE122" i="1"/>
  <c r="M122" i="1"/>
  <c r="BG122" i="1"/>
  <c r="BF122" i="1"/>
  <c r="AZ122" i="1"/>
  <c r="BA122" i="1"/>
  <c r="BC122" i="1"/>
  <c r="BD122" i="1"/>
  <c r="O122" i="1"/>
  <c r="N122" i="1"/>
  <c r="AQ121" i="1"/>
  <c r="K121" i="1"/>
  <c r="AR121" i="1"/>
  <c r="AU121" i="1"/>
  <c r="AT121" i="1"/>
  <c r="AS121" i="1"/>
  <c r="R121" i="1"/>
  <c r="AV121" i="1"/>
  <c r="P121" i="1"/>
  <c r="AW121" i="1"/>
  <c r="AX121" i="1"/>
  <c r="AY121" i="1"/>
  <c r="BB121" i="1"/>
  <c r="T121" i="1"/>
  <c r="L121" i="1"/>
  <c r="BH121" i="1"/>
  <c r="BI121" i="1"/>
  <c r="BJ121" i="1"/>
  <c r="BE121" i="1"/>
  <c r="M121" i="1"/>
  <c r="BG121" i="1"/>
  <c r="BF121" i="1"/>
  <c r="AZ121" i="1"/>
  <c r="BA121" i="1"/>
  <c r="BC121" i="1"/>
  <c r="BD121" i="1"/>
  <c r="O121" i="1"/>
  <c r="N121" i="1"/>
  <c r="AQ120" i="1"/>
  <c r="K120" i="1"/>
  <c r="AR120" i="1"/>
  <c r="AU120" i="1"/>
  <c r="AT120" i="1"/>
  <c r="AS120" i="1"/>
  <c r="R120" i="1"/>
  <c r="AV120" i="1"/>
  <c r="P120" i="1"/>
  <c r="AW120" i="1"/>
  <c r="AX120" i="1"/>
  <c r="AY120" i="1"/>
  <c r="BB120" i="1"/>
  <c r="T120" i="1"/>
  <c r="L120" i="1"/>
  <c r="BH120" i="1"/>
  <c r="BI120" i="1"/>
  <c r="BJ120" i="1"/>
  <c r="BE120" i="1"/>
  <c r="M120" i="1"/>
  <c r="BG120" i="1"/>
  <c r="BF120" i="1"/>
  <c r="AZ120" i="1"/>
  <c r="BA120" i="1"/>
  <c r="BC120" i="1"/>
  <c r="BD120" i="1"/>
  <c r="O120" i="1"/>
  <c r="N120" i="1"/>
  <c r="AQ119" i="1"/>
  <c r="K119" i="1"/>
  <c r="AR119" i="1"/>
  <c r="AU119" i="1"/>
  <c r="AT119" i="1"/>
  <c r="AS119" i="1"/>
  <c r="R119" i="1"/>
  <c r="AV119" i="1"/>
  <c r="P119" i="1"/>
  <c r="AW119" i="1"/>
  <c r="AX119" i="1"/>
  <c r="AY119" i="1"/>
  <c r="BB119" i="1"/>
  <c r="T119" i="1"/>
  <c r="L119" i="1"/>
  <c r="BH119" i="1"/>
  <c r="BI119" i="1"/>
  <c r="BJ119" i="1"/>
  <c r="BE119" i="1"/>
  <c r="M119" i="1"/>
  <c r="BG119" i="1"/>
  <c r="BF119" i="1"/>
  <c r="AZ119" i="1"/>
  <c r="BA119" i="1"/>
  <c r="BC119" i="1"/>
  <c r="BD119" i="1"/>
  <c r="O119" i="1"/>
  <c r="N119" i="1"/>
  <c r="AQ118" i="1"/>
  <c r="K118" i="1"/>
  <c r="AR118" i="1"/>
  <c r="AU118" i="1"/>
  <c r="AT118" i="1"/>
  <c r="AS118" i="1"/>
  <c r="R118" i="1"/>
  <c r="AV118" i="1"/>
  <c r="P118" i="1"/>
  <c r="AW118" i="1"/>
  <c r="AX118" i="1"/>
  <c r="AY118" i="1"/>
  <c r="BB118" i="1"/>
  <c r="T118" i="1"/>
  <c r="L118" i="1"/>
  <c r="BH118" i="1"/>
  <c r="BI118" i="1"/>
  <c r="BJ118" i="1"/>
  <c r="BE118" i="1"/>
  <c r="M118" i="1"/>
  <c r="BG118" i="1"/>
  <c r="BF118" i="1"/>
  <c r="AZ118" i="1"/>
  <c r="BA118" i="1"/>
  <c r="BC118" i="1"/>
  <c r="BD118" i="1"/>
  <c r="O118" i="1"/>
  <c r="N118" i="1"/>
  <c r="AQ117" i="1"/>
  <c r="K117" i="1"/>
  <c r="AR117" i="1"/>
  <c r="AU117" i="1"/>
  <c r="AT117" i="1"/>
  <c r="AS117" i="1"/>
  <c r="R117" i="1"/>
  <c r="AV117" i="1"/>
  <c r="P117" i="1"/>
  <c r="AW117" i="1"/>
  <c r="AX117" i="1"/>
  <c r="AY117" i="1"/>
  <c r="BB117" i="1"/>
  <c r="T117" i="1"/>
  <c r="L117" i="1"/>
  <c r="BH117" i="1"/>
  <c r="BI117" i="1"/>
  <c r="BJ117" i="1"/>
  <c r="BE117" i="1"/>
  <c r="M117" i="1"/>
  <c r="BG117" i="1"/>
  <c r="BF117" i="1"/>
  <c r="AZ117" i="1"/>
  <c r="BA117" i="1"/>
  <c r="BC117" i="1"/>
  <c r="BD117" i="1"/>
  <c r="O117" i="1"/>
  <c r="N117" i="1"/>
  <c r="AQ116" i="1"/>
  <c r="K116" i="1"/>
  <c r="AR116" i="1"/>
  <c r="AU116" i="1"/>
  <c r="AT116" i="1"/>
  <c r="AS116" i="1"/>
  <c r="R116" i="1"/>
  <c r="AV116" i="1"/>
  <c r="P116" i="1"/>
  <c r="AW116" i="1"/>
  <c r="AX116" i="1"/>
  <c r="AY116" i="1"/>
  <c r="BB116" i="1"/>
  <c r="T116" i="1"/>
  <c r="L116" i="1"/>
  <c r="BH116" i="1"/>
  <c r="BI116" i="1"/>
  <c r="BJ116" i="1"/>
  <c r="BE116" i="1"/>
  <c r="M116" i="1"/>
  <c r="BG116" i="1"/>
  <c r="BF116" i="1"/>
  <c r="AZ116" i="1"/>
  <c r="BA116" i="1"/>
  <c r="BC116" i="1"/>
  <c r="BD116" i="1"/>
  <c r="O116" i="1"/>
  <c r="N116" i="1"/>
  <c r="AQ115" i="1"/>
  <c r="K115" i="1"/>
  <c r="AR115" i="1"/>
  <c r="AU115" i="1"/>
  <c r="AT115" i="1"/>
  <c r="AS115" i="1"/>
  <c r="R115" i="1"/>
  <c r="AV115" i="1"/>
  <c r="P115" i="1"/>
  <c r="AW115" i="1"/>
  <c r="AX115" i="1"/>
  <c r="AY115" i="1"/>
  <c r="BB115" i="1"/>
  <c r="T115" i="1"/>
  <c r="L115" i="1"/>
  <c r="BH115" i="1"/>
  <c r="BI115" i="1"/>
  <c r="BJ115" i="1"/>
  <c r="BE115" i="1"/>
  <c r="M115" i="1"/>
  <c r="BG115" i="1"/>
  <c r="BF115" i="1"/>
  <c r="AZ115" i="1"/>
  <c r="BA115" i="1"/>
  <c r="BC115" i="1"/>
  <c r="BD115" i="1"/>
  <c r="O115" i="1"/>
  <c r="N115" i="1"/>
  <c r="AQ114" i="1"/>
  <c r="K114" i="1"/>
  <c r="AR114" i="1"/>
  <c r="AU114" i="1"/>
  <c r="AT114" i="1"/>
  <c r="AS114" i="1"/>
  <c r="R114" i="1"/>
  <c r="AV114" i="1"/>
  <c r="P114" i="1"/>
  <c r="AW114" i="1"/>
  <c r="AX114" i="1"/>
  <c r="AY114" i="1"/>
  <c r="BB114" i="1"/>
  <c r="T114" i="1"/>
  <c r="L114" i="1"/>
  <c r="BH114" i="1"/>
  <c r="BI114" i="1"/>
  <c r="BJ114" i="1"/>
  <c r="BE114" i="1"/>
  <c r="M114" i="1"/>
  <c r="BG114" i="1"/>
  <c r="BF114" i="1"/>
  <c r="AZ114" i="1"/>
  <c r="BA114" i="1"/>
  <c r="BC114" i="1"/>
  <c r="BD114" i="1"/>
  <c r="O114" i="1"/>
  <c r="N114" i="1"/>
  <c r="AQ113" i="1"/>
  <c r="K113" i="1"/>
  <c r="AR113" i="1"/>
  <c r="AU113" i="1"/>
  <c r="AT113" i="1"/>
  <c r="AS113" i="1"/>
  <c r="R113" i="1"/>
  <c r="AV113" i="1"/>
  <c r="P113" i="1"/>
  <c r="AW113" i="1"/>
  <c r="AX113" i="1"/>
  <c r="AY113" i="1"/>
  <c r="BB113" i="1"/>
  <c r="T113" i="1"/>
  <c r="L113" i="1"/>
  <c r="BH113" i="1"/>
  <c r="BI113" i="1"/>
  <c r="BJ113" i="1"/>
  <c r="BE113" i="1"/>
  <c r="M113" i="1"/>
  <c r="BG113" i="1"/>
  <c r="BF113" i="1"/>
  <c r="AZ113" i="1"/>
  <c r="BA113" i="1"/>
  <c r="BC113" i="1"/>
  <c r="BD113" i="1"/>
  <c r="O113" i="1"/>
  <c r="N113" i="1"/>
  <c r="AQ112" i="1"/>
  <c r="K112" i="1"/>
  <c r="AR112" i="1"/>
  <c r="AU112" i="1"/>
  <c r="AT112" i="1"/>
  <c r="AS112" i="1"/>
  <c r="R112" i="1"/>
  <c r="AV112" i="1"/>
  <c r="P112" i="1"/>
  <c r="AW112" i="1"/>
  <c r="AX112" i="1"/>
  <c r="AY112" i="1"/>
  <c r="BB112" i="1"/>
  <c r="T112" i="1"/>
  <c r="L112" i="1"/>
  <c r="BH112" i="1"/>
  <c r="BI112" i="1"/>
  <c r="BJ112" i="1"/>
  <c r="BE112" i="1"/>
  <c r="M112" i="1"/>
  <c r="BG112" i="1"/>
  <c r="BF112" i="1"/>
  <c r="AZ112" i="1"/>
  <c r="BA112" i="1"/>
  <c r="BC112" i="1"/>
  <c r="BD112" i="1"/>
  <c r="O112" i="1"/>
  <c r="N112" i="1"/>
  <c r="AQ111" i="1"/>
  <c r="K111" i="1"/>
  <c r="AR111" i="1"/>
  <c r="AU111" i="1"/>
  <c r="AT111" i="1"/>
  <c r="AS111" i="1"/>
  <c r="R111" i="1"/>
  <c r="AV111" i="1"/>
  <c r="P111" i="1"/>
  <c r="AW111" i="1"/>
  <c r="AX111" i="1"/>
  <c r="AY111" i="1"/>
  <c r="BB111" i="1"/>
  <c r="T111" i="1"/>
  <c r="L111" i="1"/>
  <c r="BH111" i="1"/>
  <c r="BI111" i="1"/>
  <c r="BJ111" i="1"/>
  <c r="BE111" i="1"/>
  <c r="M111" i="1"/>
  <c r="BG111" i="1"/>
  <c r="BF111" i="1"/>
  <c r="AZ111" i="1"/>
  <c r="BA111" i="1"/>
  <c r="BC111" i="1"/>
  <c r="BD111" i="1"/>
  <c r="O111" i="1"/>
  <c r="N111" i="1"/>
  <c r="AQ110" i="1"/>
  <c r="K110" i="1"/>
  <c r="AR110" i="1"/>
  <c r="AU110" i="1"/>
  <c r="AT110" i="1"/>
  <c r="AS110" i="1"/>
  <c r="R110" i="1"/>
  <c r="AV110" i="1"/>
  <c r="P110" i="1"/>
  <c r="AW110" i="1"/>
  <c r="AX110" i="1"/>
  <c r="AY110" i="1"/>
  <c r="BB110" i="1"/>
  <c r="T110" i="1"/>
  <c r="L110" i="1"/>
  <c r="BH110" i="1"/>
  <c r="BI110" i="1"/>
  <c r="BJ110" i="1"/>
  <c r="BE110" i="1"/>
  <c r="M110" i="1"/>
  <c r="BG110" i="1"/>
  <c r="BF110" i="1"/>
  <c r="AZ110" i="1"/>
  <c r="BA110" i="1"/>
  <c r="BC110" i="1"/>
  <c r="BD110" i="1"/>
  <c r="O110" i="1"/>
  <c r="N110" i="1"/>
  <c r="AQ109" i="1"/>
  <c r="K109" i="1"/>
  <c r="AR109" i="1"/>
  <c r="AU109" i="1"/>
  <c r="AT109" i="1"/>
  <c r="AS109" i="1"/>
  <c r="R109" i="1"/>
  <c r="AV109" i="1"/>
  <c r="P109" i="1"/>
  <c r="AW109" i="1"/>
  <c r="AX109" i="1"/>
  <c r="AY109" i="1"/>
  <c r="BB109" i="1"/>
  <c r="T109" i="1"/>
  <c r="L109" i="1"/>
  <c r="BH109" i="1"/>
  <c r="BI109" i="1"/>
  <c r="BJ109" i="1"/>
  <c r="BE109" i="1"/>
  <c r="M109" i="1"/>
  <c r="BG109" i="1"/>
  <c r="BF109" i="1"/>
  <c r="AZ109" i="1"/>
  <c r="BA109" i="1"/>
  <c r="BC109" i="1"/>
  <c r="BD109" i="1"/>
  <c r="O109" i="1"/>
  <c r="N109" i="1"/>
  <c r="AQ108" i="1"/>
  <c r="K108" i="1"/>
  <c r="AR108" i="1"/>
  <c r="AU108" i="1"/>
  <c r="AT108" i="1"/>
  <c r="AS108" i="1"/>
  <c r="R108" i="1"/>
  <c r="AV108" i="1"/>
  <c r="P108" i="1"/>
  <c r="AW108" i="1"/>
  <c r="AX108" i="1"/>
  <c r="AY108" i="1"/>
  <c r="BB108" i="1"/>
  <c r="T108" i="1"/>
  <c r="L108" i="1"/>
  <c r="BH108" i="1"/>
  <c r="BI108" i="1"/>
  <c r="BJ108" i="1"/>
  <c r="BE108" i="1"/>
  <c r="M108" i="1"/>
  <c r="BG108" i="1"/>
  <c r="BF108" i="1"/>
  <c r="AZ108" i="1"/>
  <c r="BA108" i="1"/>
  <c r="BC108" i="1"/>
  <c r="BD108" i="1"/>
  <c r="O108" i="1"/>
  <c r="N108" i="1"/>
  <c r="AQ107" i="1"/>
  <c r="K107" i="1"/>
  <c r="AR107" i="1"/>
  <c r="AU107" i="1"/>
  <c r="AT107" i="1"/>
  <c r="AS107" i="1"/>
  <c r="R107" i="1"/>
  <c r="AV107" i="1"/>
  <c r="P107" i="1"/>
  <c r="AW107" i="1"/>
  <c r="AX107" i="1"/>
  <c r="AY107" i="1"/>
  <c r="BB107" i="1"/>
  <c r="T107" i="1"/>
  <c r="L107" i="1"/>
  <c r="BH107" i="1"/>
  <c r="BI107" i="1"/>
  <c r="BJ107" i="1"/>
  <c r="BE107" i="1"/>
  <c r="M107" i="1"/>
  <c r="BG107" i="1"/>
  <c r="BF107" i="1"/>
  <c r="AZ107" i="1"/>
  <c r="BA107" i="1"/>
  <c r="BC107" i="1"/>
  <c r="BD107" i="1"/>
  <c r="O107" i="1"/>
  <c r="N107" i="1"/>
  <c r="AQ106" i="1"/>
  <c r="K106" i="1"/>
  <c r="AR106" i="1"/>
  <c r="AU106" i="1"/>
  <c r="AT106" i="1"/>
  <c r="AS106" i="1"/>
  <c r="R106" i="1"/>
  <c r="AV106" i="1"/>
  <c r="P106" i="1"/>
  <c r="AW106" i="1"/>
  <c r="AX106" i="1"/>
  <c r="AY106" i="1"/>
  <c r="BB106" i="1"/>
  <c r="T106" i="1"/>
  <c r="L106" i="1"/>
  <c r="BH106" i="1"/>
  <c r="BI106" i="1"/>
  <c r="BJ106" i="1"/>
  <c r="BE106" i="1"/>
  <c r="M106" i="1"/>
  <c r="BG106" i="1"/>
  <c r="BF106" i="1"/>
  <c r="AZ106" i="1"/>
  <c r="BA106" i="1"/>
  <c r="BC106" i="1"/>
  <c r="BD106" i="1"/>
  <c r="O106" i="1"/>
  <c r="N106" i="1"/>
  <c r="AQ105" i="1"/>
  <c r="K105" i="1"/>
  <c r="AR105" i="1"/>
  <c r="AU105" i="1"/>
  <c r="AT105" i="1"/>
  <c r="AS105" i="1"/>
  <c r="R105" i="1"/>
  <c r="AV105" i="1"/>
  <c r="P105" i="1"/>
  <c r="AW105" i="1"/>
  <c r="AX105" i="1"/>
  <c r="AY105" i="1"/>
  <c r="BB105" i="1"/>
  <c r="T105" i="1"/>
  <c r="L105" i="1"/>
  <c r="BH105" i="1"/>
  <c r="BI105" i="1"/>
  <c r="BJ105" i="1"/>
  <c r="BE105" i="1"/>
  <c r="M105" i="1"/>
  <c r="BG105" i="1"/>
  <c r="BF105" i="1"/>
  <c r="AZ105" i="1"/>
  <c r="BA105" i="1"/>
  <c r="BC105" i="1"/>
  <c r="BD105" i="1"/>
  <c r="O105" i="1"/>
  <c r="N105" i="1"/>
  <c r="AQ104" i="1"/>
  <c r="K104" i="1"/>
  <c r="AR104" i="1"/>
  <c r="AU104" i="1"/>
  <c r="AT104" i="1"/>
  <c r="AS104" i="1"/>
  <c r="R104" i="1"/>
  <c r="AV104" i="1"/>
  <c r="P104" i="1"/>
  <c r="AW104" i="1"/>
  <c r="AX104" i="1"/>
  <c r="AY104" i="1"/>
  <c r="BB104" i="1"/>
  <c r="T104" i="1"/>
  <c r="L104" i="1"/>
  <c r="BH104" i="1"/>
  <c r="BI104" i="1"/>
  <c r="BJ104" i="1"/>
  <c r="BE104" i="1"/>
  <c r="M104" i="1"/>
  <c r="BG104" i="1"/>
  <c r="BF104" i="1"/>
  <c r="AZ104" i="1"/>
  <c r="BA104" i="1"/>
  <c r="BC104" i="1"/>
  <c r="BD104" i="1"/>
  <c r="O104" i="1"/>
  <c r="N104" i="1"/>
  <c r="AQ103" i="1"/>
  <c r="K103" i="1"/>
  <c r="AR103" i="1"/>
  <c r="AU103" i="1"/>
  <c r="AT103" i="1"/>
  <c r="AS103" i="1"/>
  <c r="R103" i="1"/>
  <c r="AV103" i="1"/>
  <c r="P103" i="1"/>
  <c r="AW103" i="1"/>
  <c r="AX103" i="1"/>
  <c r="AY103" i="1"/>
  <c r="BB103" i="1"/>
  <c r="T103" i="1"/>
  <c r="L103" i="1"/>
  <c r="BH103" i="1"/>
  <c r="BI103" i="1"/>
  <c r="BJ103" i="1"/>
  <c r="BE103" i="1"/>
  <c r="M103" i="1"/>
  <c r="BG103" i="1"/>
  <c r="BF103" i="1"/>
  <c r="AZ103" i="1"/>
  <c r="BA103" i="1"/>
  <c r="BC103" i="1"/>
  <c r="BD103" i="1"/>
  <c r="O103" i="1"/>
  <c r="N103" i="1"/>
  <c r="AQ102" i="1"/>
  <c r="K102" i="1"/>
  <c r="AR102" i="1"/>
  <c r="AU102" i="1"/>
  <c r="AT102" i="1"/>
  <c r="AS102" i="1"/>
  <c r="R102" i="1"/>
  <c r="AV102" i="1"/>
  <c r="P102" i="1"/>
  <c r="AW102" i="1"/>
  <c r="AX102" i="1"/>
  <c r="AY102" i="1"/>
  <c r="BB102" i="1"/>
  <c r="T102" i="1"/>
  <c r="L102" i="1"/>
  <c r="BH102" i="1"/>
  <c r="BI102" i="1"/>
  <c r="BJ102" i="1"/>
  <c r="BE102" i="1"/>
  <c r="M102" i="1"/>
  <c r="BG102" i="1"/>
  <c r="BF102" i="1"/>
  <c r="AZ102" i="1"/>
  <c r="BA102" i="1"/>
  <c r="BC102" i="1"/>
  <c r="BD102" i="1"/>
  <c r="O102" i="1"/>
  <c r="N102" i="1"/>
  <c r="AQ101" i="1"/>
  <c r="K101" i="1"/>
  <c r="AR101" i="1"/>
  <c r="AU101" i="1"/>
  <c r="AT101" i="1"/>
  <c r="AS101" i="1"/>
  <c r="R101" i="1"/>
  <c r="AV101" i="1"/>
  <c r="P101" i="1"/>
  <c r="AW101" i="1"/>
  <c r="AX101" i="1"/>
  <c r="AY101" i="1"/>
  <c r="BB101" i="1"/>
  <c r="T101" i="1"/>
  <c r="L101" i="1"/>
  <c r="BH101" i="1"/>
  <c r="BI101" i="1"/>
  <c r="BJ101" i="1"/>
  <c r="BE101" i="1"/>
  <c r="M101" i="1"/>
  <c r="BG101" i="1"/>
  <c r="BF101" i="1"/>
  <c r="AZ101" i="1"/>
  <c r="BA101" i="1"/>
  <c r="BC101" i="1"/>
  <c r="BD101" i="1"/>
  <c r="O101" i="1"/>
  <c r="N101" i="1"/>
  <c r="AQ100" i="1"/>
  <c r="K100" i="1"/>
  <c r="AR100" i="1"/>
  <c r="AU100" i="1"/>
  <c r="AT100" i="1"/>
  <c r="AS100" i="1"/>
  <c r="R100" i="1"/>
  <c r="AV100" i="1"/>
  <c r="P100" i="1"/>
  <c r="AW100" i="1"/>
  <c r="AX100" i="1"/>
  <c r="AY100" i="1"/>
  <c r="BB100" i="1"/>
  <c r="T100" i="1"/>
  <c r="L100" i="1"/>
  <c r="BH100" i="1"/>
  <c r="BI100" i="1"/>
  <c r="BJ100" i="1"/>
  <c r="BE100" i="1"/>
  <c r="M100" i="1"/>
  <c r="BG100" i="1"/>
  <c r="BF100" i="1"/>
  <c r="AZ100" i="1"/>
  <c r="BA100" i="1"/>
  <c r="BC100" i="1"/>
  <c r="BD100" i="1"/>
  <c r="O100" i="1"/>
  <c r="N100" i="1"/>
  <c r="AQ99" i="1"/>
  <c r="K99" i="1"/>
  <c r="AR99" i="1"/>
  <c r="AU99" i="1"/>
  <c r="AT99" i="1"/>
  <c r="AS99" i="1"/>
  <c r="R99" i="1"/>
  <c r="AV99" i="1"/>
  <c r="P99" i="1"/>
  <c r="AW99" i="1"/>
  <c r="AX99" i="1"/>
  <c r="AY99" i="1"/>
  <c r="BB99" i="1"/>
  <c r="T99" i="1"/>
  <c r="L99" i="1"/>
  <c r="BH99" i="1"/>
  <c r="BI99" i="1"/>
  <c r="BJ99" i="1"/>
  <c r="BE99" i="1"/>
  <c r="M99" i="1"/>
  <c r="BG99" i="1"/>
  <c r="BF99" i="1"/>
  <c r="AZ99" i="1"/>
  <c r="BA99" i="1"/>
  <c r="BC99" i="1"/>
  <c r="BD99" i="1"/>
  <c r="O99" i="1"/>
  <c r="N99" i="1"/>
  <c r="AQ98" i="1"/>
  <c r="K98" i="1"/>
  <c r="AR98" i="1"/>
  <c r="AU98" i="1"/>
  <c r="AT98" i="1"/>
  <c r="AS98" i="1"/>
  <c r="R98" i="1"/>
  <c r="AV98" i="1"/>
  <c r="P98" i="1"/>
  <c r="AW98" i="1"/>
  <c r="AX98" i="1"/>
  <c r="AY98" i="1"/>
  <c r="BB98" i="1"/>
  <c r="T98" i="1"/>
  <c r="L98" i="1"/>
  <c r="BH98" i="1"/>
  <c r="BI98" i="1"/>
  <c r="BJ98" i="1"/>
  <c r="BE98" i="1"/>
  <c r="M98" i="1"/>
  <c r="BG98" i="1"/>
  <c r="BF98" i="1"/>
  <c r="AZ98" i="1"/>
  <c r="BA98" i="1"/>
  <c r="BC98" i="1"/>
  <c r="BD98" i="1"/>
  <c r="O98" i="1"/>
  <c r="N98" i="1"/>
  <c r="AQ97" i="1"/>
  <c r="K97" i="1"/>
  <c r="AR97" i="1"/>
  <c r="AU97" i="1"/>
  <c r="AT97" i="1"/>
  <c r="AS97" i="1"/>
  <c r="R97" i="1"/>
  <c r="AV97" i="1"/>
  <c r="P97" i="1"/>
  <c r="AW97" i="1"/>
  <c r="AX97" i="1"/>
  <c r="AY97" i="1"/>
  <c r="BB97" i="1"/>
  <c r="T97" i="1"/>
  <c r="L97" i="1"/>
  <c r="BH97" i="1"/>
  <c r="BI97" i="1"/>
  <c r="BJ97" i="1"/>
  <c r="BE97" i="1"/>
  <c r="M97" i="1"/>
  <c r="BG97" i="1"/>
  <c r="BF97" i="1"/>
  <c r="AZ97" i="1"/>
  <c r="BA97" i="1"/>
  <c r="BC97" i="1"/>
  <c r="BD97" i="1"/>
  <c r="O97" i="1"/>
  <c r="N97" i="1"/>
  <c r="AQ96" i="1"/>
  <c r="K96" i="1"/>
  <c r="AR96" i="1"/>
  <c r="AU96" i="1"/>
  <c r="AT96" i="1"/>
  <c r="AS96" i="1"/>
  <c r="R96" i="1"/>
  <c r="AV96" i="1"/>
  <c r="P96" i="1"/>
  <c r="AW96" i="1"/>
  <c r="AX96" i="1"/>
  <c r="AY96" i="1"/>
  <c r="BB96" i="1"/>
  <c r="T96" i="1"/>
  <c r="L96" i="1"/>
  <c r="BH96" i="1"/>
  <c r="BI96" i="1"/>
  <c r="BJ96" i="1"/>
  <c r="BE96" i="1"/>
  <c r="M96" i="1"/>
  <c r="BG96" i="1"/>
  <c r="BF96" i="1"/>
  <c r="AZ96" i="1"/>
  <c r="BA96" i="1"/>
  <c r="BC96" i="1"/>
  <c r="BD96" i="1"/>
  <c r="O96" i="1"/>
  <c r="N96" i="1"/>
  <c r="AQ95" i="1"/>
  <c r="K95" i="1"/>
  <c r="AR95" i="1"/>
  <c r="AU95" i="1"/>
  <c r="AT95" i="1"/>
  <c r="AS95" i="1"/>
  <c r="R95" i="1"/>
  <c r="AV95" i="1"/>
  <c r="P95" i="1"/>
  <c r="AW95" i="1"/>
  <c r="AX95" i="1"/>
  <c r="AY95" i="1"/>
  <c r="BB95" i="1"/>
  <c r="T95" i="1"/>
  <c r="L95" i="1"/>
  <c r="BH95" i="1"/>
  <c r="BI95" i="1"/>
  <c r="BJ95" i="1"/>
  <c r="BE95" i="1"/>
  <c r="M95" i="1"/>
  <c r="BG95" i="1"/>
  <c r="BF95" i="1"/>
  <c r="AZ95" i="1"/>
  <c r="BA95" i="1"/>
  <c r="BC95" i="1"/>
  <c r="BD95" i="1"/>
  <c r="O95" i="1"/>
  <c r="N95" i="1"/>
  <c r="AQ94" i="1"/>
  <c r="K94" i="1"/>
  <c r="AR94" i="1"/>
  <c r="AU94" i="1"/>
  <c r="AT94" i="1"/>
  <c r="AS94" i="1"/>
  <c r="R94" i="1"/>
  <c r="AV94" i="1"/>
  <c r="P94" i="1"/>
  <c r="AW94" i="1"/>
  <c r="AX94" i="1"/>
  <c r="AY94" i="1"/>
  <c r="BB94" i="1"/>
  <c r="T94" i="1"/>
  <c r="L94" i="1"/>
  <c r="BH94" i="1"/>
  <c r="BI94" i="1"/>
  <c r="BJ94" i="1"/>
  <c r="BE94" i="1"/>
  <c r="M94" i="1"/>
  <c r="BG94" i="1"/>
  <c r="BF94" i="1"/>
  <c r="AZ94" i="1"/>
  <c r="BA94" i="1"/>
  <c r="BC94" i="1"/>
  <c r="BD94" i="1"/>
  <c r="O94" i="1"/>
  <c r="N94" i="1"/>
  <c r="AQ93" i="1"/>
  <c r="K93" i="1"/>
  <c r="AR93" i="1"/>
  <c r="AU93" i="1"/>
  <c r="AT93" i="1"/>
  <c r="AS93" i="1"/>
  <c r="R93" i="1"/>
  <c r="AV93" i="1"/>
  <c r="P93" i="1"/>
  <c r="AW93" i="1"/>
  <c r="AX93" i="1"/>
  <c r="AY93" i="1"/>
  <c r="BB93" i="1"/>
  <c r="T93" i="1"/>
  <c r="L93" i="1"/>
  <c r="BH93" i="1"/>
  <c r="BI93" i="1"/>
  <c r="BJ93" i="1"/>
  <c r="BE93" i="1"/>
  <c r="M93" i="1"/>
  <c r="BG93" i="1"/>
  <c r="BF93" i="1"/>
  <c r="AZ93" i="1"/>
  <c r="BA93" i="1"/>
  <c r="BC93" i="1"/>
  <c r="BD93" i="1"/>
  <c r="O93" i="1"/>
  <c r="N93" i="1"/>
  <c r="AQ92" i="1"/>
  <c r="K92" i="1"/>
  <c r="AR92" i="1"/>
  <c r="AU92" i="1"/>
  <c r="AT92" i="1"/>
  <c r="AS92" i="1"/>
  <c r="R92" i="1"/>
  <c r="AV92" i="1"/>
  <c r="P92" i="1"/>
  <c r="AW92" i="1"/>
  <c r="AX92" i="1"/>
  <c r="AY92" i="1"/>
  <c r="BB92" i="1"/>
  <c r="T92" i="1"/>
  <c r="L92" i="1"/>
  <c r="BH92" i="1"/>
  <c r="BI92" i="1"/>
  <c r="BJ92" i="1"/>
  <c r="BE92" i="1"/>
  <c r="M92" i="1"/>
  <c r="BG92" i="1"/>
  <c r="BF92" i="1"/>
  <c r="AZ92" i="1"/>
  <c r="BA92" i="1"/>
  <c r="BC92" i="1"/>
  <c r="BD92" i="1"/>
  <c r="O92" i="1"/>
  <c r="N92" i="1"/>
  <c r="AQ91" i="1"/>
  <c r="K91" i="1"/>
  <c r="AR91" i="1"/>
  <c r="AU91" i="1"/>
  <c r="AT91" i="1"/>
  <c r="AS91" i="1"/>
  <c r="R91" i="1"/>
  <c r="AV91" i="1"/>
  <c r="P91" i="1"/>
  <c r="AW91" i="1"/>
  <c r="AX91" i="1"/>
  <c r="AY91" i="1"/>
  <c r="BB91" i="1"/>
  <c r="T91" i="1"/>
  <c r="L91" i="1"/>
  <c r="BH91" i="1"/>
  <c r="BI91" i="1"/>
  <c r="BJ91" i="1"/>
  <c r="BE91" i="1"/>
  <c r="M91" i="1"/>
  <c r="BG91" i="1"/>
  <c r="BF91" i="1"/>
  <c r="AZ91" i="1"/>
  <c r="BA91" i="1"/>
  <c r="BC91" i="1"/>
  <c r="BD91" i="1"/>
  <c r="O91" i="1"/>
  <c r="N91" i="1"/>
  <c r="AQ90" i="1"/>
  <c r="K90" i="1"/>
  <c r="AR90" i="1"/>
  <c r="AU90" i="1"/>
  <c r="AT90" i="1"/>
  <c r="AS90" i="1"/>
  <c r="R90" i="1"/>
  <c r="AV90" i="1"/>
  <c r="P90" i="1"/>
  <c r="AW90" i="1"/>
  <c r="AX90" i="1"/>
  <c r="AY90" i="1"/>
  <c r="BB90" i="1"/>
  <c r="T90" i="1"/>
  <c r="L90" i="1"/>
  <c r="BH90" i="1"/>
  <c r="BI90" i="1"/>
  <c r="BJ90" i="1"/>
  <c r="BE90" i="1"/>
  <c r="M90" i="1"/>
  <c r="BG90" i="1"/>
  <c r="BF90" i="1"/>
  <c r="AZ90" i="1"/>
  <c r="BA90" i="1"/>
  <c r="BC90" i="1"/>
  <c r="BD90" i="1"/>
  <c r="O90" i="1"/>
  <c r="N90" i="1"/>
  <c r="AQ89" i="1"/>
  <c r="K89" i="1"/>
  <c r="AR89" i="1"/>
  <c r="AU89" i="1"/>
  <c r="AT89" i="1"/>
  <c r="AS89" i="1"/>
  <c r="R89" i="1"/>
  <c r="AV89" i="1"/>
  <c r="P89" i="1"/>
  <c r="AW89" i="1"/>
  <c r="AX89" i="1"/>
  <c r="AY89" i="1"/>
  <c r="BB89" i="1"/>
  <c r="T89" i="1"/>
  <c r="L89" i="1"/>
  <c r="BH89" i="1"/>
  <c r="BI89" i="1"/>
  <c r="BJ89" i="1"/>
  <c r="BE89" i="1"/>
  <c r="M89" i="1"/>
  <c r="BG89" i="1"/>
  <c r="BF89" i="1"/>
  <c r="AZ89" i="1"/>
  <c r="BA89" i="1"/>
  <c r="BC89" i="1"/>
  <c r="BD89" i="1"/>
  <c r="O89" i="1"/>
  <c r="N89" i="1"/>
  <c r="AQ88" i="1"/>
  <c r="K88" i="1"/>
  <c r="AR88" i="1"/>
  <c r="AU88" i="1"/>
  <c r="AT88" i="1"/>
  <c r="AS88" i="1"/>
  <c r="R88" i="1"/>
  <c r="AV88" i="1"/>
  <c r="P88" i="1"/>
  <c r="AW88" i="1"/>
  <c r="AX88" i="1"/>
  <c r="AY88" i="1"/>
  <c r="BB88" i="1"/>
  <c r="T88" i="1"/>
  <c r="L88" i="1"/>
  <c r="BH88" i="1"/>
  <c r="BI88" i="1"/>
  <c r="BJ88" i="1"/>
  <c r="BE88" i="1"/>
  <c r="M88" i="1"/>
  <c r="BG88" i="1"/>
  <c r="BF88" i="1"/>
  <c r="AZ88" i="1"/>
  <c r="BA88" i="1"/>
  <c r="BC88" i="1"/>
  <c r="BD88" i="1"/>
  <c r="O88" i="1"/>
  <c r="N88" i="1"/>
  <c r="AQ87" i="1"/>
  <c r="K87" i="1"/>
  <c r="AR87" i="1"/>
  <c r="AU87" i="1"/>
  <c r="AT87" i="1"/>
  <c r="AS87" i="1"/>
  <c r="R87" i="1"/>
  <c r="AV87" i="1"/>
  <c r="P87" i="1"/>
  <c r="AW87" i="1"/>
  <c r="AX87" i="1"/>
  <c r="AY87" i="1"/>
  <c r="BB87" i="1"/>
  <c r="T87" i="1"/>
  <c r="L87" i="1"/>
  <c r="BH87" i="1"/>
  <c r="BI87" i="1"/>
  <c r="BJ87" i="1"/>
  <c r="BE87" i="1"/>
  <c r="M87" i="1"/>
  <c r="BG87" i="1"/>
  <c r="BF87" i="1"/>
  <c r="AZ87" i="1"/>
  <c r="BA87" i="1"/>
  <c r="BC87" i="1"/>
  <c r="BD87" i="1"/>
  <c r="O87" i="1"/>
  <c r="N87" i="1"/>
  <c r="AQ86" i="1"/>
  <c r="K86" i="1"/>
  <c r="AR86" i="1"/>
  <c r="AU86" i="1"/>
  <c r="AT86" i="1"/>
  <c r="AS86" i="1"/>
  <c r="R86" i="1"/>
  <c r="AV86" i="1"/>
  <c r="P86" i="1"/>
  <c r="AW86" i="1"/>
  <c r="AX86" i="1"/>
  <c r="AY86" i="1"/>
  <c r="BB86" i="1"/>
  <c r="T86" i="1"/>
  <c r="L86" i="1"/>
  <c r="BH86" i="1"/>
  <c r="BI86" i="1"/>
  <c r="BJ86" i="1"/>
  <c r="BE86" i="1"/>
  <c r="M86" i="1"/>
  <c r="BG86" i="1"/>
  <c r="BF86" i="1"/>
  <c r="AZ86" i="1"/>
  <c r="BA86" i="1"/>
  <c r="BC86" i="1"/>
  <c r="BD86" i="1"/>
  <c r="O86" i="1"/>
  <c r="N86" i="1"/>
  <c r="AQ85" i="1"/>
  <c r="K85" i="1"/>
  <c r="AR85" i="1"/>
  <c r="AU85" i="1"/>
  <c r="AT85" i="1"/>
  <c r="AS85" i="1"/>
  <c r="R85" i="1"/>
  <c r="AV85" i="1"/>
  <c r="P85" i="1"/>
  <c r="AW85" i="1"/>
  <c r="AX85" i="1"/>
  <c r="AY85" i="1"/>
  <c r="BB85" i="1"/>
  <c r="T85" i="1"/>
  <c r="L85" i="1"/>
  <c r="BH85" i="1"/>
  <c r="BI85" i="1"/>
  <c r="BJ85" i="1"/>
  <c r="BE85" i="1"/>
  <c r="M85" i="1"/>
  <c r="BG85" i="1"/>
  <c r="BF85" i="1"/>
  <c r="AZ85" i="1"/>
  <c r="BA85" i="1"/>
  <c r="BC85" i="1"/>
  <c r="BD85" i="1"/>
  <c r="O85" i="1"/>
  <c r="N85" i="1"/>
  <c r="AQ84" i="1"/>
  <c r="K84" i="1"/>
  <c r="AR84" i="1"/>
  <c r="AU84" i="1"/>
  <c r="AT84" i="1"/>
  <c r="AS84" i="1"/>
  <c r="R84" i="1"/>
  <c r="AV84" i="1"/>
  <c r="P84" i="1"/>
  <c r="AW84" i="1"/>
  <c r="AX84" i="1"/>
  <c r="AY84" i="1"/>
  <c r="BB84" i="1"/>
  <c r="T84" i="1"/>
  <c r="L84" i="1"/>
  <c r="BH84" i="1"/>
  <c r="BI84" i="1"/>
  <c r="BJ84" i="1"/>
  <c r="BE84" i="1"/>
  <c r="M84" i="1"/>
  <c r="BG84" i="1"/>
  <c r="BF84" i="1"/>
  <c r="AZ84" i="1"/>
  <c r="BA84" i="1"/>
  <c r="BC84" i="1"/>
  <c r="BD84" i="1"/>
  <c r="O84" i="1"/>
  <c r="N84" i="1"/>
  <c r="AQ83" i="1"/>
  <c r="K83" i="1"/>
  <c r="AR83" i="1"/>
  <c r="AU83" i="1"/>
  <c r="AT83" i="1"/>
  <c r="AS83" i="1"/>
  <c r="R83" i="1"/>
  <c r="AV83" i="1"/>
  <c r="P83" i="1"/>
  <c r="AW83" i="1"/>
  <c r="AX83" i="1"/>
  <c r="AY83" i="1"/>
  <c r="BB83" i="1"/>
  <c r="T83" i="1"/>
  <c r="L83" i="1"/>
  <c r="BH83" i="1"/>
  <c r="BI83" i="1"/>
  <c r="BJ83" i="1"/>
  <c r="BE83" i="1"/>
  <c r="M83" i="1"/>
  <c r="BG83" i="1"/>
  <c r="BF83" i="1"/>
  <c r="AZ83" i="1"/>
  <c r="BA83" i="1"/>
  <c r="BC83" i="1"/>
  <c r="BD83" i="1"/>
  <c r="O83" i="1"/>
  <c r="N83" i="1"/>
  <c r="AQ82" i="1"/>
  <c r="K82" i="1"/>
  <c r="AR82" i="1"/>
  <c r="AU82" i="1"/>
  <c r="AT82" i="1"/>
  <c r="AS82" i="1"/>
  <c r="R82" i="1"/>
  <c r="AV82" i="1"/>
  <c r="P82" i="1"/>
  <c r="AW82" i="1"/>
  <c r="AX82" i="1"/>
  <c r="AY82" i="1"/>
  <c r="BB82" i="1"/>
  <c r="T82" i="1"/>
  <c r="L82" i="1"/>
  <c r="BH82" i="1"/>
  <c r="BI82" i="1"/>
  <c r="BJ82" i="1"/>
  <c r="BE82" i="1"/>
  <c r="M82" i="1"/>
  <c r="BG82" i="1"/>
  <c r="BF82" i="1"/>
  <c r="AZ82" i="1"/>
  <c r="BA82" i="1"/>
  <c r="BC82" i="1"/>
  <c r="BD82" i="1"/>
  <c r="O82" i="1"/>
  <c r="N82" i="1"/>
  <c r="AQ81" i="1"/>
  <c r="K81" i="1"/>
  <c r="AR81" i="1"/>
  <c r="AU81" i="1"/>
  <c r="AT81" i="1"/>
  <c r="AS81" i="1"/>
  <c r="R81" i="1"/>
  <c r="AV81" i="1"/>
  <c r="P81" i="1"/>
  <c r="AW81" i="1"/>
  <c r="AX81" i="1"/>
  <c r="AY81" i="1"/>
  <c r="BB81" i="1"/>
  <c r="T81" i="1"/>
  <c r="L81" i="1"/>
  <c r="BH81" i="1"/>
  <c r="BI81" i="1"/>
  <c r="BJ81" i="1"/>
  <c r="BE81" i="1"/>
  <c r="M81" i="1"/>
  <c r="BG81" i="1"/>
  <c r="BF81" i="1"/>
  <c r="AZ81" i="1"/>
  <c r="BA81" i="1"/>
  <c r="BC81" i="1"/>
  <c r="BD81" i="1"/>
  <c r="O81" i="1"/>
  <c r="N81" i="1"/>
  <c r="AQ80" i="1"/>
  <c r="K80" i="1"/>
  <c r="AR80" i="1"/>
  <c r="AU80" i="1"/>
  <c r="AT80" i="1"/>
  <c r="AS80" i="1"/>
  <c r="R80" i="1"/>
  <c r="AV80" i="1"/>
  <c r="P80" i="1"/>
  <c r="AW80" i="1"/>
  <c r="AX80" i="1"/>
  <c r="AY80" i="1"/>
  <c r="BB80" i="1"/>
  <c r="T80" i="1"/>
  <c r="L80" i="1"/>
  <c r="BH80" i="1"/>
  <c r="BI80" i="1"/>
  <c r="BJ80" i="1"/>
  <c r="BE80" i="1"/>
  <c r="M80" i="1"/>
  <c r="BG80" i="1"/>
  <c r="BF80" i="1"/>
  <c r="AZ80" i="1"/>
  <c r="BA80" i="1"/>
  <c r="BC80" i="1"/>
  <c r="BD80" i="1"/>
  <c r="O80" i="1"/>
  <c r="N80" i="1"/>
  <c r="AQ79" i="1"/>
  <c r="K79" i="1"/>
  <c r="AR79" i="1"/>
  <c r="AU79" i="1"/>
  <c r="AT79" i="1"/>
  <c r="AS79" i="1"/>
  <c r="R79" i="1"/>
  <c r="AV79" i="1"/>
  <c r="P79" i="1"/>
  <c r="AW79" i="1"/>
  <c r="AX79" i="1"/>
  <c r="AY79" i="1"/>
  <c r="BB79" i="1"/>
  <c r="T79" i="1"/>
  <c r="L79" i="1"/>
  <c r="BH79" i="1"/>
  <c r="BI79" i="1"/>
  <c r="BJ79" i="1"/>
  <c r="BE79" i="1"/>
  <c r="M79" i="1"/>
  <c r="BG79" i="1"/>
  <c r="BF79" i="1"/>
  <c r="AZ79" i="1"/>
  <c r="BA79" i="1"/>
  <c r="BC79" i="1"/>
  <c r="BD79" i="1"/>
  <c r="O79" i="1"/>
  <c r="N79" i="1"/>
  <c r="AQ78" i="1"/>
  <c r="K78" i="1"/>
  <c r="AR78" i="1"/>
  <c r="AU78" i="1"/>
  <c r="AT78" i="1"/>
  <c r="AS78" i="1"/>
  <c r="R78" i="1"/>
  <c r="AV78" i="1"/>
  <c r="P78" i="1"/>
  <c r="AW78" i="1"/>
  <c r="AX78" i="1"/>
  <c r="AY78" i="1"/>
  <c r="BB78" i="1"/>
  <c r="T78" i="1"/>
  <c r="L78" i="1"/>
  <c r="BH78" i="1"/>
  <c r="BI78" i="1"/>
  <c r="BJ78" i="1"/>
  <c r="BE78" i="1"/>
  <c r="M78" i="1"/>
  <c r="BG78" i="1"/>
  <c r="BF78" i="1"/>
  <c r="AZ78" i="1"/>
  <c r="BA78" i="1"/>
  <c r="BC78" i="1"/>
  <c r="BD78" i="1"/>
  <c r="O78" i="1"/>
  <c r="N78" i="1"/>
  <c r="AQ77" i="1"/>
  <c r="K77" i="1"/>
  <c r="AR77" i="1"/>
  <c r="AU77" i="1"/>
  <c r="AT77" i="1"/>
  <c r="AS77" i="1"/>
  <c r="R77" i="1"/>
  <c r="AV77" i="1"/>
  <c r="P77" i="1"/>
  <c r="AW77" i="1"/>
  <c r="AX77" i="1"/>
  <c r="AY77" i="1"/>
  <c r="BB77" i="1"/>
  <c r="T77" i="1"/>
  <c r="L77" i="1"/>
  <c r="BH77" i="1"/>
  <c r="BI77" i="1"/>
  <c r="BJ77" i="1"/>
  <c r="BE77" i="1"/>
  <c r="M77" i="1"/>
  <c r="BG77" i="1"/>
  <c r="BF77" i="1"/>
  <c r="AZ77" i="1"/>
  <c r="BA77" i="1"/>
  <c r="BC77" i="1"/>
  <c r="BD77" i="1"/>
  <c r="O77" i="1"/>
  <c r="N77" i="1"/>
  <c r="AQ76" i="1"/>
  <c r="K76" i="1"/>
  <c r="AR76" i="1"/>
  <c r="AU76" i="1"/>
  <c r="AT76" i="1"/>
  <c r="AS76" i="1"/>
  <c r="R76" i="1"/>
  <c r="AV76" i="1"/>
  <c r="P76" i="1"/>
  <c r="AW76" i="1"/>
  <c r="AX76" i="1"/>
  <c r="AY76" i="1"/>
  <c r="BB76" i="1"/>
  <c r="T76" i="1"/>
  <c r="L76" i="1"/>
  <c r="BH76" i="1"/>
  <c r="BI76" i="1"/>
  <c r="BJ76" i="1"/>
  <c r="BE76" i="1"/>
  <c r="M76" i="1"/>
  <c r="BG76" i="1"/>
  <c r="BF76" i="1"/>
  <c r="AZ76" i="1"/>
  <c r="BA76" i="1"/>
  <c r="BC76" i="1"/>
  <c r="BD76" i="1"/>
  <c r="O76" i="1"/>
  <c r="N76" i="1"/>
  <c r="AQ75" i="1"/>
  <c r="K75" i="1"/>
  <c r="AR75" i="1"/>
  <c r="AU75" i="1"/>
  <c r="AT75" i="1"/>
  <c r="AS75" i="1"/>
  <c r="R75" i="1"/>
  <c r="AV75" i="1"/>
  <c r="P75" i="1"/>
  <c r="AW75" i="1"/>
  <c r="AX75" i="1"/>
  <c r="AY75" i="1"/>
  <c r="BB75" i="1"/>
  <c r="T75" i="1"/>
  <c r="L75" i="1"/>
  <c r="BH75" i="1"/>
  <c r="BI75" i="1"/>
  <c r="BJ75" i="1"/>
  <c r="BE75" i="1"/>
  <c r="M75" i="1"/>
  <c r="BG75" i="1"/>
  <c r="BF75" i="1"/>
  <c r="AZ75" i="1"/>
  <c r="BA75" i="1"/>
  <c r="BC75" i="1"/>
  <c r="BD75" i="1"/>
  <c r="O75" i="1"/>
  <c r="N75" i="1"/>
  <c r="AQ74" i="1"/>
  <c r="K74" i="1"/>
  <c r="AR74" i="1"/>
  <c r="AU74" i="1"/>
  <c r="AT74" i="1"/>
  <c r="AS74" i="1"/>
  <c r="R74" i="1"/>
  <c r="AV74" i="1"/>
  <c r="P74" i="1"/>
  <c r="AW74" i="1"/>
  <c r="AX74" i="1"/>
  <c r="AY74" i="1"/>
  <c r="BB74" i="1"/>
  <c r="T74" i="1"/>
  <c r="L74" i="1"/>
  <c r="BH74" i="1"/>
  <c r="BI74" i="1"/>
  <c r="BJ74" i="1"/>
  <c r="BE74" i="1"/>
  <c r="M74" i="1"/>
  <c r="BG74" i="1"/>
  <c r="BF74" i="1"/>
  <c r="AZ74" i="1"/>
  <c r="BA74" i="1"/>
  <c r="BC74" i="1"/>
  <c r="BD74" i="1"/>
  <c r="O74" i="1"/>
  <c r="N74" i="1"/>
  <c r="AQ73" i="1"/>
  <c r="K73" i="1"/>
  <c r="AR73" i="1"/>
  <c r="AU73" i="1"/>
  <c r="AT73" i="1"/>
  <c r="AS73" i="1"/>
  <c r="R73" i="1"/>
  <c r="AV73" i="1"/>
  <c r="P73" i="1"/>
  <c r="AW73" i="1"/>
  <c r="AX73" i="1"/>
  <c r="AY73" i="1"/>
  <c r="BB73" i="1"/>
  <c r="T73" i="1"/>
  <c r="L73" i="1"/>
  <c r="BH73" i="1"/>
  <c r="BI73" i="1"/>
  <c r="BJ73" i="1"/>
  <c r="BE73" i="1"/>
  <c r="M73" i="1"/>
  <c r="BG73" i="1"/>
  <c r="BF73" i="1"/>
  <c r="AZ73" i="1"/>
  <c r="BA73" i="1"/>
  <c r="BC73" i="1"/>
  <c r="BD73" i="1"/>
  <c r="O73" i="1"/>
  <c r="N73" i="1"/>
  <c r="AQ72" i="1"/>
  <c r="K72" i="1"/>
  <c r="AR72" i="1"/>
  <c r="AU72" i="1"/>
  <c r="AT72" i="1"/>
  <c r="AS72" i="1"/>
  <c r="R72" i="1"/>
  <c r="AV72" i="1"/>
  <c r="P72" i="1"/>
  <c r="AW72" i="1"/>
  <c r="AX72" i="1"/>
  <c r="AY72" i="1"/>
  <c r="BB72" i="1"/>
  <c r="T72" i="1"/>
  <c r="L72" i="1"/>
  <c r="BH72" i="1"/>
  <c r="BI72" i="1"/>
  <c r="BJ72" i="1"/>
  <c r="BE72" i="1"/>
  <c r="M72" i="1"/>
  <c r="BG72" i="1"/>
  <c r="BF72" i="1"/>
  <c r="AZ72" i="1"/>
  <c r="BA72" i="1"/>
  <c r="BC72" i="1"/>
  <c r="BD72" i="1"/>
  <c r="O72" i="1"/>
  <c r="N72" i="1"/>
  <c r="AQ71" i="1"/>
  <c r="K71" i="1"/>
  <c r="AR71" i="1"/>
  <c r="AU71" i="1"/>
  <c r="AT71" i="1"/>
  <c r="AS71" i="1"/>
  <c r="R71" i="1"/>
  <c r="AV71" i="1"/>
  <c r="P71" i="1"/>
  <c r="AW71" i="1"/>
  <c r="AX71" i="1"/>
  <c r="AY71" i="1"/>
  <c r="BB71" i="1"/>
  <c r="T71" i="1"/>
  <c r="L71" i="1"/>
  <c r="BH71" i="1"/>
  <c r="BI71" i="1"/>
  <c r="BJ71" i="1"/>
  <c r="BE71" i="1"/>
  <c r="M71" i="1"/>
  <c r="BG71" i="1"/>
  <c r="BF71" i="1"/>
  <c r="AZ71" i="1"/>
  <c r="BA71" i="1"/>
  <c r="BC71" i="1"/>
  <c r="BD71" i="1"/>
  <c r="O71" i="1"/>
  <c r="N71" i="1"/>
  <c r="AQ70" i="1"/>
  <c r="K70" i="1"/>
  <c r="AR70" i="1"/>
  <c r="AU70" i="1"/>
  <c r="AT70" i="1"/>
  <c r="AS70" i="1"/>
  <c r="R70" i="1"/>
  <c r="AV70" i="1"/>
  <c r="P70" i="1"/>
  <c r="AW70" i="1"/>
  <c r="AX70" i="1"/>
  <c r="AY70" i="1"/>
  <c r="BB70" i="1"/>
  <c r="T70" i="1"/>
  <c r="L70" i="1"/>
  <c r="BH70" i="1"/>
  <c r="BI70" i="1"/>
  <c r="BJ70" i="1"/>
  <c r="BE70" i="1"/>
  <c r="M70" i="1"/>
  <c r="BG70" i="1"/>
  <c r="BF70" i="1"/>
  <c r="AZ70" i="1"/>
  <c r="BA70" i="1"/>
  <c r="BC70" i="1"/>
  <c r="BD70" i="1"/>
  <c r="O70" i="1"/>
  <c r="N70" i="1"/>
  <c r="AQ69" i="1"/>
  <c r="K69" i="1"/>
  <c r="AR69" i="1"/>
  <c r="AU69" i="1"/>
  <c r="AT69" i="1"/>
  <c r="AS69" i="1"/>
  <c r="R69" i="1"/>
  <c r="AV69" i="1"/>
  <c r="P69" i="1"/>
  <c r="AW69" i="1"/>
  <c r="AX69" i="1"/>
  <c r="AY69" i="1"/>
  <c r="BB69" i="1"/>
  <c r="T69" i="1"/>
  <c r="L69" i="1"/>
  <c r="BH69" i="1"/>
  <c r="BI69" i="1"/>
  <c r="BJ69" i="1"/>
  <c r="BE69" i="1"/>
  <c r="M69" i="1"/>
  <c r="BG69" i="1"/>
  <c r="BF69" i="1"/>
  <c r="AZ69" i="1"/>
  <c r="BA69" i="1"/>
  <c r="BC69" i="1"/>
  <c r="BD69" i="1"/>
  <c r="O69" i="1"/>
  <c r="N69" i="1"/>
  <c r="AQ68" i="1"/>
  <c r="K68" i="1"/>
  <c r="AR68" i="1"/>
  <c r="AU68" i="1"/>
  <c r="AT68" i="1"/>
  <c r="AS68" i="1"/>
  <c r="R68" i="1"/>
  <c r="AV68" i="1"/>
  <c r="P68" i="1"/>
  <c r="AW68" i="1"/>
  <c r="AX68" i="1"/>
  <c r="AY68" i="1"/>
  <c r="BB68" i="1"/>
  <c r="T68" i="1"/>
  <c r="L68" i="1"/>
  <c r="BH68" i="1"/>
  <c r="BI68" i="1"/>
  <c r="BJ68" i="1"/>
  <c r="BE68" i="1"/>
  <c r="M68" i="1"/>
  <c r="BG68" i="1"/>
  <c r="BF68" i="1"/>
  <c r="AZ68" i="1"/>
  <c r="BA68" i="1"/>
  <c r="BC68" i="1"/>
  <c r="BD68" i="1"/>
  <c r="O68" i="1"/>
  <c r="N68" i="1"/>
  <c r="AQ67" i="1"/>
  <c r="K67" i="1"/>
  <c r="AR67" i="1"/>
  <c r="AU67" i="1"/>
  <c r="AT67" i="1"/>
  <c r="AS67" i="1"/>
  <c r="R67" i="1"/>
  <c r="AV67" i="1"/>
  <c r="P67" i="1"/>
  <c r="AW67" i="1"/>
  <c r="AX67" i="1"/>
  <c r="AY67" i="1"/>
  <c r="BB67" i="1"/>
  <c r="T67" i="1"/>
  <c r="L67" i="1"/>
  <c r="BH67" i="1"/>
  <c r="BI67" i="1"/>
  <c r="BJ67" i="1"/>
  <c r="BE67" i="1"/>
  <c r="M67" i="1"/>
  <c r="BG67" i="1"/>
  <c r="BF67" i="1"/>
  <c r="AZ67" i="1"/>
  <c r="BA67" i="1"/>
  <c r="BC67" i="1"/>
  <c r="BD67" i="1"/>
  <c r="O67" i="1"/>
  <c r="N67" i="1"/>
  <c r="AQ66" i="1"/>
  <c r="K66" i="1"/>
  <c r="AR66" i="1"/>
  <c r="AU66" i="1"/>
  <c r="AT66" i="1"/>
  <c r="AS66" i="1"/>
  <c r="R66" i="1"/>
  <c r="AV66" i="1"/>
  <c r="P66" i="1"/>
  <c r="AW66" i="1"/>
  <c r="AX66" i="1"/>
  <c r="AY66" i="1"/>
  <c r="BB66" i="1"/>
  <c r="T66" i="1"/>
  <c r="L66" i="1"/>
  <c r="BH66" i="1"/>
  <c r="BI66" i="1"/>
  <c r="BJ66" i="1"/>
  <c r="BE66" i="1"/>
  <c r="M66" i="1"/>
  <c r="BG66" i="1"/>
  <c r="BF66" i="1"/>
  <c r="AZ66" i="1"/>
  <c r="BA66" i="1"/>
  <c r="BC66" i="1"/>
  <c r="BD66" i="1"/>
  <c r="O66" i="1"/>
  <c r="N66" i="1"/>
  <c r="AQ65" i="1"/>
  <c r="K65" i="1"/>
  <c r="AR65" i="1"/>
  <c r="AU65" i="1"/>
  <c r="AT65" i="1"/>
  <c r="AS65" i="1"/>
  <c r="R65" i="1"/>
  <c r="AV65" i="1"/>
  <c r="P65" i="1"/>
  <c r="AW65" i="1"/>
  <c r="AX65" i="1"/>
  <c r="AY65" i="1"/>
  <c r="BB65" i="1"/>
  <c r="T65" i="1"/>
  <c r="L65" i="1"/>
  <c r="BH65" i="1"/>
  <c r="BI65" i="1"/>
  <c r="BJ65" i="1"/>
  <c r="BE65" i="1"/>
  <c r="M65" i="1"/>
  <c r="BG65" i="1"/>
  <c r="BF65" i="1"/>
  <c r="AZ65" i="1"/>
  <c r="BA65" i="1"/>
  <c r="BC65" i="1"/>
  <c r="BD65" i="1"/>
  <c r="O65" i="1"/>
  <c r="N65" i="1"/>
  <c r="AQ64" i="1"/>
  <c r="K64" i="1"/>
  <c r="AR64" i="1"/>
  <c r="AU64" i="1"/>
  <c r="AT64" i="1"/>
  <c r="AS64" i="1"/>
  <c r="R64" i="1"/>
  <c r="AV64" i="1"/>
  <c r="P64" i="1"/>
  <c r="AW64" i="1"/>
  <c r="AX64" i="1"/>
  <c r="AY64" i="1"/>
  <c r="BB64" i="1"/>
  <c r="T64" i="1"/>
  <c r="L64" i="1"/>
  <c r="BH64" i="1"/>
  <c r="BI64" i="1"/>
  <c r="BJ64" i="1"/>
  <c r="BE64" i="1"/>
  <c r="M64" i="1"/>
  <c r="BG64" i="1"/>
  <c r="BF64" i="1"/>
  <c r="AZ64" i="1"/>
  <c r="BA64" i="1"/>
  <c r="BC64" i="1"/>
  <c r="BD64" i="1"/>
  <c r="O64" i="1"/>
  <c r="N64" i="1"/>
  <c r="AQ63" i="1"/>
  <c r="K63" i="1"/>
  <c r="AR63" i="1"/>
  <c r="AU63" i="1"/>
  <c r="AT63" i="1"/>
  <c r="AS63" i="1"/>
  <c r="R63" i="1"/>
  <c r="AV63" i="1"/>
  <c r="P63" i="1"/>
  <c r="AW63" i="1"/>
  <c r="AX63" i="1"/>
  <c r="AY63" i="1"/>
  <c r="BB63" i="1"/>
  <c r="T63" i="1"/>
  <c r="L63" i="1"/>
  <c r="BH63" i="1"/>
  <c r="BI63" i="1"/>
  <c r="BJ63" i="1"/>
  <c r="BE63" i="1"/>
  <c r="M63" i="1"/>
  <c r="BG63" i="1"/>
  <c r="BF63" i="1"/>
  <c r="AZ63" i="1"/>
  <c r="BA63" i="1"/>
  <c r="BC63" i="1"/>
  <c r="BD63" i="1"/>
  <c r="O63" i="1"/>
  <c r="N63" i="1"/>
  <c r="AQ62" i="1"/>
  <c r="K62" i="1"/>
  <c r="AR62" i="1"/>
  <c r="AU62" i="1"/>
  <c r="AT62" i="1"/>
  <c r="AS62" i="1"/>
  <c r="R62" i="1"/>
  <c r="AV62" i="1"/>
  <c r="P62" i="1"/>
  <c r="AW62" i="1"/>
  <c r="AX62" i="1"/>
  <c r="AY62" i="1"/>
  <c r="BB62" i="1"/>
  <c r="T62" i="1"/>
  <c r="L62" i="1"/>
  <c r="BH62" i="1"/>
  <c r="BI62" i="1"/>
  <c r="BJ62" i="1"/>
  <c r="BE62" i="1"/>
  <c r="M62" i="1"/>
  <c r="BG62" i="1"/>
  <c r="BF62" i="1"/>
  <c r="AZ62" i="1"/>
  <c r="BA62" i="1"/>
  <c r="BC62" i="1"/>
  <c r="BD62" i="1"/>
  <c r="O62" i="1"/>
  <c r="N62" i="1"/>
  <c r="AQ61" i="1"/>
  <c r="K61" i="1"/>
  <c r="AR61" i="1"/>
  <c r="AU61" i="1"/>
  <c r="AT61" i="1"/>
  <c r="AS61" i="1"/>
  <c r="R61" i="1"/>
  <c r="AV61" i="1"/>
  <c r="P61" i="1"/>
  <c r="AW61" i="1"/>
  <c r="AX61" i="1"/>
  <c r="AY61" i="1"/>
  <c r="BB61" i="1"/>
  <c r="T61" i="1"/>
  <c r="L61" i="1"/>
  <c r="BH61" i="1"/>
  <c r="BI61" i="1"/>
  <c r="BJ61" i="1"/>
  <c r="BE61" i="1"/>
  <c r="M61" i="1"/>
  <c r="BG61" i="1"/>
  <c r="BF61" i="1"/>
  <c r="AZ61" i="1"/>
  <c r="BA61" i="1"/>
  <c r="BC61" i="1"/>
  <c r="BD61" i="1"/>
  <c r="O61" i="1"/>
  <c r="N61" i="1"/>
  <c r="AQ60" i="1"/>
  <c r="K60" i="1"/>
  <c r="AR60" i="1"/>
  <c r="AU60" i="1"/>
  <c r="AT60" i="1"/>
  <c r="AS60" i="1"/>
  <c r="R60" i="1"/>
  <c r="AV60" i="1"/>
  <c r="P60" i="1"/>
  <c r="AW60" i="1"/>
  <c r="AX60" i="1"/>
  <c r="AY60" i="1"/>
  <c r="BB60" i="1"/>
  <c r="T60" i="1"/>
  <c r="L60" i="1"/>
  <c r="BH60" i="1"/>
  <c r="BI60" i="1"/>
  <c r="BJ60" i="1"/>
  <c r="BE60" i="1"/>
  <c r="M60" i="1"/>
  <c r="BG60" i="1"/>
  <c r="BF60" i="1"/>
  <c r="AZ60" i="1"/>
  <c r="BA60" i="1"/>
  <c r="BC60" i="1"/>
  <c r="BD60" i="1"/>
  <c r="O60" i="1"/>
  <c r="N60" i="1"/>
  <c r="AQ59" i="1"/>
  <c r="K59" i="1"/>
  <c r="AR59" i="1"/>
  <c r="AU59" i="1"/>
  <c r="AT59" i="1"/>
  <c r="AS59" i="1"/>
  <c r="R59" i="1"/>
  <c r="AV59" i="1"/>
  <c r="P59" i="1"/>
  <c r="AW59" i="1"/>
  <c r="AX59" i="1"/>
  <c r="AY59" i="1"/>
  <c r="BB59" i="1"/>
  <c r="T59" i="1"/>
  <c r="L59" i="1"/>
  <c r="BH59" i="1"/>
  <c r="BI59" i="1"/>
  <c r="BJ59" i="1"/>
  <c r="BE59" i="1"/>
  <c r="M59" i="1"/>
  <c r="BG59" i="1"/>
  <c r="BF59" i="1"/>
  <c r="AZ59" i="1"/>
  <c r="BA59" i="1"/>
  <c r="BC59" i="1"/>
  <c r="BD59" i="1"/>
  <c r="O59" i="1"/>
  <c r="N59" i="1"/>
  <c r="AQ58" i="1"/>
  <c r="K58" i="1"/>
  <c r="AR58" i="1"/>
  <c r="AU58" i="1"/>
  <c r="AT58" i="1"/>
  <c r="AS58" i="1"/>
  <c r="R58" i="1"/>
  <c r="AV58" i="1"/>
  <c r="P58" i="1"/>
  <c r="AW58" i="1"/>
  <c r="AX58" i="1"/>
  <c r="AY58" i="1"/>
  <c r="BB58" i="1"/>
  <c r="T58" i="1"/>
  <c r="L58" i="1"/>
  <c r="BH58" i="1"/>
  <c r="BI58" i="1"/>
  <c r="BJ58" i="1"/>
  <c r="BE58" i="1"/>
  <c r="M58" i="1"/>
  <c r="BG58" i="1"/>
  <c r="BF58" i="1"/>
  <c r="AZ58" i="1"/>
  <c r="BA58" i="1"/>
  <c r="BC58" i="1"/>
  <c r="BD58" i="1"/>
  <c r="O58" i="1"/>
  <c r="N58" i="1"/>
  <c r="AQ57" i="1"/>
  <c r="K57" i="1"/>
  <c r="AR57" i="1"/>
  <c r="AU57" i="1"/>
  <c r="AT57" i="1"/>
  <c r="AS57" i="1"/>
  <c r="R57" i="1"/>
  <c r="AV57" i="1"/>
  <c r="P57" i="1"/>
  <c r="AW57" i="1"/>
  <c r="AX57" i="1"/>
  <c r="AY57" i="1"/>
  <c r="BB57" i="1"/>
  <c r="T57" i="1"/>
  <c r="L57" i="1"/>
  <c r="BH57" i="1"/>
  <c r="BI57" i="1"/>
  <c r="BJ57" i="1"/>
  <c r="BE57" i="1"/>
  <c r="M57" i="1"/>
  <c r="BG57" i="1"/>
  <c r="BF57" i="1"/>
  <c r="AZ57" i="1"/>
  <c r="BA57" i="1"/>
  <c r="BC57" i="1"/>
  <c r="BD57" i="1"/>
  <c r="O57" i="1"/>
  <c r="N57" i="1"/>
  <c r="AQ56" i="1"/>
  <c r="K56" i="1"/>
  <c r="AR56" i="1"/>
  <c r="AU56" i="1"/>
  <c r="AT56" i="1"/>
  <c r="AS56" i="1"/>
  <c r="R56" i="1"/>
  <c r="AV56" i="1"/>
  <c r="P56" i="1"/>
  <c r="AW56" i="1"/>
  <c r="AX56" i="1"/>
  <c r="AY56" i="1"/>
  <c r="BB56" i="1"/>
  <c r="T56" i="1"/>
  <c r="L56" i="1"/>
  <c r="BH56" i="1"/>
  <c r="BI56" i="1"/>
  <c r="BJ56" i="1"/>
  <c r="BE56" i="1"/>
  <c r="M56" i="1"/>
  <c r="BG56" i="1"/>
  <c r="BF56" i="1"/>
  <c r="AZ56" i="1"/>
  <c r="BA56" i="1"/>
  <c r="BC56" i="1"/>
  <c r="BD56" i="1"/>
  <c r="O56" i="1"/>
  <c r="N56" i="1"/>
  <c r="AQ55" i="1"/>
  <c r="K55" i="1"/>
  <c r="AR55" i="1"/>
  <c r="AU55" i="1"/>
  <c r="AT55" i="1"/>
  <c r="AS55" i="1"/>
  <c r="R55" i="1"/>
  <c r="AV55" i="1"/>
  <c r="P55" i="1"/>
  <c r="AW55" i="1"/>
  <c r="AX55" i="1"/>
  <c r="AY55" i="1"/>
  <c r="BB55" i="1"/>
  <c r="T55" i="1"/>
  <c r="L55" i="1"/>
  <c r="BH55" i="1"/>
  <c r="BI55" i="1"/>
  <c r="BJ55" i="1"/>
  <c r="BE55" i="1"/>
  <c r="M55" i="1"/>
  <c r="BG55" i="1"/>
  <c r="BF55" i="1"/>
  <c r="AZ55" i="1"/>
  <c r="BA55" i="1"/>
  <c r="BC55" i="1"/>
  <c r="BD55" i="1"/>
  <c r="O55" i="1"/>
  <c r="N55" i="1"/>
  <c r="AQ54" i="1"/>
  <c r="K54" i="1"/>
  <c r="AR54" i="1"/>
  <c r="AU54" i="1"/>
  <c r="AT54" i="1"/>
  <c r="AS54" i="1"/>
  <c r="R54" i="1"/>
  <c r="AV54" i="1"/>
  <c r="P54" i="1"/>
  <c r="AW54" i="1"/>
  <c r="AX54" i="1"/>
  <c r="AY54" i="1"/>
  <c r="BB54" i="1"/>
  <c r="T54" i="1"/>
  <c r="L54" i="1"/>
  <c r="BH54" i="1"/>
  <c r="BI54" i="1"/>
  <c r="BJ54" i="1"/>
  <c r="BE54" i="1"/>
  <c r="M54" i="1"/>
  <c r="BG54" i="1"/>
  <c r="BF54" i="1"/>
  <c r="AZ54" i="1"/>
  <c r="BA54" i="1"/>
  <c r="BC54" i="1"/>
  <c r="BD54" i="1"/>
  <c r="O54" i="1"/>
  <c r="N54" i="1"/>
  <c r="AQ53" i="1"/>
  <c r="K53" i="1"/>
  <c r="AR53" i="1"/>
  <c r="AU53" i="1"/>
  <c r="AT53" i="1"/>
  <c r="AS53" i="1"/>
  <c r="R53" i="1"/>
  <c r="AV53" i="1"/>
  <c r="P53" i="1"/>
  <c r="AW53" i="1"/>
  <c r="AX53" i="1"/>
  <c r="AY53" i="1"/>
  <c r="BB53" i="1"/>
  <c r="T53" i="1"/>
  <c r="L53" i="1"/>
  <c r="BH53" i="1"/>
  <c r="BI53" i="1"/>
  <c r="BJ53" i="1"/>
  <c r="BE53" i="1"/>
  <c r="M53" i="1"/>
  <c r="BG53" i="1"/>
  <c r="BF53" i="1"/>
  <c r="AZ53" i="1"/>
  <c r="BA53" i="1"/>
  <c r="BC53" i="1"/>
  <c r="BD53" i="1"/>
  <c r="O53" i="1"/>
  <c r="N53" i="1"/>
  <c r="AQ52" i="1"/>
  <c r="K52" i="1"/>
  <c r="AR52" i="1"/>
  <c r="AU52" i="1"/>
  <c r="AT52" i="1"/>
  <c r="AS52" i="1"/>
  <c r="R52" i="1"/>
  <c r="AV52" i="1"/>
  <c r="P52" i="1"/>
  <c r="AW52" i="1"/>
  <c r="AX52" i="1"/>
  <c r="AY52" i="1"/>
  <c r="BB52" i="1"/>
  <c r="T52" i="1"/>
  <c r="L52" i="1"/>
  <c r="BH52" i="1"/>
  <c r="BI52" i="1"/>
  <c r="BJ52" i="1"/>
  <c r="BE52" i="1"/>
  <c r="M52" i="1"/>
  <c r="BG52" i="1"/>
  <c r="BF52" i="1"/>
  <c r="AZ52" i="1"/>
  <c r="BA52" i="1"/>
  <c r="BC52" i="1"/>
  <c r="BD52" i="1"/>
  <c r="O52" i="1"/>
  <c r="N52" i="1"/>
  <c r="AQ51" i="1"/>
  <c r="K51" i="1"/>
  <c r="AR51" i="1"/>
  <c r="AU51" i="1"/>
  <c r="AT51" i="1"/>
  <c r="AS51" i="1"/>
  <c r="R51" i="1"/>
  <c r="AV51" i="1"/>
  <c r="P51" i="1"/>
  <c r="AW51" i="1"/>
  <c r="AX51" i="1"/>
  <c r="AY51" i="1"/>
  <c r="BB51" i="1"/>
  <c r="T51" i="1"/>
  <c r="L51" i="1"/>
  <c r="BH51" i="1"/>
  <c r="BI51" i="1"/>
  <c r="BJ51" i="1"/>
  <c r="BE51" i="1"/>
  <c r="M51" i="1"/>
  <c r="BG51" i="1"/>
  <c r="BF51" i="1"/>
  <c r="AZ51" i="1"/>
  <c r="BA51" i="1"/>
  <c r="BC51" i="1"/>
  <c r="BD51" i="1"/>
  <c r="O51" i="1"/>
  <c r="N51" i="1"/>
  <c r="AQ50" i="1"/>
  <c r="K50" i="1"/>
  <c r="AR50" i="1"/>
  <c r="AU50" i="1"/>
  <c r="AT50" i="1"/>
  <c r="AS50" i="1"/>
  <c r="R50" i="1"/>
  <c r="AV50" i="1"/>
  <c r="P50" i="1"/>
  <c r="AW50" i="1"/>
  <c r="AX50" i="1"/>
  <c r="AY50" i="1"/>
  <c r="BB50" i="1"/>
  <c r="T50" i="1"/>
  <c r="L50" i="1"/>
  <c r="BH50" i="1"/>
  <c r="BI50" i="1"/>
  <c r="BJ50" i="1"/>
  <c r="BE50" i="1"/>
  <c r="M50" i="1"/>
  <c r="BG50" i="1"/>
  <c r="BF50" i="1"/>
  <c r="AZ50" i="1"/>
  <c r="BA50" i="1"/>
  <c r="BC50" i="1"/>
  <c r="BD50" i="1"/>
  <c r="O50" i="1"/>
  <c r="N50" i="1"/>
  <c r="AQ49" i="1"/>
  <c r="K49" i="1"/>
  <c r="AR49" i="1"/>
  <c r="AU49" i="1"/>
  <c r="AT49" i="1"/>
  <c r="AS49" i="1"/>
  <c r="R49" i="1"/>
  <c r="AV49" i="1"/>
  <c r="P49" i="1"/>
  <c r="AW49" i="1"/>
  <c r="AX49" i="1"/>
  <c r="AY49" i="1"/>
  <c r="BB49" i="1"/>
  <c r="T49" i="1"/>
  <c r="L49" i="1"/>
  <c r="BH49" i="1"/>
  <c r="BI49" i="1"/>
  <c r="BJ49" i="1"/>
  <c r="BE49" i="1"/>
  <c r="M49" i="1"/>
  <c r="BG49" i="1"/>
  <c r="BF49" i="1"/>
  <c r="AZ49" i="1"/>
  <c r="BA49" i="1"/>
  <c r="BC49" i="1"/>
  <c r="BD49" i="1"/>
  <c r="O49" i="1"/>
  <c r="N49" i="1"/>
  <c r="AQ48" i="1"/>
  <c r="K48" i="1"/>
  <c r="AR48" i="1"/>
  <c r="AU48" i="1"/>
  <c r="AT48" i="1"/>
  <c r="AS48" i="1"/>
  <c r="R48" i="1"/>
  <c r="AV48" i="1"/>
  <c r="P48" i="1"/>
  <c r="AW48" i="1"/>
  <c r="AX48" i="1"/>
  <c r="AY48" i="1"/>
  <c r="BB48" i="1"/>
  <c r="T48" i="1"/>
  <c r="L48" i="1"/>
  <c r="BH48" i="1"/>
  <c r="BI48" i="1"/>
  <c r="BJ48" i="1"/>
  <c r="BE48" i="1"/>
  <c r="M48" i="1"/>
  <c r="BG48" i="1"/>
  <c r="BF48" i="1"/>
  <c r="AZ48" i="1"/>
  <c r="BA48" i="1"/>
  <c r="BC48" i="1"/>
  <c r="BD48" i="1"/>
  <c r="O48" i="1"/>
  <c r="N48" i="1"/>
  <c r="AQ47" i="1"/>
  <c r="K47" i="1"/>
  <c r="AR47" i="1"/>
  <c r="AU47" i="1"/>
  <c r="AT47" i="1"/>
  <c r="AS47" i="1"/>
  <c r="R47" i="1"/>
  <c r="AV47" i="1"/>
  <c r="P47" i="1"/>
  <c r="AW47" i="1"/>
  <c r="AX47" i="1"/>
  <c r="AY47" i="1"/>
  <c r="BB47" i="1"/>
  <c r="T47" i="1"/>
  <c r="L47" i="1"/>
  <c r="BH47" i="1"/>
  <c r="BI47" i="1"/>
  <c r="BJ47" i="1"/>
  <c r="BE47" i="1"/>
  <c r="M47" i="1"/>
  <c r="BG47" i="1"/>
  <c r="BF47" i="1"/>
  <c r="AZ47" i="1"/>
  <c r="BA47" i="1"/>
  <c r="BC47" i="1"/>
  <c r="BD47" i="1"/>
  <c r="O47" i="1"/>
  <c r="N47" i="1"/>
  <c r="AQ46" i="1"/>
  <c r="K46" i="1"/>
  <c r="AR46" i="1"/>
  <c r="AU46" i="1"/>
  <c r="AT46" i="1"/>
  <c r="AS46" i="1"/>
  <c r="R46" i="1"/>
  <c r="AV46" i="1"/>
  <c r="P46" i="1"/>
  <c r="AW46" i="1"/>
  <c r="AX46" i="1"/>
  <c r="AY46" i="1"/>
  <c r="BB46" i="1"/>
  <c r="T46" i="1"/>
  <c r="L46" i="1"/>
  <c r="BH46" i="1"/>
  <c r="BI46" i="1"/>
  <c r="BJ46" i="1"/>
  <c r="BE46" i="1"/>
  <c r="M46" i="1"/>
  <c r="BG46" i="1"/>
  <c r="BF46" i="1"/>
  <c r="AZ46" i="1"/>
  <c r="BA46" i="1"/>
  <c r="BC46" i="1"/>
  <c r="BD46" i="1"/>
  <c r="O46" i="1"/>
  <c r="N46" i="1"/>
  <c r="AQ45" i="1"/>
  <c r="K45" i="1"/>
  <c r="AR45" i="1"/>
  <c r="AU45" i="1"/>
  <c r="AT45" i="1"/>
  <c r="AS45" i="1"/>
  <c r="R45" i="1"/>
  <c r="AV45" i="1"/>
  <c r="P45" i="1"/>
  <c r="AW45" i="1"/>
  <c r="AX45" i="1"/>
  <c r="AY45" i="1"/>
  <c r="BB45" i="1"/>
  <c r="T45" i="1"/>
  <c r="L45" i="1"/>
  <c r="BH45" i="1"/>
  <c r="BI45" i="1"/>
  <c r="BJ45" i="1"/>
  <c r="BE45" i="1"/>
  <c r="M45" i="1"/>
  <c r="BG45" i="1"/>
  <c r="BF45" i="1"/>
  <c r="AZ45" i="1"/>
  <c r="BA45" i="1"/>
  <c r="BC45" i="1"/>
  <c r="BD45" i="1"/>
  <c r="O45" i="1"/>
  <c r="N45" i="1"/>
  <c r="AQ44" i="1"/>
  <c r="K44" i="1"/>
  <c r="AR44" i="1"/>
  <c r="AU44" i="1"/>
  <c r="AT44" i="1"/>
  <c r="AS44" i="1"/>
  <c r="R44" i="1"/>
  <c r="AV44" i="1"/>
  <c r="P44" i="1"/>
  <c r="AW44" i="1"/>
  <c r="AX44" i="1"/>
  <c r="AY44" i="1"/>
  <c r="BB44" i="1"/>
  <c r="T44" i="1"/>
  <c r="L44" i="1"/>
  <c r="BH44" i="1"/>
  <c r="BI44" i="1"/>
  <c r="BJ44" i="1"/>
  <c r="BE44" i="1"/>
  <c r="M44" i="1"/>
  <c r="BG44" i="1"/>
  <c r="BF44" i="1"/>
  <c r="AZ44" i="1"/>
  <c r="BA44" i="1"/>
  <c r="BC44" i="1"/>
  <c r="BD44" i="1"/>
  <c r="O44" i="1"/>
  <c r="N44" i="1"/>
  <c r="AQ43" i="1"/>
  <c r="K43" i="1"/>
  <c r="AR43" i="1"/>
  <c r="AU43" i="1"/>
  <c r="AT43" i="1"/>
  <c r="AS43" i="1"/>
  <c r="R43" i="1"/>
  <c r="AV43" i="1"/>
  <c r="P43" i="1"/>
  <c r="AW43" i="1"/>
  <c r="AX43" i="1"/>
  <c r="AY43" i="1"/>
  <c r="BB43" i="1"/>
  <c r="T43" i="1"/>
  <c r="L43" i="1"/>
  <c r="BH43" i="1"/>
  <c r="BI43" i="1"/>
  <c r="BJ43" i="1"/>
  <c r="BE43" i="1"/>
  <c r="M43" i="1"/>
  <c r="BG43" i="1"/>
  <c r="BF43" i="1"/>
  <c r="AZ43" i="1"/>
  <c r="BA43" i="1"/>
  <c r="BC43" i="1"/>
  <c r="BD43" i="1"/>
  <c r="O43" i="1"/>
  <c r="N43" i="1"/>
  <c r="AQ42" i="1"/>
  <c r="K42" i="1"/>
  <c r="AR42" i="1"/>
  <c r="AU42" i="1"/>
  <c r="AT42" i="1"/>
  <c r="AS42" i="1"/>
  <c r="R42" i="1"/>
  <c r="AV42" i="1"/>
  <c r="P42" i="1"/>
  <c r="AW42" i="1"/>
  <c r="AX42" i="1"/>
  <c r="AY42" i="1"/>
  <c r="BB42" i="1"/>
  <c r="T42" i="1"/>
  <c r="L42" i="1"/>
  <c r="BH42" i="1"/>
  <c r="BI42" i="1"/>
  <c r="BJ42" i="1"/>
  <c r="BE42" i="1"/>
  <c r="M42" i="1"/>
  <c r="BG42" i="1"/>
  <c r="BF42" i="1"/>
  <c r="AZ42" i="1"/>
  <c r="BA42" i="1"/>
  <c r="BC42" i="1"/>
  <c r="BD42" i="1"/>
  <c r="O42" i="1"/>
  <c r="N42" i="1"/>
  <c r="AQ41" i="1"/>
  <c r="K41" i="1"/>
  <c r="AR41" i="1"/>
  <c r="AU41" i="1"/>
  <c r="AT41" i="1"/>
  <c r="AS41" i="1"/>
  <c r="R41" i="1"/>
  <c r="AV41" i="1"/>
  <c r="P41" i="1"/>
  <c r="AW41" i="1"/>
  <c r="AX41" i="1"/>
  <c r="AY41" i="1"/>
  <c r="BB41" i="1"/>
  <c r="T41" i="1"/>
  <c r="L41" i="1"/>
  <c r="BH41" i="1"/>
  <c r="BI41" i="1"/>
  <c r="BJ41" i="1"/>
  <c r="BE41" i="1"/>
  <c r="M41" i="1"/>
  <c r="BG41" i="1"/>
  <c r="BF41" i="1"/>
  <c r="AZ41" i="1"/>
  <c r="BA41" i="1"/>
  <c r="BC41" i="1"/>
  <c r="BD41" i="1"/>
  <c r="O41" i="1"/>
  <c r="N41" i="1"/>
  <c r="AQ40" i="1"/>
  <c r="K40" i="1"/>
  <c r="AR40" i="1"/>
  <c r="AU40" i="1"/>
  <c r="AT40" i="1"/>
  <c r="AS40" i="1"/>
  <c r="R40" i="1"/>
  <c r="AV40" i="1"/>
  <c r="P40" i="1"/>
  <c r="AW40" i="1"/>
  <c r="AX40" i="1"/>
  <c r="AY40" i="1"/>
  <c r="BB40" i="1"/>
  <c r="T40" i="1"/>
  <c r="L40" i="1"/>
  <c r="BH40" i="1"/>
  <c r="BI40" i="1"/>
  <c r="BJ40" i="1"/>
  <c r="BE40" i="1"/>
  <c r="M40" i="1"/>
  <c r="BG40" i="1"/>
  <c r="BF40" i="1"/>
  <c r="AZ40" i="1"/>
  <c r="BA40" i="1"/>
  <c r="BC40" i="1"/>
  <c r="BD40" i="1"/>
  <c r="O40" i="1"/>
  <c r="N40" i="1"/>
  <c r="AQ39" i="1"/>
  <c r="K39" i="1"/>
  <c r="AR39" i="1"/>
  <c r="AU39" i="1"/>
  <c r="AT39" i="1"/>
  <c r="AS39" i="1"/>
  <c r="R39" i="1"/>
  <c r="AV39" i="1"/>
  <c r="P39" i="1"/>
  <c r="AW39" i="1"/>
  <c r="AX39" i="1"/>
  <c r="AY39" i="1"/>
  <c r="BB39" i="1"/>
  <c r="T39" i="1"/>
  <c r="L39" i="1"/>
  <c r="BH39" i="1"/>
  <c r="BI39" i="1"/>
  <c r="BJ39" i="1"/>
  <c r="BE39" i="1"/>
  <c r="M39" i="1"/>
  <c r="BG39" i="1"/>
  <c r="BF39" i="1"/>
  <c r="AZ39" i="1"/>
  <c r="BA39" i="1"/>
  <c r="BC39" i="1"/>
  <c r="BD39" i="1"/>
  <c r="O39" i="1"/>
  <c r="N39" i="1"/>
  <c r="AQ38" i="1"/>
  <c r="K38" i="1"/>
  <c r="AR38" i="1"/>
  <c r="AU38" i="1"/>
  <c r="AT38" i="1"/>
  <c r="AS38" i="1"/>
  <c r="R38" i="1"/>
  <c r="AV38" i="1"/>
  <c r="P38" i="1"/>
  <c r="AW38" i="1"/>
  <c r="AX38" i="1"/>
  <c r="AY38" i="1"/>
  <c r="BB38" i="1"/>
  <c r="T38" i="1"/>
  <c r="L38" i="1"/>
  <c r="BH38" i="1"/>
  <c r="BI38" i="1"/>
  <c r="BJ38" i="1"/>
  <c r="BE38" i="1"/>
  <c r="M38" i="1"/>
  <c r="BG38" i="1"/>
  <c r="BF38" i="1"/>
  <c r="AZ38" i="1"/>
  <c r="BA38" i="1"/>
  <c r="BC38" i="1"/>
  <c r="BD38" i="1"/>
  <c r="O38" i="1"/>
  <c r="N38" i="1"/>
  <c r="AQ37" i="1"/>
  <c r="K37" i="1"/>
  <c r="AR37" i="1"/>
  <c r="AU37" i="1"/>
  <c r="AT37" i="1"/>
  <c r="AS37" i="1"/>
  <c r="R37" i="1"/>
  <c r="AV37" i="1"/>
  <c r="P37" i="1"/>
  <c r="AW37" i="1"/>
  <c r="AX37" i="1"/>
  <c r="AY37" i="1"/>
  <c r="BB37" i="1"/>
  <c r="T37" i="1"/>
  <c r="L37" i="1"/>
  <c r="BH37" i="1"/>
  <c r="BI37" i="1"/>
  <c r="BJ37" i="1"/>
  <c r="BE37" i="1"/>
  <c r="M37" i="1"/>
  <c r="BG37" i="1"/>
  <c r="BF37" i="1"/>
  <c r="AZ37" i="1"/>
  <c r="BA37" i="1"/>
  <c r="BC37" i="1"/>
  <c r="BD37" i="1"/>
  <c r="O37" i="1"/>
  <c r="N37" i="1"/>
  <c r="AQ36" i="1"/>
  <c r="K36" i="1"/>
  <c r="AR36" i="1"/>
  <c r="AU36" i="1"/>
  <c r="AT36" i="1"/>
  <c r="AS36" i="1"/>
  <c r="R36" i="1"/>
  <c r="AV36" i="1"/>
  <c r="P36" i="1"/>
  <c r="AW36" i="1"/>
  <c r="AX36" i="1"/>
  <c r="AY36" i="1"/>
  <c r="BB36" i="1"/>
  <c r="T36" i="1"/>
  <c r="L36" i="1"/>
  <c r="BH36" i="1"/>
  <c r="BI36" i="1"/>
  <c r="BJ36" i="1"/>
  <c r="BE36" i="1"/>
  <c r="M36" i="1"/>
  <c r="BG36" i="1"/>
  <c r="BF36" i="1"/>
  <c r="AZ36" i="1"/>
  <c r="BA36" i="1"/>
  <c r="BC36" i="1"/>
  <c r="BD36" i="1"/>
  <c r="O36" i="1"/>
  <c r="N36" i="1"/>
  <c r="AQ35" i="1"/>
  <c r="K35" i="1"/>
  <c r="AR35" i="1"/>
  <c r="AU35" i="1"/>
  <c r="AT35" i="1"/>
  <c r="AS35" i="1"/>
  <c r="R35" i="1"/>
  <c r="AV35" i="1"/>
  <c r="P35" i="1"/>
  <c r="AW35" i="1"/>
  <c r="AX35" i="1"/>
  <c r="AY35" i="1"/>
  <c r="BB35" i="1"/>
  <c r="T35" i="1"/>
  <c r="L35" i="1"/>
  <c r="BH35" i="1"/>
  <c r="BI35" i="1"/>
  <c r="BJ35" i="1"/>
  <c r="BE35" i="1"/>
  <c r="M35" i="1"/>
  <c r="BG35" i="1"/>
  <c r="BF35" i="1"/>
  <c r="AZ35" i="1"/>
  <c r="BA35" i="1"/>
  <c r="BC35" i="1"/>
  <c r="BD35" i="1"/>
  <c r="O35" i="1"/>
  <c r="N35" i="1"/>
  <c r="AQ34" i="1"/>
  <c r="K34" i="1"/>
  <c r="AR34" i="1"/>
  <c r="AU34" i="1"/>
  <c r="AT34" i="1"/>
  <c r="AS34" i="1"/>
  <c r="R34" i="1"/>
  <c r="AV34" i="1"/>
  <c r="P34" i="1"/>
  <c r="AW34" i="1"/>
  <c r="AX34" i="1"/>
  <c r="AY34" i="1"/>
  <c r="BB34" i="1"/>
  <c r="T34" i="1"/>
  <c r="L34" i="1"/>
  <c r="BH34" i="1"/>
  <c r="BI34" i="1"/>
  <c r="BJ34" i="1"/>
  <c r="BE34" i="1"/>
  <c r="M34" i="1"/>
  <c r="BG34" i="1"/>
  <c r="BF34" i="1"/>
  <c r="AZ34" i="1"/>
  <c r="BA34" i="1"/>
  <c r="BC34" i="1"/>
  <c r="BD34" i="1"/>
  <c r="O34" i="1"/>
  <c r="N34" i="1"/>
  <c r="AQ33" i="1"/>
  <c r="K33" i="1"/>
  <c r="AR33" i="1"/>
  <c r="AU33" i="1"/>
  <c r="AT33" i="1"/>
  <c r="AS33" i="1"/>
  <c r="R33" i="1"/>
  <c r="AV33" i="1"/>
  <c r="P33" i="1"/>
  <c r="AW33" i="1"/>
  <c r="AX33" i="1"/>
  <c r="AY33" i="1"/>
  <c r="BB33" i="1"/>
  <c r="T33" i="1"/>
  <c r="L33" i="1"/>
  <c r="BH33" i="1"/>
  <c r="BI33" i="1"/>
  <c r="BJ33" i="1"/>
  <c r="BE33" i="1"/>
  <c r="M33" i="1"/>
  <c r="BG33" i="1"/>
  <c r="BF33" i="1"/>
  <c r="AZ33" i="1"/>
  <c r="BA33" i="1"/>
  <c r="BC33" i="1"/>
  <c r="BD33" i="1"/>
  <c r="O33" i="1"/>
  <c r="N33" i="1"/>
  <c r="AQ32" i="1"/>
  <c r="K32" i="1"/>
  <c r="AR32" i="1"/>
  <c r="AU32" i="1"/>
  <c r="AT32" i="1"/>
  <c r="AS32" i="1"/>
  <c r="R32" i="1"/>
  <c r="AV32" i="1"/>
  <c r="P32" i="1"/>
  <c r="AW32" i="1"/>
  <c r="AX32" i="1"/>
  <c r="AY32" i="1"/>
  <c r="BB32" i="1"/>
  <c r="T32" i="1"/>
  <c r="L32" i="1"/>
  <c r="BH32" i="1"/>
  <c r="BI32" i="1"/>
  <c r="BJ32" i="1"/>
  <c r="BE32" i="1"/>
  <c r="M32" i="1"/>
  <c r="BG32" i="1"/>
  <c r="BF32" i="1"/>
  <c r="AZ32" i="1"/>
  <c r="BA32" i="1"/>
  <c r="BC32" i="1"/>
  <c r="BD32" i="1"/>
  <c r="O32" i="1"/>
  <c r="N32" i="1"/>
  <c r="AQ31" i="1"/>
  <c r="K31" i="1"/>
  <c r="AR31" i="1"/>
  <c r="AU31" i="1"/>
  <c r="AT31" i="1"/>
  <c r="AS31" i="1"/>
  <c r="R31" i="1"/>
  <c r="AV31" i="1"/>
  <c r="P31" i="1"/>
  <c r="AW31" i="1"/>
  <c r="AX31" i="1"/>
  <c r="AY31" i="1"/>
  <c r="BB31" i="1"/>
  <c r="T31" i="1"/>
  <c r="L31" i="1"/>
  <c r="BH31" i="1"/>
  <c r="BI31" i="1"/>
  <c r="BJ31" i="1"/>
  <c r="BE31" i="1"/>
  <c r="M31" i="1"/>
  <c r="BG31" i="1"/>
  <c r="BF31" i="1"/>
  <c r="AZ31" i="1"/>
  <c r="BA31" i="1"/>
  <c r="BC31" i="1"/>
  <c r="BD31" i="1"/>
  <c r="O31" i="1"/>
  <c r="N31" i="1"/>
  <c r="AQ30" i="1"/>
  <c r="K30" i="1"/>
  <c r="AR30" i="1"/>
  <c r="AU30" i="1"/>
  <c r="AT30" i="1"/>
  <c r="AS30" i="1"/>
  <c r="R30" i="1"/>
  <c r="AV30" i="1"/>
  <c r="P30" i="1"/>
  <c r="AW30" i="1"/>
  <c r="AX30" i="1"/>
  <c r="AY30" i="1"/>
  <c r="BB30" i="1"/>
  <c r="T30" i="1"/>
  <c r="L30" i="1"/>
  <c r="BH30" i="1"/>
  <c r="BI30" i="1"/>
  <c r="BJ30" i="1"/>
  <c r="BE30" i="1"/>
  <c r="M30" i="1"/>
  <c r="BG30" i="1"/>
  <c r="BF30" i="1"/>
  <c r="AZ30" i="1"/>
  <c r="BA30" i="1"/>
  <c r="BC30" i="1"/>
  <c r="BD30" i="1"/>
  <c r="O30" i="1"/>
  <c r="N30" i="1"/>
  <c r="AQ29" i="1"/>
  <c r="K29" i="1"/>
  <c r="AR29" i="1"/>
  <c r="AU29" i="1"/>
  <c r="AT29" i="1"/>
  <c r="AS29" i="1"/>
  <c r="R29" i="1"/>
  <c r="AV29" i="1"/>
  <c r="P29" i="1"/>
  <c r="AW29" i="1"/>
  <c r="AX29" i="1"/>
  <c r="AY29" i="1"/>
  <c r="BB29" i="1"/>
  <c r="T29" i="1"/>
  <c r="L29" i="1"/>
  <c r="BH29" i="1"/>
  <c r="BI29" i="1"/>
  <c r="BJ29" i="1"/>
  <c r="BE29" i="1"/>
  <c r="M29" i="1"/>
  <c r="BG29" i="1"/>
  <c r="BF29" i="1"/>
  <c r="AZ29" i="1"/>
  <c r="BA29" i="1"/>
  <c r="BC29" i="1"/>
  <c r="BD29" i="1"/>
  <c r="O29" i="1"/>
  <c r="N29" i="1"/>
  <c r="AQ28" i="1"/>
  <c r="K28" i="1"/>
  <c r="AR28" i="1"/>
  <c r="AU28" i="1"/>
  <c r="AT28" i="1"/>
  <c r="AS28" i="1"/>
  <c r="R28" i="1"/>
  <c r="AV28" i="1"/>
  <c r="P28" i="1"/>
  <c r="AW28" i="1"/>
  <c r="AX28" i="1"/>
  <c r="AY28" i="1"/>
  <c r="BB28" i="1"/>
  <c r="T28" i="1"/>
  <c r="L28" i="1"/>
  <c r="BH28" i="1"/>
  <c r="BI28" i="1"/>
  <c r="BJ28" i="1"/>
  <c r="BE28" i="1"/>
  <c r="M28" i="1"/>
  <c r="BG28" i="1"/>
  <c r="BF28" i="1"/>
  <c r="AZ28" i="1"/>
  <c r="BA28" i="1"/>
  <c r="BC28" i="1"/>
  <c r="BD28" i="1"/>
  <c r="O28" i="1"/>
  <c r="N28" i="1"/>
  <c r="AQ27" i="1"/>
  <c r="K27" i="1"/>
  <c r="AR27" i="1"/>
  <c r="AU27" i="1"/>
  <c r="AT27" i="1"/>
  <c r="AS27" i="1"/>
  <c r="R27" i="1"/>
  <c r="AV27" i="1"/>
  <c r="P27" i="1"/>
  <c r="AW27" i="1"/>
  <c r="AX27" i="1"/>
  <c r="AY27" i="1"/>
  <c r="BB27" i="1"/>
  <c r="T27" i="1"/>
  <c r="L27" i="1"/>
  <c r="BH27" i="1"/>
  <c r="BI27" i="1"/>
  <c r="BJ27" i="1"/>
  <c r="BE27" i="1"/>
  <c r="M27" i="1"/>
  <c r="BG27" i="1"/>
  <c r="BF27" i="1"/>
  <c r="AZ27" i="1"/>
  <c r="BA27" i="1"/>
  <c r="BC27" i="1"/>
  <c r="BD27" i="1"/>
  <c r="O27" i="1"/>
  <c r="N27" i="1"/>
  <c r="AQ26" i="1"/>
  <c r="K26" i="1"/>
  <c r="AR26" i="1"/>
  <c r="AU26" i="1"/>
  <c r="AT26" i="1"/>
  <c r="AS26" i="1"/>
  <c r="R26" i="1"/>
  <c r="AV26" i="1"/>
  <c r="P26" i="1"/>
  <c r="AW26" i="1"/>
  <c r="AX26" i="1"/>
  <c r="AY26" i="1"/>
  <c r="BB26" i="1"/>
  <c r="T26" i="1"/>
  <c r="L26" i="1"/>
  <c r="BH26" i="1"/>
  <c r="BI26" i="1"/>
  <c r="BJ26" i="1"/>
  <c r="BE26" i="1"/>
  <c r="M26" i="1"/>
  <c r="BG26" i="1"/>
  <c r="BF26" i="1"/>
  <c r="AZ26" i="1"/>
  <c r="BA26" i="1"/>
  <c r="BC26" i="1"/>
  <c r="BD26" i="1"/>
  <c r="O26" i="1"/>
  <c r="N26" i="1"/>
  <c r="AQ25" i="1"/>
  <c r="K25" i="1"/>
  <c r="AR25" i="1"/>
  <c r="AU25" i="1"/>
  <c r="AT25" i="1"/>
  <c r="AS25" i="1"/>
  <c r="R25" i="1"/>
  <c r="AV25" i="1"/>
  <c r="P25" i="1"/>
  <c r="AW25" i="1"/>
  <c r="AX25" i="1"/>
  <c r="AY25" i="1"/>
  <c r="BB25" i="1"/>
  <c r="T25" i="1"/>
  <c r="L25" i="1"/>
  <c r="BH25" i="1"/>
  <c r="BI25" i="1"/>
  <c r="BJ25" i="1"/>
  <c r="BE25" i="1"/>
  <c r="M25" i="1"/>
  <c r="BG25" i="1"/>
  <c r="BF25" i="1"/>
  <c r="AZ25" i="1"/>
  <c r="BA25" i="1"/>
  <c r="BC25" i="1"/>
  <c r="BD25" i="1"/>
  <c r="O25" i="1"/>
  <c r="N25" i="1"/>
  <c r="AQ24" i="1"/>
  <c r="K24" i="1"/>
  <c r="AR24" i="1"/>
  <c r="AU24" i="1"/>
  <c r="AT24" i="1"/>
  <c r="AS24" i="1"/>
  <c r="R24" i="1"/>
  <c r="AV24" i="1"/>
  <c r="P24" i="1"/>
  <c r="AW24" i="1"/>
  <c r="AX24" i="1"/>
  <c r="AY24" i="1"/>
  <c r="BB24" i="1"/>
  <c r="T24" i="1"/>
  <c r="L24" i="1"/>
  <c r="BH24" i="1"/>
  <c r="BI24" i="1"/>
  <c r="BJ24" i="1"/>
  <c r="BE24" i="1"/>
  <c r="M24" i="1"/>
  <c r="BG24" i="1"/>
  <c r="BF24" i="1"/>
  <c r="AZ24" i="1"/>
  <c r="BA24" i="1"/>
  <c r="BC24" i="1"/>
  <c r="BD24" i="1"/>
  <c r="O24" i="1"/>
  <c r="N24" i="1"/>
  <c r="AQ23" i="1"/>
  <c r="K23" i="1"/>
  <c r="AR23" i="1"/>
  <c r="AU23" i="1"/>
  <c r="AT23" i="1"/>
  <c r="AS23" i="1"/>
  <c r="R23" i="1"/>
  <c r="AV23" i="1"/>
  <c r="P23" i="1"/>
  <c r="AW23" i="1"/>
  <c r="AX23" i="1"/>
  <c r="AY23" i="1"/>
  <c r="BB23" i="1"/>
  <c r="T23" i="1"/>
  <c r="L23" i="1"/>
  <c r="BH23" i="1"/>
  <c r="BI23" i="1"/>
  <c r="BJ23" i="1"/>
  <c r="BE23" i="1"/>
  <c r="M23" i="1"/>
  <c r="BG23" i="1"/>
  <c r="BF23" i="1"/>
  <c r="AZ23" i="1"/>
  <c r="BA23" i="1"/>
  <c r="BC23" i="1"/>
  <c r="BD23" i="1"/>
  <c r="O23" i="1"/>
  <c r="N23" i="1"/>
  <c r="AQ22" i="1"/>
  <c r="K22" i="1"/>
  <c r="AR22" i="1"/>
  <c r="AU22" i="1"/>
  <c r="AT22" i="1"/>
  <c r="AS22" i="1"/>
  <c r="R22" i="1"/>
  <c r="AV22" i="1"/>
  <c r="P22" i="1"/>
  <c r="AW22" i="1"/>
  <c r="AX22" i="1"/>
  <c r="AY22" i="1"/>
  <c r="BB22" i="1"/>
  <c r="T22" i="1"/>
  <c r="L22" i="1"/>
  <c r="BH22" i="1"/>
  <c r="BI22" i="1"/>
  <c r="BJ22" i="1"/>
  <c r="BE22" i="1"/>
  <c r="M22" i="1"/>
  <c r="BG22" i="1"/>
  <c r="BF22" i="1"/>
  <c r="AZ22" i="1"/>
  <c r="BA22" i="1"/>
  <c r="BC22" i="1"/>
  <c r="BD22" i="1"/>
  <c r="O22" i="1"/>
  <c r="N22" i="1"/>
  <c r="AQ21" i="1"/>
  <c r="K21" i="1"/>
  <c r="AR21" i="1"/>
  <c r="AU21" i="1"/>
  <c r="AT21" i="1"/>
  <c r="AS21" i="1"/>
  <c r="R21" i="1"/>
  <c r="AV21" i="1"/>
  <c r="P21" i="1"/>
  <c r="AW21" i="1"/>
  <c r="AX21" i="1"/>
  <c r="AY21" i="1"/>
  <c r="BB21" i="1"/>
  <c r="T21" i="1"/>
  <c r="L21" i="1"/>
  <c r="BH21" i="1"/>
  <c r="BI21" i="1"/>
  <c r="BJ21" i="1"/>
  <c r="BE21" i="1"/>
  <c r="M21" i="1"/>
  <c r="BG21" i="1"/>
  <c r="BF21" i="1"/>
  <c r="AZ21" i="1"/>
  <c r="BA21" i="1"/>
  <c r="BC21" i="1"/>
  <c r="BD21" i="1"/>
  <c r="O21" i="1"/>
  <c r="N21" i="1"/>
  <c r="AQ20" i="1"/>
  <c r="K20" i="1"/>
  <c r="AR20" i="1"/>
  <c r="AU20" i="1"/>
  <c r="AT20" i="1"/>
  <c r="AS20" i="1"/>
  <c r="R20" i="1"/>
  <c r="AV20" i="1"/>
  <c r="P20" i="1"/>
  <c r="AW20" i="1"/>
  <c r="AX20" i="1"/>
  <c r="AY20" i="1"/>
  <c r="BB20" i="1"/>
  <c r="T20" i="1"/>
  <c r="L20" i="1"/>
  <c r="BH20" i="1"/>
  <c r="BI20" i="1"/>
  <c r="BJ20" i="1"/>
  <c r="BE20" i="1"/>
  <c r="M20" i="1"/>
  <c r="BG20" i="1"/>
  <c r="BF20" i="1"/>
  <c r="AZ20" i="1"/>
  <c r="BA20" i="1"/>
  <c r="BC20" i="1"/>
  <c r="BD20" i="1"/>
  <c r="O20" i="1"/>
  <c r="N20" i="1"/>
  <c r="AQ19" i="1"/>
  <c r="K19" i="1"/>
  <c r="AR19" i="1"/>
  <c r="AU19" i="1"/>
  <c r="AT19" i="1"/>
  <c r="AS19" i="1"/>
  <c r="R19" i="1"/>
  <c r="AV19" i="1"/>
  <c r="P19" i="1"/>
  <c r="AW19" i="1"/>
  <c r="AX19" i="1"/>
  <c r="AY19" i="1"/>
  <c r="BB19" i="1"/>
  <c r="T19" i="1"/>
  <c r="L19" i="1"/>
  <c r="BH19" i="1"/>
  <c r="BI19" i="1"/>
  <c r="BJ19" i="1"/>
  <c r="BE19" i="1"/>
  <c r="M19" i="1"/>
  <c r="BG19" i="1"/>
  <c r="BF19" i="1"/>
  <c r="AZ19" i="1"/>
  <c r="BA19" i="1"/>
  <c r="BC19" i="1"/>
  <c r="BD19" i="1"/>
  <c r="O19" i="1"/>
  <c r="N19" i="1"/>
  <c r="AQ18" i="1"/>
  <c r="K18" i="1"/>
  <c r="AR18" i="1"/>
  <c r="AU18" i="1"/>
  <c r="AT18" i="1"/>
  <c r="AS18" i="1"/>
  <c r="R18" i="1"/>
  <c r="AV18" i="1"/>
  <c r="P18" i="1"/>
  <c r="AW18" i="1"/>
  <c r="AX18" i="1"/>
  <c r="AY18" i="1"/>
  <c r="BB18" i="1"/>
  <c r="T18" i="1"/>
  <c r="L18" i="1"/>
  <c r="BH18" i="1"/>
  <c r="BI18" i="1"/>
  <c r="BJ18" i="1"/>
  <c r="BE18" i="1"/>
  <c r="M18" i="1"/>
  <c r="BG18" i="1"/>
  <c r="BF18" i="1"/>
  <c r="AZ18" i="1"/>
  <c r="BA18" i="1"/>
  <c r="BC18" i="1"/>
  <c r="BD18" i="1"/>
  <c r="O18" i="1"/>
  <c r="N18" i="1"/>
  <c r="AQ17" i="1"/>
  <c r="K17" i="1"/>
  <c r="AR17" i="1"/>
  <c r="AU17" i="1"/>
  <c r="AT17" i="1"/>
  <c r="AS17" i="1"/>
  <c r="R17" i="1"/>
  <c r="AV17" i="1"/>
  <c r="P17" i="1"/>
  <c r="AW17" i="1"/>
  <c r="AX17" i="1"/>
  <c r="AY17" i="1"/>
  <c r="BB17" i="1"/>
  <c r="T17" i="1"/>
  <c r="L17" i="1"/>
  <c r="BH17" i="1"/>
  <c r="BI17" i="1"/>
  <c r="BJ17" i="1"/>
  <c r="BE17" i="1"/>
  <c r="M17" i="1"/>
  <c r="BG17" i="1"/>
  <c r="BF17" i="1"/>
  <c r="AZ17" i="1"/>
  <c r="BA17" i="1"/>
  <c r="BC17" i="1"/>
  <c r="BD17" i="1"/>
  <c r="O17" i="1"/>
  <c r="N17" i="1"/>
  <c r="AQ16" i="1"/>
  <c r="K16" i="1"/>
  <c r="AR16" i="1"/>
  <c r="AU16" i="1"/>
  <c r="AT16" i="1"/>
  <c r="AS16" i="1"/>
  <c r="R16" i="1"/>
  <c r="AV16" i="1"/>
  <c r="P16" i="1"/>
  <c r="AW16" i="1"/>
  <c r="AX16" i="1"/>
  <c r="AY16" i="1"/>
  <c r="BB16" i="1"/>
  <c r="T16" i="1"/>
  <c r="L16" i="1"/>
  <c r="BH16" i="1"/>
  <c r="BI16" i="1"/>
  <c r="BJ16" i="1"/>
  <c r="BE16" i="1"/>
  <c r="M16" i="1"/>
  <c r="BG16" i="1"/>
  <c r="BF16" i="1"/>
  <c r="AZ16" i="1"/>
  <c r="BA16" i="1"/>
  <c r="BC16" i="1"/>
  <c r="BD16" i="1"/>
  <c r="O16" i="1"/>
  <c r="N16" i="1"/>
  <c r="AQ15" i="1"/>
  <c r="K15" i="1"/>
  <c r="AR15" i="1"/>
  <c r="AU15" i="1"/>
  <c r="AT15" i="1"/>
  <c r="AS15" i="1"/>
  <c r="R15" i="1"/>
  <c r="AV15" i="1"/>
  <c r="P15" i="1"/>
  <c r="AW15" i="1"/>
  <c r="AX15" i="1"/>
  <c r="AY15" i="1"/>
  <c r="BB15" i="1"/>
  <c r="T15" i="1"/>
  <c r="L15" i="1"/>
  <c r="BH15" i="1"/>
  <c r="BI15" i="1"/>
  <c r="BJ15" i="1"/>
  <c r="BE15" i="1"/>
  <c r="M15" i="1"/>
  <c r="BG15" i="1"/>
  <c r="BF15" i="1"/>
  <c r="AZ15" i="1"/>
  <c r="BA15" i="1"/>
  <c r="BC15" i="1"/>
  <c r="BD15" i="1"/>
  <c r="O15" i="1"/>
  <c r="N15" i="1"/>
  <c r="AQ14" i="1"/>
  <c r="K14" i="1"/>
  <c r="AR14" i="1"/>
  <c r="AU14" i="1"/>
  <c r="AT14" i="1"/>
  <c r="AS14" i="1"/>
  <c r="R14" i="1"/>
  <c r="AV14" i="1"/>
  <c r="P14" i="1"/>
  <c r="AW14" i="1"/>
  <c r="AX14" i="1"/>
  <c r="AY14" i="1"/>
  <c r="BB14" i="1"/>
  <c r="T14" i="1"/>
  <c r="L14" i="1"/>
  <c r="BH14" i="1"/>
  <c r="BI14" i="1"/>
  <c r="BJ14" i="1"/>
  <c r="BE14" i="1"/>
  <c r="M14" i="1"/>
  <c r="BG14" i="1"/>
  <c r="BF14" i="1"/>
  <c r="AZ14" i="1"/>
  <c r="BA14" i="1"/>
  <c r="BC14" i="1"/>
  <c r="BD14" i="1"/>
  <c r="O14" i="1"/>
  <c r="N14" i="1"/>
  <c r="AQ13" i="1"/>
  <c r="K13" i="1"/>
  <c r="AR13" i="1"/>
  <c r="AU13" i="1"/>
  <c r="AT13" i="1"/>
  <c r="AS13" i="1"/>
  <c r="R13" i="1"/>
  <c r="AV13" i="1"/>
  <c r="P13" i="1"/>
  <c r="AW13" i="1"/>
  <c r="AX13" i="1"/>
  <c r="AY13" i="1"/>
  <c r="BB13" i="1"/>
  <c r="T13" i="1"/>
  <c r="L13" i="1"/>
  <c r="BH13" i="1"/>
  <c r="BI13" i="1"/>
  <c r="BJ13" i="1"/>
  <c r="BE13" i="1"/>
  <c r="M13" i="1"/>
  <c r="BG13" i="1"/>
  <c r="BF13" i="1"/>
  <c r="AZ13" i="1"/>
  <c r="BA13" i="1"/>
  <c r="BC13" i="1"/>
  <c r="BD13" i="1"/>
  <c r="O13" i="1"/>
  <c r="N13" i="1"/>
  <c r="AQ12" i="1"/>
  <c r="K12" i="1"/>
  <c r="AR12" i="1"/>
  <c r="AU12" i="1"/>
  <c r="AT12" i="1"/>
  <c r="AS12" i="1"/>
  <c r="R12" i="1"/>
  <c r="AV12" i="1"/>
  <c r="P12" i="1"/>
  <c r="AW12" i="1"/>
  <c r="AX12" i="1"/>
  <c r="AY12" i="1"/>
  <c r="BB12" i="1"/>
  <c r="T12" i="1"/>
  <c r="L12" i="1"/>
  <c r="BH12" i="1"/>
  <c r="BI12" i="1"/>
  <c r="BJ12" i="1"/>
  <c r="BE12" i="1"/>
  <c r="M12" i="1"/>
  <c r="BG12" i="1"/>
  <c r="BF12" i="1"/>
  <c r="AZ12" i="1"/>
  <c r="BA12" i="1"/>
  <c r="BC12" i="1"/>
  <c r="BD12" i="1"/>
  <c r="O12" i="1"/>
  <c r="N12" i="1"/>
  <c r="AQ11" i="1"/>
  <c r="K11" i="1"/>
  <c r="AR11" i="1"/>
  <c r="AU11" i="1"/>
  <c r="AT11" i="1"/>
  <c r="AS11" i="1"/>
  <c r="R11" i="1"/>
  <c r="AV11" i="1"/>
  <c r="P11" i="1"/>
  <c r="AW11" i="1"/>
  <c r="AX11" i="1"/>
  <c r="AY11" i="1"/>
  <c r="BB11" i="1"/>
  <c r="T11" i="1"/>
  <c r="L11" i="1"/>
  <c r="BH11" i="1"/>
  <c r="BI11" i="1"/>
  <c r="BJ11" i="1"/>
  <c r="BE11" i="1"/>
  <c r="M11" i="1"/>
  <c r="BG11" i="1"/>
  <c r="BF11" i="1"/>
  <c r="AZ11" i="1"/>
  <c r="BA11" i="1"/>
  <c r="BC11" i="1"/>
  <c r="BD11" i="1"/>
  <c r="O11" i="1"/>
  <c r="N11" i="1"/>
  <c r="AQ10" i="1"/>
  <c r="K10" i="1"/>
  <c r="AR10" i="1"/>
  <c r="AU10" i="1"/>
  <c r="AT10" i="1"/>
  <c r="AS10" i="1"/>
  <c r="R10" i="1"/>
  <c r="AV10" i="1"/>
  <c r="P10" i="1"/>
  <c r="AW10" i="1"/>
  <c r="AX10" i="1"/>
  <c r="AY10" i="1"/>
  <c r="BB10" i="1"/>
  <c r="T10" i="1"/>
  <c r="L10" i="1"/>
  <c r="BH10" i="1"/>
  <c r="BI10" i="1"/>
  <c r="BJ10" i="1"/>
  <c r="BE10" i="1"/>
  <c r="M10" i="1"/>
  <c r="BG10" i="1"/>
  <c r="BF10" i="1"/>
  <c r="AZ10" i="1"/>
  <c r="BA10" i="1"/>
  <c r="BC10" i="1"/>
  <c r="BD10" i="1"/>
  <c r="O10" i="1"/>
  <c r="N10" i="1"/>
  <c r="AQ9" i="1"/>
  <c r="K9" i="1"/>
  <c r="AR9" i="1"/>
  <c r="AU9" i="1"/>
  <c r="AT9" i="1"/>
  <c r="AS9" i="1"/>
  <c r="R9" i="1"/>
  <c r="AV9" i="1"/>
  <c r="P9" i="1"/>
  <c r="AW9" i="1"/>
  <c r="AX9" i="1"/>
  <c r="AY9" i="1"/>
  <c r="BB9" i="1"/>
  <c r="T9" i="1"/>
  <c r="L9" i="1"/>
  <c r="BH9" i="1"/>
  <c r="BI9" i="1"/>
  <c r="BJ9" i="1"/>
  <c r="BE9" i="1"/>
  <c r="M9" i="1"/>
  <c r="BG9" i="1"/>
  <c r="BF9" i="1"/>
  <c r="AZ9" i="1"/>
  <c r="BA9" i="1"/>
  <c r="BC9" i="1"/>
  <c r="BD9" i="1"/>
  <c r="O9" i="1"/>
  <c r="N9" i="1"/>
  <c r="AQ8" i="1"/>
  <c r="K8" i="1"/>
  <c r="AR8" i="1"/>
  <c r="AU8" i="1"/>
  <c r="AT8" i="1"/>
  <c r="AS8" i="1"/>
  <c r="R8" i="1"/>
  <c r="AV8" i="1"/>
  <c r="P8" i="1"/>
  <c r="AW8" i="1"/>
  <c r="AX8" i="1"/>
  <c r="AY8" i="1"/>
  <c r="BB8" i="1"/>
  <c r="T8" i="1"/>
  <c r="L8" i="1"/>
  <c r="BH8" i="1"/>
  <c r="BI8" i="1"/>
  <c r="BJ8" i="1"/>
  <c r="BE8" i="1"/>
  <c r="M8" i="1"/>
  <c r="BG8" i="1"/>
  <c r="BF8" i="1"/>
  <c r="AZ8" i="1"/>
  <c r="BA8" i="1"/>
  <c r="BC8" i="1"/>
  <c r="BD8" i="1"/>
  <c r="O8" i="1"/>
  <c r="N8" i="1"/>
  <c r="AQ7" i="1"/>
  <c r="K7" i="1"/>
  <c r="AR7" i="1"/>
  <c r="AU7" i="1"/>
  <c r="AT7" i="1"/>
  <c r="AS7" i="1"/>
  <c r="R7" i="1"/>
  <c r="AV7" i="1"/>
  <c r="P7" i="1"/>
  <c r="AW7" i="1"/>
  <c r="AX7" i="1"/>
  <c r="AY7" i="1"/>
  <c r="BB7" i="1"/>
  <c r="T7" i="1"/>
  <c r="L7" i="1"/>
  <c r="BH7" i="1"/>
  <c r="BI7" i="1"/>
  <c r="BJ7" i="1"/>
  <c r="BE7" i="1"/>
  <c r="M7" i="1"/>
  <c r="BG7" i="1"/>
  <c r="BF7" i="1"/>
  <c r="AZ7" i="1"/>
  <c r="BA7" i="1"/>
  <c r="BC7" i="1"/>
  <c r="BD7" i="1"/>
  <c r="O7" i="1"/>
  <c r="N7" i="1"/>
  <c r="AQ6" i="1"/>
  <c r="K6" i="1"/>
  <c r="AR6" i="1"/>
  <c r="AU6" i="1"/>
  <c r="AT6" i="1"/>
  <c r="AS6" i="1"/>
  <c r="R6" i="1"/>
  <c r="AV6" i="1"/>
  <c r="P6" i="1"/>
  <c r="AW6" i="1"/>
  <c r="AX6" i="1"/>
  <c r="AY6" i="1"/>
  <c r="BB6" i="1"/>
  <c r="T6" i="1"/>
  <c r="L6" i="1"/>
  <c r="BH6" i="1"/>
  <c r="BI6" i="1"/>
  <c r="BJ6" i="1"/>
  <c r="BE6" i="1"/>
  <c r="M6" i="1"/>
  <c r="BG6" i="1"/>
  <c r="BF6" i="1"/>
  <c r="AZ6" i="1"/>
  <c r="BA6" i="1"/>
  <c r="BC6" i="1"/>
  <c r="BD6" i="1"/>
  <c r="O6" i="1"/>
  <c r="N6" i="1"/>
  <c r="AQ5" i="1"/>
  <c r="K5" i="1"/>
  <c r="AR5" i="1"/>
  <c r="AU5" i="1"/>
  <c r="AT5" i="1"/>
  <c r="AS5" i="1"/>
  <c r="R5" i="1"/>
  <c r="AV5" i="1"/>
  <c r="P5" i="1"/>
  <c r="AW5" i="1"/>
  <c r="AX5" i="1"/>
  <c r="AY5" i="1"/>
  <c r="BB5" i="1"/>
  <c r="T5" i="1"/>
  <c r="L5" i="1"/>
  <c r="BH5" i="1"/>
  <c r="BI5" i="1"/>
  <c r="BJ5" i="1"/>
  <c r="BE5" i="1"/>
  <c r="M5" i="1"/>
  <c r="BG5" i="1"/>
  <c r="BF5" i="1"/>
  <c r="AZ5" i="1"/>
  <c r="BA5" i="1"/>
  <c r="BC5" i="1"/>
  <c r="BD5" i="1"/>
  <c r="O5" i="1"/>
  <c r="N5" i="1"/>
  <c r="AQ4" i="1"/>
  <c r="K4" i="1"/>
  <c r="AR4" i="1"/>
  <c r="AU4" i="1"/>
  <c r="AT4" i="1"/>
  <c r="AS4" i="1"/>
  <c r="R4" i="1"/>
  <c r="AV4" i="1"/>
  <c r="P4" i="1"/>
  <c r="AW4" i="1"/>
  <c r="AX4" i="1"/>
  <c r="AY4" i="1"/>
  <c r="BB4" i="1"/>
  <c r="T4" i="1"/>
  <c r="L4" i="1"/>
  <c r="BH4" i="1"/>
  <c r="BI4" i="1"/>
  <c r="BJ4" i="1"/>
  <c r="BE4" i="1"/>
  <c r="M4" i="1"/>
  <c r="BG4" i="1"/>
  <c r="BF4" i="1"/>
  <c r="AZ4" i="1"/>
  <c r="BA4" i="1"/>
  <c r="BC4" i="1"/>
  <c r="BD4" i="1"/>
  <c r="O4" i="1"/>
  <c r="N4" i="1"/>
  <c r="AQ3" i="1"/>
  <c r="K3" i="1"/>
  <c r="AR3" i="1"/>
  <c r="AU3" i="1"/>
  <c r="AT3" i="1"/>
  <c r="AS3" i="1"/>
  <c r="R3" i="1"/>
  <c r="AV3" i="1"/>
  <c r="P3" i="1"/>
  <c r="AW3" i="1"/>
  <c r="AX3" i="1"/>
  <c r="AY3" i="1"/>
  <c r="BB3" i="1"/>
  <c r="T3" i="1"/>
  <c r="L3" i="1"/>
  <c r="BH3" i="1"/>
  <c r="BI3" i="1"/>
  <c r="BJ3" i="1"/>
  <c r="BE3" i="1"/>
  <c r="M3" i="1"/>
  <c r="BG3" i="1"/>
  <c r="BF3" i="1"/>
  <c r="AZ3" i="1"/>
  <c r="BA3" i="1"/>
  <c r="BC3" i="1"/>
  <c r="BD3" i="1"/>
  <c r="O3" i="1"/>
  <c r="N3" i="1"/>
</calcChain>
</file>

<file path=xl/sharedStrings.xml><?xml version="1.0" encoding="utf-8"?>
<sst xmlns="http://schemas.openxmlformats.org/spreadsheetml/2006/main" count="965" uniqueCount="307">
  <si>
    <t>Obs</t>
  </si>
  <si>
    <t>HHMMSS</t>
  </si>
  <si>
    <t>date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</si>
  <si>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</si>
  <si>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</si>
  <si>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</si>
  <si>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</si>
  <si>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</si>
  <si>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</si>
  <si>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</si>
  <si>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</si>
  <si>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</si>
  <si>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</si>
  <si>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</si>
  <si>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</si>
  <si>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</si>
  <si>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</si>
  <si>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</si>
  <si>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</si>
  <si>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</si>
  <si>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</si>
  <si>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</si>
  <si>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</si>
  <si>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</si>
  <si>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</si>
  <si>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</si>
  <si>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</si>
  <si>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</si>
  <si>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</si>
  <si>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</si>
  <si>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</si>
  <si>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</si>
  <si>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</si>
  <si>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</si>
  <si>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</si>
  <si>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</si>
  <si>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</si>
  <si>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</si>
  <si>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</si>
  <si>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</si>
  <si>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</si>
  <si>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</si>
  <si>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</si>
  <si>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</si>
  <si>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</si>
  <si>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</si>
  <si>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</si>
  <si>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</si>
  <si>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</si>
  <si>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</si>
  <si>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</si>
  <si>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</si>
  <si>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</si>
  <si>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</si>
  <si>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</si>
  <si>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</si>
  <si>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</si>
  <si>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</si>
  <si>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</si>
  <si>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</si>
  <si>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</si>
  <si>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</si>
  <si>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</si>
  <si>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</si>
  <si>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08:02:15</t>
  </si>
  <si>
    <t>m5</t>
  </si>
  <si>
    <t>50</t>
  </si>
  <si>
    <t>scal</t>
  </si>
  <si>
    <t>08:04:28</t>
  </si>
  <si>
    <t>100</t>
  </si>
  <si>
    <t>08:06:45</t>
  </si>
  <si>
    <t>150</t>
  </si>
  <si>
    <t>08:08:14</t>
  </si>
  <si>
    <t>200</t>
  </si>
  <si>
    <t>08:14:49</t>
  </si>
  <si>
    <t>sam</t>
  </si>
  <si>
    <t>08:16:33</t>
  </si>
  <si>
    <t>08:21:30</t>
  </si>
  <si>
    <t>75</t>
  </si>
  <si>
    <t>tlat</t>
  </si>
  <si>
    <t>08:23:59</t>
  </si>
  <si>
    <t>08:26:26</t>
  </si>
  <si>
    <t>08:37:59</t>
  </si>
  <si>
    <t>sac</t>
  </si>
  <si>
    <t>08:38:49</t>
  </si>
  <si>
    <t>08:40:01</t>
  </si>
  <si>
    <t>08:41:19</t>
  </si>
  <si>
    <t>08:42:34</t>
  </si>
  <si>
    <t>250</t>
  </si>
  <si>
    <t>09:26:32</t>
  </si>
  <si>
    <t>09:27:31</t>
  </si>
  <si>
    <t>09:28:48</t>
  </si>
  <si>
    <t>09:30:02</t>
  </si>
  <si>
    <t>175</t>
  </si>
  <si>
    <t>09:30:59</t>
  </si>
  <si>
    <t>09:34:51</t>
  </si>
  <si>
    <t>09:37:42</t>
  </si>
  <si>
    <t>275</t>
  </si>
  <si>
    <t>09:38:48</t>
  </si>
  <si>
    <t>09:40:04</t>
  </si>
  <si>
    <t>09:41:14</t>
  </si>
  <si>
    <t>09:42:08</t>
  </si>
  <si>
    <t>09:49:06</t>
  </si>
  <si>
    <t>09:50:37</t>
  </si>
  <si>
    <t>09:51:40</t>
  </si>
  <si>
    <t>09:54:59</t>
  </si>
  <si>
    <t>09:56:22</t>
  </si>
  <si>
    <t>09:57:43</t>
  </si>
  <si>
    <t>09:58:58</t>
  </si>
  <si>
    <t>09:59:56</t>
  </si>
  <si>
    <t>10:27:41</t>
  </si>
  <si>
    <t>10:28:44</t>
  </si>
  <si>
    <t>10:29:32</t>
  </si>
  <si>
    <t>10:31:39</t>
  </si>
  <si>
    <t>10:33:24</t>
  </si>
  <si>
    <t>10:35:09</t>
  </si>
  <si>
    <t>10:36:50</t>
  </si>
  <si>
    <t>10:37:44</t>
  </si>
  <si>
    <t>10:39:03</t>
  </si>
  <si>
    <t>10:41:39</t>
  </si>
  <si>
    <t>10:43:57</t>
  </si>
  <si>
    <t>10:45:04</t>
  </si>
  <si>
    <t>10:49:34</t>
  </si>
  <si>
    <t>10:50:45</t>
  </si>
  <si>
    <t>10:51:39</t>
  </si>
  <si>
    <t>10:41:20</t>
  </si>
  <si>
    <t>m4s</t>
  </si>
  <si>
    <t>10:44:32</t>
  </si>
  <si>
    <t>10:45:44</t>
  </si>
  <si>
    <t>10:47:33</t>
  </si>
  <si>
    <t>10:49:33</t>
  </si>
  <si>
    <t>10:55:34</t>
  </si>
  <si>
    <t>10:56:41</t>
  </si>
  <si>
    <t>10:57:39</t>
  </si>
  <si>
    <t>10:58:18</t>
  </si>
  <si>
    <t>10:59:31</t>
  </si>
  <si>
    <t>11:00:13</t>
  </si>
  <si>
    <t>11:02:36</t>
  </si>
  <si>
    <t>11:03:58</t>
  </si>
  <si>
    <t>300</t>
  </si>
  <si>
    <t>11:12:13</t>
  </si>
  <si>
    <t>sac/stab</t>
  </si>
  <si>
    <t>11:14:20</t>
  </si>
  <si>
    <t>11:16:24</t>
  </si>
  <si>
    <t>11:18:30</t>
  </si>
  <si>
    <t>11:45:49</t>
  </si>
  <si>
    <t>11:48:10</t>
  </si>
  <si>
    <t>11:49:51</t>
  </si>
  <si>
    <t>11:55:41</t>
  </si>
  <si>
    <t>11:58:18</t>
  </si>
  <si>
    <t>11:59:59</t>
  </si>
  <si>
    <t>12:01:40</t>
  </si>
  <si>
    <t>12:05:49</t>
  </si>
  <si>
    <t>12:09:00</t>
  </si>
  <si>
    <t>12:10:25</t>
  </si>
  <si>
    <t>12:11:34</t>
  </si>
  <si>
    <t>12:35:46</t>
  </si>
  <si>
    <t>12:37:22</t>
  </si>
  <si>
    <t>12:39:03</t>
  </si>
  <si>
    <t>12:40:17</t>
  </si>
  <si>
    <t>12:43:45</t>
  </si>
  <si>
    <t>350</t>
  </si>
  <si>
    <t>12:45:36</t>
  </si>
  <si>
    <t>12:46:53</t>
  </si>
  <si>
    <t>12:48:26</t>
  </si>
  <si>
    <t>12:50:21</t>
  </si>
  <si>
    <t>12:51:44</t>
  </si>
  <si>
    <t>12:53:00</t>
  </si>
  <si>
    <t>12:55:31</t>
  </si>
  <si>
    <t>12:57:14</t>
  </si>
  <si>
    <t>12:58:26</t>
  </si>
  <si>
    <t>08:35:36</t>
  </si>
  <si>
    <t>m1w</t>
  </si>
  <si>
    <t>08:36:38</t>
  </si>
  <si>
    <t>08:39:00</t>
  </si>
  <si>
    <t>08:40:15</t>
  </si>
  <si>
    <t>08:41:22</t>
  </si>
  <si>
    <t>08:45:47</t>
  </si>
  <si>
    <t>08:47:26</t>
  </si>
  <si>
    <t>08:48:28</t>
  </si>
  <si>
    <t>08:49:28</t>
  </si>
  <si>
    <t>08:53:59</t>
  </si>
  <si>
    <t>08:55:06</t>
  </si>
  <si>
    <t>09:02:18</t>
  </si>
  <si>
    <t>09:03:48</t>
  </si>
  <si>
    <t>09:06:36</t>
  </si>
  <si>
    <t>09:09:32</t>
  </si>
  <si>
    <t>tdom</t>
  </si>
  <si>
    <t>09:11:09</t>
  </si>
  <si>
    <t>09:36:19</t>
  </si>
  <si>
    <t>09:38:20</t>
  </si>
  <si>
    <t>09:40:11</t>
  </si>
  <si>
    <t>09:42:03</t>
  </si>
  <si>
    <t>09:46:32</t>
  </si>
  <si>
    <t>09:47:41</t>
  </si>
  <si>
    <t>09:49:28</t>
  </si>
  <si>
    <t>09:56:09</t>
  </si>
  <si>
    <t>09:57:51</t>
  </si>
  <si>
    <t>10:03:48</t>
  </si>
  <si>
    <t>10:05:58</t>
  </si>
  <si>
    <t>10:08:19</t>
  </si>
  <si>
    <t>10:09:52</t>
  </si>
  <si>
    <t>10:13:33</t>
  </si>
  <si>
    <t>10:16:23</t>
  </si>
  <si>
    <t>10:18:10</t>
  </si>
  <si>
    <t>10:20:05</t>
  </si>
  <si>
    <t>10:52:43</t>
  </si>
  <si>
    <t>10:54:22</t>
  </si>
  <si>
    <t>10:55:41</t>
  </si>
  <si>
    <t>10:57:07</t>
  </si>
  <si>
    <t>11:01:22</t>
  </si>
  <si>
    <t>11:02:58</t>
  </si>
  <si>
    <t>11:05:55</t>
  </si>
  <si>
    <t>11:07:24</t>
  </si>
  <si>
    <t>11:12:40</t>
  </si>
  <si>
    <t>11:14:06</t>
  </si>
  <si>
    <t>11:15:37</t>
  </si>
  <si>
    <t>11:17:05</t>
  </si>
  <si>
    <t>11:18:50</t>
  </si>
  <si>
    <t>11:39:39</t>
  </si>
  <si>
    <t>11:41:34</t>
  </si>
  <si>
    <t>11:43:26</t>
  </si>
  <si>
    <t>11:44:52</t>
  </si>
  <si>
    <t>11:46:33</t>
  </si>
  <si>
    <t>11:47:50</t>
  </si>
  <si>
    <t>11:52:47</t>
  </si>
  <si>
    <t>11:54:22</t>
  </si>
  <si>
    <t>11:56:20</t>
  </si>
  <si>
    <t>11:58:19</t>
  </si>
  <si>
    <t>10:32:38</t>
  </si>
  <si>
    <t>m1e</t>
  </si>
  <si>
    <t>50cm</t>
  </si>
  <si>
    <t>10:34:45</t>
  </si>
  <si>
    <t>100cm</t>
  </si>
  <si>
    <t>10:38:25</t>
  </si>
  <si>
    <t>10:39:54</t>
  </si>
  <si>
    <t>150cm</t>
  </si>
  <si>
    <t>10:40:43</t>
  </si>
  <si>
    <t>10:42:01</t>
  </si>
  <si>
    <t>200cm</t>
  </si>
  <si>
    <t>10:44:18</t>
  </si>
  <si>
    <t>10:45:50</t>
  </si>
  <si>
    <t>10:48:08</t>
  </si>
  <si>
    <t>10:50:07</t>
  </si>
  <si>
    <t>12:20:54</t>
  </si>
  <si>
    <t>stab</t>
  </si>
  <si>
    <t>12:23:25</t>
  </si>
  <si>
    <t>12:25:32</t>
  </si>
  <si>
    <t>12:27:16</t>
  </si>
  <si>
    <t>12:28:30</t>
  </si>
  <si>
    <t>12:30:22</t>
  </si>
  <si>
    <t>12:32:17</t>
  </si>
  <si>
    <t>12:35:19</t>
  </si>
  <si>
    <t>50 cm</t>
  </si>
  <si>
    <t>12:37:12</t>
  </si>
  <si>
    <t>100 cm</t>
  </si>
  <si>
    <t>12:39:33</t>
  </si>
  <si>
    <t>150 cm</t>
  </si>
  <si>
    <t>12:42:16</t>
  </si>
  <si>
    <t>200 cm</t>
  </si>
  <si>
    <t>12:44:11</t>
  </si>
  <si>
    <t>12:44:52</t>
  </si>
  <si>
    <t>12:46:49</t>
  </si>
  <si>
    <t>12:48:01</t>
  </si>
  <si>
    <t>12:49:41</t>
  </si>
  <si>
    <t>12:51:54</t>
  </si>
  <si>
    <t>10:41:12</t>
  </si>
  <si>
    <t>25cm</t>
  </si>
  <si>
    <t>10:42:03</t>
  </si>
  <si>
    <t>10:43:07</t>
  </si>
  <si>
    <t>75cm</t>
  </si>
  <si>
    <t>10:44:34</t>
  </si>
  <si>
    <t>10:45:18</t>
  </si>
  <si>
    <t>10:47:07</t>
  </si>
  <si>
    <t>10:48:11</t>
  </si>
  <si>
    <t>10:49:57</t>
  </si>
  <si>
    <t>10:51:30</t>
  </si>
  <si>
    <t>10:53:13</t>
  </si>
  <si>
    <t>10:54:53</t>
  </si>
  <si>
    <t>10:58:10</t>
  </si>
  <si>
    <t>11:00:34</t>
  </si>
  <si>
    <t>11:02:41</t>
  </si>
  <si>
    <t>11:04:27</t>
  </si>
  <si>
    <t>11:05:39</t>
  </si>
  <si>
    <t>11:07:17</t>
  </si>
  <si>
    <t>11:09:08</t>
  </si>
  <si>
    <t>11:10:47</t>
  </si>
  <si>
    <t>11:11:52</t>
  </si>
  <si>
    <t>11:13:15</t>
  </si>
  <si>
    <t>11:15:06</t>
  </si>
  <si>
    <t>11:16:33</t>
  </si>
  <si>
    <t>125cm</t>
  </si>
  <si>
    <t>11:20:58</t>
  </si>
  <si>
    <t>11:22:52</t>
  </si>
  <si>
    <t>11:25:08</t>
  </si>
  <si>
    <t>11:28:39</t>
  </si>
  <si>
    <t>11:30:19</t>
  </si>
  <si>
    <t>11:31:26</t>
  </si>
  <si>
    <t>11:32:55</t>
  </si>
  <si>
    <t>11:34:21</t>
  </si>
  <si>
    <t>11:35:18</t>
  </si>
  <si>
    <t>11:36:31</t>
  </si>
  <si>
    <t>11:37:53</t>
  </si>
  <si>
    <t>11:39:26</t>
  </si>
  <si>
    <t>11:41:12</t>
  </si>
  <si>
    <t>11:43:33</t>
  </si>
  <si>
    <t>11:45:33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</si>
</sst>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3"/>
  <sheetViews>
    <sheetView tabSelected="1" topLeftCell="A160" workbookViewId="0">
      <selection activeCell="D188" sqref="D188"/>
    </sheetView>
  </sheetViews>
  <sheetFormatPr baseColWidth="10" defaultRowHeight="15" x14ac:dyDescent="0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s="1" t="s">
        <v>62</v>
      </c>
      <c r="B2" s="1" t="s">
        <v>62</v>
      </c>
      <c r="C2" s="1"/>
      <c r="D2" s="1" t="s">
        <v>62</v>
      </c>
      <c r="E2" s="1" t="s">
        <v>62</v>
      </c>
      <c r="F2" s="1" t="s">
        <v>62</v>
      </c>
      <c r="G2" s="1" t="s">
        <v>62</v>
      </c>
      <c r="H2" s="1" t="s">
        <v>62</v>
      </c>
      <c r="I2" s="1" t="s">
        <v>62</v>
      </c>
      <c r="J2" s="1" t="s">
        <v>62</v>
      </c>
      <c r="K2" s="1" t="s">
        <v>63</v>
      </c>
      <c r="L2" s="1" t="s">
        <v>63</v>
      </c>
      <c r="M2" s="1" t="s">
        <v>63</v>
      </c>
      <c r="N2" s="1" t="s">
        <v>63</v>
      </c>
      <c r="O2" s="1" t="s">
        <v>63</v>
      </c>
      <c r="P2" s="1" t="s">
        <v>63</v>
      </c>
      <c r="Q2" s="1" t="s">
        <v>62</v>
      </c>
      <c r="R2" s="1" t="s">
        <v>63</v>
      </c>
      <c r="S2" s="1" t="s">
        <v>62</v>
      </c>
      <c r="T2" s="1" t="s">
        <v>63</v>
      </c>
      <c r="U2" s="1" t="s">
        <v>62</v>
      </c>
      <c r="V2" s="1" t="s">
        <v>62</v>
      </c>
      <c r="W2" s="1" t="s">
        <v>62</v>
      </c>
      <c r="X2" s="1" t="s">
        <v>62</v>
      </c>
      <c r="Y2" s="1" t="s">
        <v>62</v>
      </c>
      <c r="Z2" s="1" t="s">
        <v>62</v>
      </c>
      <c r="AA2" s="1" t="s">
        <v>62</v>
      </c>
      <c r="AB2" s="1" t="s">
        <v>62</v>
      </c>
      <c r="AC2" s="1" t="s">
        <v>62</v>
      </c>
      <c r="AD2" s="1" t="s">
        <v>62</v>
      </c>
      <c r="AE2" s="1" t="s">
        <v>62</v>
      </c>
      <c r="AF2" s="1" t="s">
        <v>62</v>
      </c>
      <c r="AG2" s="1" t="s">
        <v>62</v>
      </c>
      <c r="AH2" s="1" t="s">
        <v>62</v>
      </c>
      <c r="AI2" s="1" t="s">
        <v>62</v>
      </c>
      <c r="AJ2" s="1" t="s">
        <v>62</v>
      </c>
      <c r="AK2" s="1" t="s">
        <v>62</v>
      </c>
      <c r="AL2" s="1" t="s">
        <v>62</v>
      </c>
      <c r="AM2" s="1" t="s">
        <v>62</v>
      </c>
      <c r="AN2" s="1" t="s">
        <v>62</v>
      </c>
      <c r="AO2" s="1" t="s">
        <v>62</v>
      </c>
      <c r="AP2" s="1" t="s">
        <v>62</v>
      </c>
      <c r="AQ2" s="1" t="s">
        <v>63</v>
      </c>
      <c r="AR2" s="1" t="s">
        <v>63</v>
      </c>
      <c r="AS2" s="1" t="s">
        <v>63</v>
      </c>
      <c r="AT2" s="1" t="s">
        <v>63</v>
      </c>
      <c r="AU2" s="1" t="s">
        <v>63</v>
      </c>
      <c r="AV2" s="1" t="s">
        <v>63</v>
      </c>
      <c r="AW2" s="1" t="s">
        <v>63</v>
      </c>
      <c r="AX2" s="1" t="s">
        <v>63</v>
      </c>
      <c r="AY2" s="1" t="s">
        <v>63</v>
      </c>
      <c r="AZ2" s="1" t="s">
        <v>63</v>
      </c>
      <c r="BA2" s="1" t="s">
        <v>63</v>
      </c>
      <c r="BB2" s="1" t="s">
        <v>63</v>
      </c>
      <c r="BC2" s="1" t="s">
        <v>63</v>
      </c>
      <c r="BD2" s="1" t="s">
        <v>63</v>
      </c>
      <c r="BE2" s="1" t="s">
        <v>63</v>
      </c>
      <c r="BF2" s="1" t="s">
        <v>63</v>
      </c>
      <c r="BG2" s="1" t="s">
        <v>63</v>
      </c>
      <c r="BH2" s="1" t="s">
        <v>63</v>
      </c>
      <c r="BI2" s="1" t="s">
        <v>63</v>
      </c>
      <c r="BJ2" s="1" t="s">
        <v>63</v>
      </c>
    </row>
    <row r="3" spans="1:62">
      <c r="A3" s="1">
        <v>3</v>
      </c>
      <c r="B3" s="1" t="s">
        <v>64</v>
      </c>
      <c r="C3" s="2">
        <v>40920</v>
      </c>
      <c r="D3" s="1" t="s">
        <v>65</v>
      </c>
      <c r="E3" s="1">
        <v>0</v>
      </c>
      <c r="F3" s="1" t="s">
        <v>66</v>
      </c>
      <c r="G3" s="1" t="s">
        <v>67</v>
      </c>
      <c r="H3" s="1">
        <v>0</v>
      </c>
      <c r="I3" s="1">
        <v>574</v>
      </c>
      <c r="J3" s="1">
        <v>0</v>
      </c>
      <c r="K3">
        <f t="shared" ref="K3:K18" si="0">(X3-Y3*(1000-Z3)/(1000-AA3))*AQ3</f>
        <v>-3.6480818520256819</v>
      </c>
      <c r="L3">
        <f t="shared" ref="L3:L18" si="1">IF(BB3&lt;&gt;0,1/(1/BB3-1/T3),0)</f>
        <v>0.15614706765848432</v>
      </c>
      <c r="M3">
        <f t="shared" ref="M3:M18" si="2">((BE3-AR3/2)*Y3-K3)/(BE3+AR3/2)</f>
        <v>436.89318686889533</v>
      </c>
      <c r="N3">
        <f t="shared" ref="N3:N18" si="3">AR3*1000</f>
        <v>1.0524268152887601</v>
      </c>
      <c r="O3">
        <f t="shared" ref="O3:O18" si="4">(AW3-BC3)</f>
        <v>0.68841324406595839</v>
      </c>
      <c r="P3">
        <f t="shared" ref="P3:P18" si="5">(V3+AV3*J3)</f>
        <v>8.2960090637207031</v>
      </c>
      <c r="Q3" s="1">
        <v>5</v>
      </c>
      <c r="R3">
        <f t="shared" ref="R3:R18" si="6">(Q3*AK3+AL3)</f>
        <v>1.6395652592182159</v>
      </c>
      <c r="S3" s="1">
        <v>1</v>
      </c>
      <c r="T3">
        <f t="shared" ref="T3:T18" si="7">R3*(S3+1)*(S3+1)/(S3*S3+1)</f>
        <v>3.2791305184364319</v>
      </c>
      <c r="U3" s="1">
        <v>9.3887338638305664</v>
      </c>
      <c r="V3" s="1">
        <v>8.2960090637207031</v>
      </c>
      <c r="W3" s="1">
        <v>9.4929494857788086</v>
      </c>
      <c r="X3" s="1">
        <v>399.47946166992188</v>
      </c>
      <c r="Y3" s="1">
        <v>402.69970703125</v>
      </c>
      <c r="Z3" s="1">
        <v>3.1296248435974121</v>
      </c>
      <c r="AA3" s="1">
        <v>4.1763482093811035</v>
      </c>
      <c r="AB3" s="1">
        <v>25.993263244628906</v>
      </c>
      <c r="AC3" s="1">
        <v>34.686878204345703</v>
      </c>
      <c r="AD3" s="1">
        <v>500.6248779296875</v>
      </c>
      <c r="AE3" s="1">
        <v>7.8275976181030273</v>
      </c>
      <c r="AF3" s="1">
        <v>11.118831634521484</v>
      </c>
      <c r="AG3" s="1">
        <v>98.250808715820312</v>
      </c>
      <c r="AH3" s="1">
        <v>-0.43221813440322876</v>
      </c>
      <c r="AI3" s="1">
        <v>3.9553731679916382E-2</v>
      </c>
      <c r="AJ3" s="1">
        <v>1</v>
      </c>
      <c r="AK3" s="1">
        <v>-0.21956524252891541</v>
      </c>
      <c r="AL3" s="1">
        <v>2.737391471862793</v>
      </c>
      <c r="AM3" s="1">
        <v>1</v>
      </c>
      <c r="AN3" s="1">
        <v>0</v>
      </c>
      <c r="AO3" s="1">
        <v>0.18999999761581421</v>
      </c>
      <c r="AP3" s="1">
        <v>111115</v>
      </c>
      <c r="AQ3">
        <f t="shared" ref="AQ3:AQ18" si="8">AD3*0.000001/(Q3*0.0001)</f>
        <v>1.0012497558593749</v>
      </c>
      <c r="AR3">
        <f t="shared" ref="AR3:AR18" si="9">(AA3-Z3)/(1000-AA3)*AQ3</f>
        <v>1.0524268152887601E-3</v>
      </c>
      <c r="AS3">
        <f t="shared" ref="AS3:AS18" si="10">(V3+273.15)</f>
        <v>281.44600906372068</v>
      </c>
      <c r="AT3">
        <f t="shared" ref="AT3:AT18" si="11">(U3+273.15)</f>
        <v>282.53873386383054</v>
      </c>
      <c r="AU3">
        <f t="shared" ref="AU3:AU18" si="12">(AE3*AM3+AF3*AN3)*AO3</f>
        <v>1.4872435287771282</v>
      </c>
      <c r="AV3">
        <f t="shared" ref="AV3:AV18" si="13">((AU3+0.00000010773*(AT3^4-AS3^4))-AR3*44100)/(R3*51.4+0.00000043092*AS3^3)</f>
        <v>-0.36605908103922197</v>
      </c>
      <c r="AW3">
        <f t="shared" ref="AW3:AW18" si="14">0.61365*EXP(17.502*P3/(240.97+P3))</f>
        <v>1.0987428331165199</v>
      </c>
      <c r="AX3">
        <f t="shared" ref="AX3:AX18" si="15">AW3*1000/AG3</f>
        <v>11.183041111595458</v>
      </c>
      <c r="AY3">
        <f t="shared" ref="AY3:AY18" si="16">(AX3-AA3)</f>
        <v>7.006692902214354</v>
      </c>
      <c r="AZ3">
        <f t="shared" ref="AZ3:AZ18" si="17">IF(J3,V3,(U3+V3)/2)</f>
        <v>8.8423714637756348</v>
      </c>
      <c r="BA3">
        <f t="shared" ref="BA3:BA18" si="18">0.61365*EXP(17.502*AZ3/(240.97+AZ3))</f>
        <v>1.1401628924075535</v>
      </c>
      <c r="BB3">
        <f t="shared" ref="BB3:BB18" si="19">IF(AY3&lt;&gt;0,(1000-(AX3+AA3)/2)/AY3*AR3,0)</f>
        <v>0.14904956065147135</v>
      </c>
      <c r="BC3">
        <f t="shared" ref="BC3:BC18" si="20">AA3*AG3/1000</f>
        <v>0.41032958905056149</v>
      </c>
      <c r="BD3">
        <f t="shared" ref="BD3:BD18" si="21">(BA3-BC3)</f>
        <v>0.72983330335699204</v>
      </c>
      <c r="BE3">
        <f t="shared" ref="BE3:BE18" si="22">1/(1.6/L3+1.37/T3)</f>
        <v>9.376866085336355E-2</v>
      </c>
      <c r="BF3">
        <f t="shared" ref="BF3:BF18" si="23">M3*AG3*0.001</f>
        <v>42.925108932300972</v>
      </c>
      <c r="BG3">
        <f t="shared" ref="BG3:BG18" si="24">M3/Y3</f>
        <v>1.0849106151323618</v>
      </c>
      <c r="BH3">
        <f t="shared" ref="BH3:BH18" si="25">(1-AR3*AG3/AW3/L3)*100</f>
        <v>39.730421971778419</v>
      </c>
      <c r="BI3">
        <f t="shared" ref="BI3:BI18" si="26">(Y3-K3/(T3/1.35))</f>
        <v>404.20160226614382</v>
      </c>
      <c r="BJ3">
        <f t="shared" ref="BJ3:BJ18" si="27">K3*BH3/100/BI3</f>
        <v>-3.5858302034422074E-3</v>
      </c>
    </row>
    <row r="4" spans="1:62">
      <c r="A4" s="1">
        <v>4</v>
      </c>
      <c r="B4" s="1" t="s">
        <v>68</v>
      </c>
      <c r="C4" s="2">
        <v>40920</v>
      </c>
      <c r="D4" s="1" t="s">
        <v>65</v>
      </c>
      <c r="E4" s="1">
        <v>0</v>
      </c>
      <c r="F4" s="1" t="s">
        <v>69</v>
      </c>
      <c r="G4" s="1" t="s">
        <v>67</v>
      </c>
      <c r="H4" s="1">
        <v>0</v>
      </c>
      <c r="I4" s="1">
        <v>717</v>
      </c>
      <c r="J4" s="1">
        <v>0</v>
      </c>
      <c r="K4">
        <f t="shared" si="0"/>
        <v>-4.2925746860692087</v>
      </c>
      <c r="L4">
        <f t="shared" si="1"/>
        <v>0.27284840515447101</v>
      </c>
      <c r="M4">
        <f t="shared" si="2"/>
        <v>424.06117591593022</v>
      </c>
      <c r="N4">
        <f t="shared" si="3"/>
        <v>1.8184418799420836</v>
      </c>
      <c r="O4">
        <f t="shared" si="4"/>
        <v>0.69715485567767455</v>
      </c>
      <c r="P4">
        <f t="shared" si="5"/>
        <v>8.9682149887084961</v>
      </c>
      <c r="Q4" s="1">
        <v>4</v>
      </c>
      <c r="R4">
        <f t="shared" si="6"/>
        <v>1.8591305017471313</v>
      </c>
      <c r="S4" s="1">
        <v>1</v>
      </c>
      <c r="T4">
        <f t="shared" si="7"/>
        <v>3.7182610034942627</v>
      </c>
      <c r="U4" s="1">
        <v>9.7375946044921875</v>
      </c>
      <c r="V4" s="1">
        <v>8.9682149887084961</v>
      </c>
      <c r="W4" s="1">
        <v>9.8688583374023438</v>
      </c>
      <c r="X4" s="1">
        <v>399.14273071289062</v>
      </c>
      <c r="Y4" s="1">
        <v>401.9886474609375</v>
      </c>
      <c r="Z4" s="1">
        <v>3.1614768505096436</v>
      </c>
      <c r="AA4" s="1">
        <v>4.6078252792358398</v>
      </c>
      <c r="AB4" s="1">
        <v>25.650516510009766</v>
      </c>
      <c r="AC4" s="1">
        <v>37.385406494140625</v>
      </c>
      <c r="AD4" s="1">
        <v>500.58831787109375</v>
      </c>
      <c r="AE4" s="1">
        <v>12.713068962097168</v>
      </c>
      <c r="AF4" s="1">
        <v>16.36976432800293</v>
      </c>
      <c r="AG4" s="1">
        <v>98.254829406738281</v>
      </c>
      <c r="AH4" s="1">
        <v>-0.43221813440322876</v>
      </c>
      <c r="AI4" s="1">
        <v>3.9553731679916382E-2</v>
      </c>
      <c r="AJ4" s="1">
        <v>0</v>
      </c>
      <c r="AK4" s="1">
        <v>-0.21956524252891541</v>
      </c>
      <c r="AL4" s="1">
        <v>2.737391471862793</v>
      </c>
      <c r="AM4" s="1">
        <v>1</v>
      </c>
      <c r="AN4" s="1">
        <v>0</v>
      </c>
      <c r="AO4" s="1">
        <v>0.18999999761581421</v>
      </c>
      <c r="AP4" s="1">
        <v>111115</v>
      </c>
      <c r="AQ4">
        <f t="shared" si="8"/>
        <v>1.2514707946777344</v>
      </c>
      <c r="AR4">
        <f t="shared" si="9"/>
        <v>1.8184418799420837E-3</v>
      </c>
      <c r="AS4">
        <f t="shared" si="10"/>
        <v>282.11821498870847</v>
      </c>
      <c r="AT4">
        <f t="shared" si="11"/>
        <v>282.88759460449216</v>
      </c>
      <c r="AU4">
        <f t="shared" si="12"/>
        <v>2.4154830724881435</v>
      </c>
      <c r="AV4">
        <f t="shared" si="13"/>
        <v>-0.66805491655169347</v>
      </c>
      <c r="AW4">
        <f t="shared" si="14"/>
        <v>1.1498959424250481</v>
      </c>
      <c r="AX4">
        <f t="shared" si="15"/>
        <v>11.703200233190662</v>
      </c>
      <c r="AY4">
        <f t="shared" si="16"/>
        <v>7.0953749539548223</v>
      </c>
      <c r="AZ4">
        <f t="shared" si="17"/>
        <v>9.3529047966003418</v>
      </c>
      <c r="BA4">
        <f t="shared" si="18"/>
        <v>1.1801044835901942</v>
      </c>
      <c r="BB4">
        <f t="shared" si="19"/>
        <v>0.25419538300629002</v>
      </c>
      <c r="BC4">
        <f t="shared" si="20"/>
        <v>0.45274108674737362</v>
      </c>
      <c r="BD4">
        <f t="shared" si="21"/>
        <v>0.72736339684282059</v>
      </c>
      <c r="BE4">
        <f t="shared" si="22"/>
        <v>0.16044889902019924</v>
      </c>
      <c r="BF4">
        <f t="shared" si="23"/>
        <v>41.666058497640563</v>
      </c>
      <c r="BG4">
        <f t="shared" si="24"/>
        <v>1.0549083378210018</v>
      </c>
      <c r="BH4">
        <f t="shared" si="25"/>
        <v>43.052669611805236</v>
      </c>
      <c r="BI4">
        <f t="shared" si="26"/>
        <v>403.54716522522233</v>
      </c>
      <c r="BJ4">
        <f t="shared" si="27"/>
        <v>-4.579558863712853E-3</v>
      </c>
    </row>
    <row r="5" spans="1:62">
      <c r="A5" s="1">
        <v>5</v>
      </c>
      <c r="B5" s="1" t="s">
        <v>70</v>
      </c>
      <c r="C5" s="2">
        <v>40920</v>
      </c>
      <c r="D5" s="1" t="s">
        <v>65</v>
      </c>
      <c r="E5" s="1">
        <v>0</v>
      </c>
      <c r="F5" s="1" t="s">
        <v>71</v>
      </c>
      <c r="G5" s="1" t="s">
        <v>67</v>
      </c>
      <c r="H5" s="1">
        <v>0</v>
      </c>
      <c r="I5" s="1">
        <v>854</v>
      </c>
      <c r="J5" s="1">
        <v>0</v>
      </c>
      <c r="K5">
        <f t="shared" si="0"/>
        <v>-4.4177149816056254</v>
      </c>
      <c r="L5">
        <f t="shared" si="1"/>
        <v>0.14608400255650028</v>
      </c>
      <c r="M5">
        <f t="shared" si="2"/>
        <v>446.07478264059171</v>
      </c>
      <c r="N5">
        <f t="shared" si="3"/>
        <v>1.1355533767593522</v>
      </c>
      <c r="O5">
        <f t="shared" si="4"/>
        <v>0.78438759811846304</v>
      </c>
      <c r="P5">
        <f t="shared" si="5"/>
        <v>9.1555624008178711</v>
      </c>
      <c r="Q5" s="1">
        <v>3</v>
      </c>
      <c r="R5">
        <f t="shared" si="6"/>
        <v>2.0786957442760468</v>
      </c>
      <c r="S5" s="1">
        <v>1</v>
      </c>
      <c r="T5">
        <f t="shared" si="7"/>
        <v>4.1573914885520935</v>
      </c>
      <c r="U5" s="1">
        <v>9.9852437973022461</v>
      </c>
      <c r="V5" s="1">
        <v>9.1555624008178711</v>
      </c>
      <c r="W5" s="1">
        <v>10.1055908203125</v>
      </c>
      <c r="X5" s="1">
        <v>399.2900390625</v>
      </c>
      <c r="Y5" s="1">
        <v>401.66390991210938</v>
      </c>
      <c r="Z5" s="1">
        <v>3.191037654876709</v>
      </c>
      <c r="AA5" s="1">
        <v>3.8688509464263916</v>
      </c>
      <c r="AB5" s="1">
        <v>25.464151382446289</v>
      </c>
      <c r="AC5" s="1">
        <v>30.873031616210938</v>
      </c>
      <c r="AD5" s="1">
        <v>500.65118408203125</v>
      </c>
      <c r="AE5" s="1">
        <v>17.26725959777832</v>
      </c>
      <c r="AF5" s="1">
        <v>20.722194671630859</v>
      </c>
      <c r="AG5" s="1">
        <v>98.254997253417969</v>
      </c>
      <c r="AH5" s="1">
        <v>-0.43221813440322876</v>
      </c>
      <c r="AI5" s="1">
        <v>3.9553731679916382E-2</v>
      </c>
      <c r="AJ5" s="1">
        <v>1</v>
      </c>
      <c r="AK5" s="1">
        <v>-0.21956524252891541</v>
      </c>
      <c r="AL5" s="1">
        <v>2.737391471862793</v>
      </c>
      <c r="AM5" s="1">
        <v>1</v>
      </c>
      <c r="AN5" s="1">
        <v>0</v>
      </c>
      <c r="AO5" s="1">
        <v>0.18999999761581421</v>
      </c>
      <c r="AP5" s="1">
        <v>111115</v>
      </c>
      <c r="AQ5">
        <f t="shared" si="8"/>
        <v>1.6688372802734375</v>
      </c>
      <c r="AR5">
        <f t="shared" si="9"/>
        <v>1.1355533767593521E-3</v>
      </c>
      <c r="AS5">
        <f t="shared" si="10"/>
        <v>282.30556240081785</v>
      </c>
      <c r="AT5">
        <f t="shared" si="11"/>
        <v>283.13524379730222</v>
      </c>
      <c r="AU5">
        <f t="shared" si="12"/>
        <v>3.2807792824095259</v>
      </c>
      <c r="AV5">
        <f t="shared" si="13"/>
        <v>-0.3322263657248381</v>
      </c>
      <c r="AW5">
        <f t="shared" si="14"/>
        <v>1.1645215372334716</v>
      </c>
      <c r="AX5">
        <f t="shared" si="15"/>
        <v>11.852033685675583</v>
      </c>
      <c r="AY5">
        <f t="shared" si="16"/>
        <v>7.983182739249191</v>
      </c>
      <c r="AZ5">
        <f t="shared" si="17"/>
        <v>9.5704030990600586</v>
      </c>
      <c r="BA5">
        <f t="shared" si="18"/>
        <v>1.1974916380896339</v>
      </c>
      <c r="BB5">
        <f t="shared" si="19"/>
        <v>0.14112509530885375</v>
      </c>
      <c r="BC5">
        <f t="shared" si="20"/>
        <v>0.38013393911500859</v>
      </c>
      <c r="BD5">
        <f t="shared" si="21"/>
        <v>0.81735769897462529</v>
      </c>
      <c r="BE5">
        <f t="shared" si="22"/>
        <v>8.8635698249005246E-2</v>
      </c>
      <c r="BF5">
        <f t="shared" si="23"/>
        <v>43.829076543170359</v>
      </c>
      <c r="BG5">
        <f t="shared" si="24"/>
        <v>1.110567246975712</v>
      </c>
      <c r="BH5">
        <f t="shared" si="25"/>
        <v>34.413868366536263</v>
      </c>
      <c r="BI5">
        <f t="shared" si="26"/>
        <v>403.09844289789868</v>
      </c>
      <c r="BJ5">
        <f t="shared" si="27"/>
        <v>-3.7715517024797638E-3</v>
      </c>
    </row>
    <row r="6" spans="1:62">
      <c r="A6" s="1">
        <v>6</v>
      </c>
      <c r="B6" s="1" t="s">
        <v>72</v>
      </c>
      <c r="C6" s="2">
        <v>40920</v>
      </c>
      <c r="D6" s="1" t="s">
        <v>65</v>
      </c>
      <c r="E6" s="1">
        <v>0</v>
      </c>
      <c r="F6" s="1" t="s">
        <v>73</v>
      </c>
      <c r="G6" s="1" t="s">
        <v>67</v>
      </c>
      <c r="H6" s="1">
        <v>0</v>
      </c>
      <c r="I6" s="1">
        <v>945.5</v>
      </c>
      <c r="J6" s="1">
        <v>0</v>
      </c>
      <c r="K6">
        <f t="shared" si="0"/>
        <v>-6.7797247572070667</v>
      </c>
      <c r="L6">
        <f t="shared" si="1"/>
        <v>0.1771639235092822</v>
      </c>
      <c r="M6">
        <f t="shared" si="2"/>
        <v>459.62907462011003</v>
      </c>
      <c r="N6">
        <f t="shared" si="3"/>
        <v>1.4087151401076461</v>
      </c>
      <c r="O6">
        <f t="shared" si="4"/>
        <v>0.80497670251143372</v>
      </c>
      <c r="P6">
        <f t="shared" si="5"/>
        <v>9.3214740753173828</v>
      </c>
      <c r="Q6" s="1">
        <v>2</v>
      </c>
      <c r="R6">
        <f t="shared" si="6"/>
        <v>2.2982609868049622</v>
      </c>
      <c r="S6" s="1">
        <v>1</v>
      </c>
      <c r="T6">
        <f t="shared" si="7"/>
        <v>4.5965219736099243</v>
      </c>
      <c r="U6" s="1">
        <v>10.187654495239258</v>
      </c>
      <c r="V6" s="1">
        <v>9.3214740753173828</v>
      </c>
      <c r="W6" s="1">
        <v>10.307787895202637</v>
      </c>
      <c r="X6" s="1">
        <v>399.5594482421875</v>
      </c>
      <c r="Y6" s="1">
        <v>402.04156494140625</v>
      </c>
      <c r="Z6" s="1">
        <v>3.231931209564209</v>
      </c>
      <c r="AA6" s="1">
        <v>3.7925510406494141</v>
      </c>
      <c r="AB6" s="1">
        <v>25.44329833984375</v>
      </c>
      <c r="AC6" s="1">
        <v>29.85676383972168</v>
      </c>
      <c r="AD6" s="1">
        <v>500.65032958984375</v>
      </c>
      <c r="AE6" s="1">
        <v>55.888023376464844</v>
      </c>
      <c r="AF6" s="1">
        <v>62.501270294189453</v>
      </c>
      <c r="AG6" s="1">
        <v>98.25408935546875</v>
      </c>
      <c r="AH6" s="1">
        <v>-0.43221813440322876</v>
      </c>
      <c r="AI6" s="1">
        <v>3.9553731679916382E-2</v>
      </c>
      <c r="AJ6" s="1">
        <v>1</v>
      </c>
      <c r="AK6" s="1">
        <v>-0.21956524252891541</v>
      </c>
      <c r="AL6" s="1">
        <v>2.737391471862793</v>
      </c>
      <c r="AM6" s="1">
        <v>1</v>
      </c>
      <c r="AN6" s="1">
        <v>0</v>
      </c>
      <c r="AO6" s="1">
        <v>0.18999999761581421</v>
      </c>
      <c r="AP6" s="1">
        <v>111115</v>
      </c>
      <c r="AQ6">
        <f t="shared" si="8"/>
        <v>2.5032516479492188</v>
      </c>
      <c r="AR6">
        <f t="shared" si="9"/>
        <v>1.408715140107646E-3</v>
      </c>
      <c r="AS6">
        <f t="shared" si="10"/>
        <v>282.47147407531736</v>
      </c>
      <c r="AT6">
        <f t="shared" si="11"/>
        <v>283.33765449523924</v>
      </c>
      <c r="AU6">
        <f t="shared" si="12"/>
        <v>10.618724308280889</v>
      </c>
      <c r="AV6">
        <f t="shared" si="13"/>
        <v>-0.33677485881883612</v>
      </c>
      <c r="AW6">
        <f t="shared" si="14"/>
        <v>1.1776103513445773</v>
      </c>
      <c r="AX6">
        <f t="shared" si="15"/>
        <v>11.985357139529912</v>
      </c>
      <c r="AY6">
        <f t="shared" si="16"/>
        <v>8.1928060988804976</v>
      </c>
      <c r="AZ6">
        <f t="shared" si="17"/>
        <v>9.7545642852783203</v>
      </c>
      <c r="BA6">
        <f t="shared" si="18"/>
        <v>1.2123898539178297</v>
      </c>
      <c r="BB6">
        <f t="shared" si="19"/>
        <v>0.17058890863196399</v>
      </c>
      <c r="BC6">
        <f t="shared" si="20"/>
        <v>0.37263364883314354</v>
      </c>
      <c r="BD6">
        <f t="shared" si="21"/>
        <v>0.83975620508468618</v>
      </c>
      <c r="BE6">
        <f t="shared" si="22"/>
        <v>0.10718991937276878</v>
      </c>
      <c r="BF6">
        <f t="shared" si="23"/>
        <v>45.160436168095707</v>
      </c>
      <c r="BG6">
        <f t="shared" si="24"/>
        <v>1.1432377015224697</v>
      </c>
      <c r="BH6">
        <f t="shared" si="25"/>
        <v>33.656724021782225</v>
      </c>
      <c r="BI6">
        <f t="shared" si="26"/>
        <v>404.03277230966808</v>
      </c>
      <c r="BJ6">
        <f t="shared" si="27"/>
        <v>-5.6476439718625903E-3</v>
      </c>
    </row>
    <row r="7" spans="1:62">
      <c r="A7" s="1">
        <v>7</v>
      </c>
      <c r="B7" s="1" t="s">
        <v>74</v>
      </c>
      <c r="C7" s="2">
        <v>40920</v>
      </c>
      <c r="D7" s="1" t="s">
        <v>65</v>
      </c>
      <c r="E7" s="1">
        <v>0</v>
      </c>
      <c r="F7" s="1" t="s">
        <v>66</v>
      </c>
      <c r="G7" s="1" t="s">
        <v>75</v>
      </c>
      <c r="H7" s="1">
        <v>0</v>
      </c>
      <c r="I7" s="1">
        <v>1315.5</v>
      </c>
      <c r="J7" s="1">
        <v>0</v>
      </c>
      <c r="K7">
        <f t="shared" si="0"/>
        <v>-6.742296251639937</v>
      </c>
      <c r="L7">
        <f t="shared" si="1"/>
        <v>0.44379289854069598</v>
      </c>
      <c r="M7">
        <f t="shared" si="2"/>
        <v>424.17124740469313</v>
      </c>
      <c r="N7">
        <f t="shared" si="3"/>
        <v>2.9926414736011653</v>
      </c>
      <c r="O7">
        <f t="shared" si="4"/>
        <v>0.72678512400332218</v>
      </c>
      <c r="P7">
        <f t="shared" si="5"/>
        <v>10.029661178588867</v>
      </c>
      <c r="Q7" s="1">
        <v>3</v>
      </c>
      <c r="R7">
        <f t="shared" si="6"/>
        <v>2.0786957442760468</v>
      </c>
      <c r="S7" s="1">
        <v>1</v>
      </c>
      <c r="T7">
        <f t="shared" si="7"/>
        <v>4.1573914885520935</v>
      </c>
      <c r="U7" s="1">
        <v>10.586909294128418</v>
      </c>
      <c r="V7" s="1">
        <v>10.029661178588867</v>
      </c>
      <c r="W7" s="1">
        <v>10.677864074707031</v>
      </c>
      <c r="X7" s="1">
        <v>399.19049072265625</v>
      </c>
      <c r="Y7" s="1">
        <v>402.50881958007812</v>
      </c>
      <c r="Z7" s="1">
        <v>3.387930154800415</v>
      </c>
      <c r="AA7" s="1">
        <v>5.1719112396240234</v>
      </c>
      <c r="AB7" s="1">
        <v>25.970067977905273</v>
      </c>
      <c r="AC7" s="1">
        <v>39.645114898681641</v>
      </c>
      <c r="AD7" s="1">
        <v>500.64944458007812</v>
      </c>
      <c r="AE7" s="1">
        <v>4.783233642578125</v>
      </c>
      <c r="AF7" s="1">
        <v>4.8330845832824707</v>
      </c>
      <c r="AG7" s="1">
        <v>98.2545166015625</v>
      </c>
      <c r="AH7" s="1">
        <v>-0.43221813440322876</v>
      </c>
      <c r="AI7" s="1">
        <v>3.9553731679916382E-2</v>
      </c>
      <c r="AJ7" s="1">
        <v>1</v>
      </c>
      <c r="AK7" s="1">
        <v>-0.21956524252891541</v>
      </c>
      <c r="AL7" s="1">
        <v>2.737391471862793</v>
      </c>
      <c r="AM7" s="1">
        <v>1</v>
      </c>
      <c r="AN7" s="1">
        <v>0</v>
      </c>
      <c r="AO7" s="1">
        <v>0.18999999761581421</v>
      </c>
      <c r="AP7" s="1">
        <v>111115</v>
      </c>
      <c r="AQ7">
        <f t="shared" si="8"/>
        <v>1.6688314819335934</v>
      </c>
      <c r="AR7">
        <f t="shared" si="9"/>
        <v>2.9926414736011651E-3</v>
      </c>
      <c r="AS7">
        <f t="shared" si="10"/>
        <v>283.17966117858884</v>
      </c>
      <c r="AT7">
        <f t="shared" si="11"/>
        <v>283.7369092941284</v>
      </c>
      <c r="AU7">
        <f t="shared" si="12"/>
        <v>0.90881438068572606</v>
      </c>
      <c r="AV7">
        <f t="shared" si="13"/>
        <v>-1.0768851658376646</v>
      </c>
      <c r="AW7">
        <f t="shared" si="14"/>
        <v>1.2349487627587685</v>
      </c>
      <c r="AX7">
        <f t="shared" si="15"/>
        <v>12.56887525859681</v>
      </c>
      <c r="AY7">
        <f t="shared" si="16"/>
        <v>7.3969640189727865</v>
      </c>
      <c r="AZ7">
        <f t="shared" si="17"/>
        <v>10.308285236358643</v>
      </c>
      <c r="BA7">
        <f t="shared" si="18"/>
        <v>1.2581730349423454</v>
      </c>
      <c r="BB7">
        <f t="shared" si="19"/>
        <v>0.4009882377782103</v>
      </c>
      <c r="BC7">
        <f t="shared" si="20"/>
        <v>0.50816363875544635</v>
      </c>
      <c r="BD7">
        <f t="shared" si="21"/>
        <v>0.7500093961868991</v>
      </c>
      <c r="BE7">
        <f t="shared" si="22"/>
        <v>0.25414130721097034</v>
      </c>
      <c r="BF7">
        <f t="shared" si="23"/>
        <v>41.676740870029896</v>
      </c>
      <c r="BG7">
        <f t="shared" si="24"/>
        <v>1.0538185171873118</v>
      </c>
      <c r="BH7">
        <f t="shared" si="25"/>
        <v>46.348987076627004</v>
      </c>
      <c r="BI7">
        <f t="shared" si="26"/>
        <v>404.69819721381259</v>
      </c>
      <c r="BJ7">
        <f t="shared" si="27"/>
        <v>-7.7217690611294963E-3</v>
      </c>
    </row>
    <row r="8" spans="1:62">
      <c r="A8" s="1">
        <v>8</v>
      </c>
      <c r="B8" s="1" t="s">
        <v>76</v>
      </c>
      <c r="C8" s="2">
        <v>40920</v>
      </c>
      <c r="D8" s="1" t="s">
        <v>65</v>
      </c>
      <c r="E8" s="1">
        <v>0</v>
      </c>
      <c r="F8" s="1" t="s">
        <v>69</v>
      </c>
      <c r="G8" s="1" t="s">
        <v>75</v>
      </c>
      <c r="H8" s="1">
        <v>0</v>
      </c>
      <c r="I8" s="1">
        <v>1444</v>
      </c>
      <c r="J8" s="1">
        <v>0</v>
      </c>
      <c r="K8">
        <f t="shared" si="0"/>
        <v>-4.9750357132597482</v>
      </c>
      <c r="L8">
        <f t="shared" si="1"/>
        <v>0.42629840612485026</v>
      </c>
      <c r="M8">
        <f t="shared" si="2"/>
        <v>417.00539771944437</v>
      </c>
      <c r="N8">
        <f t="shared" si="3"/>
        <v>2.9341224653418982</v>
      </c>
      <c r="O8">
        <f t="shared" si="4"/>
        <v>0.73895820602868367</v>
      </c>
      <c r="P8">
        <f t="shared" si="5"/>
        <v>10.19143009185791</v>
      </c>
      <c r="Q8" s="1">
        <v>3</v>
      </c>
      <c r="R8">
        <f t="shared" si="6"/>
        <v>2.0786957442760468</v>
      </c>
      <c r="S8" s="1">
        <v>1</v>
      </c>
      <c r="T8">
        <f t="shared" si="7"/>
        <v>4.1573914885520935</v>
      </c>
      <c r="U8" s="1">
        <v>10.862292289733887</v>
      </c>
      <c r="V8" s="1">
        <v>10.19143009185791</v>
      </c>
      <c r="W8" s="1">
        <v>10.9649658203125</v>
      </c>
      <c r="X8" s="1">
        <v>399.321533203125</v>
      </c>
      <c r="Y8" s="1">
        <v>401.59661865234375</v>
      </c>
      <c r="Z8" s="1">
        <v>3.435563325881958</v>
      </c>
      <c r="AA8" s="1">
        <v>5.1846523284912109</v>
      </c>
      <c r="AB8" s="1">
        <v>25.857427597045898</v>
      </c>
      <c r="AC8" s="1">
        <v>39.021774291992188</v>
      </c>
      <c r="AD8" s="1">
        <v>500.64520263671875</v>
      </c>
      <c r="AE8" s="1">
        <v>9.7014598846435547</v>
      </c>
      <c r="AF8" s="1">
        <v>23.683401107788086</v>
      </c>
      <c r="AG8" s="1">
        <v>98.256950378417969</v>
      </c>
      <c r="AH8" s="1">
        <v>-0.43221813440322876</v>
      </c>
      <c r="AI8" s="1">
        <v>3.9553731679916382E-2</v>
      </c>
      <c r="AJ8" s="1">
        <v>1</v>
      </c>
      <c r="AK8" s="1">
        <v>-0.21956524252891541</v>
      </c>
      <c r="AL8" s="1">
        <v>2.737391471862793</v>
      </c>
      <c r="AM8" s="1">
        <v>1</v>
      </c>
      <c r="AN8" s="1">
        <v>0</v>
      </c>
      <c r="AO8" s="1">
        <v>0.18999999761581421</v>
      </c>
      <c r="AP8" s="1">
        <v>111115</v>
      </c>
      <c r="AQ8">
        <f t="shared" si="8"/>
        <v>1.6688173421223955</v>
      </c>
      <c r="AR8">
        <f t="shared" si="9"/>
        <v>2.9341224653418982E-3</v>
      </c>
      <c r="AS8">
        <f t="shared" si="10"/>
        <v>283.34143009185789</v>
      </c>
      <c r="AT8">
        <f t="shared" si="11"/>
        <v>284.01229228973386</v>
      </c>
      <c r="AU8">
        <f t="shared" si="12"/>
        <v>1.8432773549521926</v>
      </c>
      <c r="AV8">
        <f t="shared" si="13"/>
        <v>-1.0369054541619704</v>
      </c>
      <c r="AW8">
        <f t="shared" si="14"/>
        <v>1.2483863325985938</v>
      </c>
      <c r="AX8">
        <f t="shared" si="15"/>
        <v>12.705323417739621</v>
      </c>
      <c r="AY8">
        <f t="shared" si="16"/>
        <v>7.5206710892484097</v>
      </c>
      <c r="AZ8">
        <f t="shared" si="17"/>
        <v>10.526861190795898</v>
      </c>
      <c r="BA8">
        <f t="shared" si="18"/>
        <v>1.2766604954227823</v>
      </c>
      <c r="BB8">
        <f t="shared" si="19"/>
        <v>0.38665123643397925</v>
      </c>
      <c r="BC8">
        <f t="shared" si="20"/>
        <v>0.5094281265699101</v>
      </c>
      <c r="BD8">
        <f t="shared" si="21"/>
        <v>0.76723236885287216</v>
      </c>
      <c r="BE8">
        <f t="shared" si="22"/>
        <v>0.24493156879071012</v>
      </c>
      <c r="BF8">
        <f t="shared" si="23"/>
        <v>40.973678671251896</v>
      </c>
      <c r="BG8">
        <f t="shared" si="24"/>
        <v>1.0383687968260504</v>
      </c>
      <c r="BH8">
        <f t="shared" si="25"/>
        <v>45.827509373202467</v>
      </c>
      <c r="BI8">
        <f t="shared" si="26"/>
        <v>403.21212641277356</v>
      </c>
      <c r="BJ8">
        <f t="shared" si="27"/>
        <v>-5.6544305303960077E-3</v>
      </c>
    </row>
    <row r="9" spans="1:62">
      <c r="A9" s="1">
        <v>9</v>
      </c>
      <c r="B9" s="1" t="s">
        <v>77</v>
      </c>
      <c r="C9" s="2">
        <v>40920</v>
      </c>
      <c r="D9" s="1" t="s">
        <v>65</v>
      </c>
      <c r="E9" s="1">
        <v>0</v>
      </c>
      <c r="F9" s="1" t="s">
        <v>78</v>
      </c>
      <c r="G9" s="1" t="s">
        <v>79</v>
      </c>
      <c r="H9" s="1">
        <v>0</v>
      </c>
      <c r="I9" s="1">
        <v>1733.5</v>
      </c>
      <c r="J9" s="1">
        <v>0</v>
      </c>
      <c r="K9">
        <f t="shared" si="0"/>
        <v>-2.9833510861333679</v>
      </c>
      <c r="L9">
        <f t="shared" si="1"/>
        <v>9.3552543303830213E-2</v>
      </c>
      <c r="M9">
        <f t="shared" si="2"/>
        <v>448.31230723154232</v>
      </c>
      <c r="N9">
        <f t="shared" si="3"/>
        <v>0.79407460255115003</v>
      </c>
      <c r="O9">
        <f t="shared" si="4"/>
        <v>0.85026724012959076</v>
      </c>
      <c r="P9">
        <f t="shared" si="5"/>
        <v>10.775229454040527</v>
      </c>
      <c r="Q9" s="1">
        <v>5</v>
      </c>
      <c r="R9">
        <f t="shared" si="6"/>
        <v>1.6395652592182159</v>
      </c>
      <c r="S9" s="1">
        <v>1</v>
      </c>
      <c r="T9">
        <f t="shared" si="7"/>
        <v>3.2791305184364319</v>
      </c>
      <c r="U9" s="1">
        <v>11.261431694030762</v>
      </c>
      <c r="V9" s="1">
        <v>10.775229454040527</v>
      </c>
      <c r="W9" s="1">
        <v>11.343504905700684</v>
      </c>
      <c r="X9" s="1">
        <v>399.29660034179688</v>
      </c>
      <c r="Y9" s="1">
        <v>401.957275390625</v>
      </c>
      <c r="Z9" s="1">
        <v>3.7664391994476318</v>
      </c>
      <c r="AA9" s="1">
        <v>4.5558600425720215</v>
      </c>
      <c r="AB9" s="1">
        <v>27.609169006347656</v>
      </c>
      <c r="AC9" s="1">
        <v>33.395870208740234</v>
      </c>
      <c r="AD9" s="1">
        <v>500.65621948242188</v>
      </c>
      <c r="AE9" s="1">
        <v>4.9783692359924316</v>
      </c>
      <c r="AF9" s="1">
        <v>8.8427448272705078</v>
      </c>
      <c r="AG9" s="1">
        <v>98.266983032226562</v>
      </c>
      <c r="AH9" s="1">
        <v>-0.43221813440322876</v>
      </c>
      <c r="AI9" s="1">
        <v>3.9553731679916382E-2</v>
      </c>
      <c r="AJ9" s="1">
        <v>1</v>
      </c>
      <c r="AK9" s="1">
        <v>-0.21956524252891541</v>
      </c>
      <c r="AL9" s="1">
        <v>2.737391471862793</v>
      </c>
      <c r="AM9" s="1">
        <v>1</v>
      </c>
      <c r="AN9" s="1">
        <v>0</v>
      </c>
      <c r="AO9" s="1">
        <v>0.18999999761581421</v>
      </c>
      <c r="AP9" s="1">
        <v>111115</v>
      </c>
      <c r="AQ9">
        <f t="shared" si="8"/>
        <v>1.0013124389648438</v>
      </c>
      <c r="AR9">
        <f t="shared" si="9"/>
        <v>7.9407460255115001E-4</v>
      </c>
      <c r="AS9">
        <f t="shared" si="10"/>
        <v>283.9252294540405</v>
      </c>
      <c r="AT9">
        <f t="shared" si="11"/>
        <v>284.41143169403074</v>
      </c>
      <c r="AU9">
        <f t="shared" si="12"/>
        <v>0.94589014296920482</v>
      </c>
      <c r="AV9">
        <f t="shared" si="13"/>
        <v>-0.31087851250922111</v>
      </c>
      <c r="AW9">
        <f t="shared" si="14"/>
        <v>1.2979578616302145</v>
      </c>
      <c r="AX9">
        <f t="shared" si="15"/>
        <v>13.208483883183332</v>
      </c>
      <c r="AY9">
        <f t="shared" si="16"/>
        <v>8.6526238406113105</v>
      </c>
      <c r="AZ9">
        <f t="shared" si="17"/>
        <v>11.018330574035645</v>
      </c>
      <c r="BA9">
        <f t="shared" si="18"/>
        <v>1.3191059345176612</v>
      </c>
      <c r="BB9">
        <f t="shared" si="19"/>
        <v>9.095755344015205E-2</v>
      </c>
      <c r="BC9">
        <f t="shared" si="20"/>
        <v>0.44769062150062383</v>
      </c>
      <c r="BD9">
        <f t="shared" si="21"/>
        <v>0.87141531301703745</v>
      </c>
      <c r="BE9">
        <f t="shared" si="22"/>
        <v>5.7076054974401977E-2</v>
      </c>
      <c r="BF9">
        <f t="shared" si="23"/>
        <v>44.054297887860308</v>
      </c>
      <c r="BG9">
        <f t="shared" si="24"/>
        <v>1.1153232810523686</v>
      </c>
      <c r="BH9">
        <f t="shared" si="25"/>
        <v>35.738222124593413</v>
      </c>
      <c r="BI9">
        <f t="shared" si="26"/>
        <v>403.18550462506255</v>
      </c>
      <c r="BJ9">
        <f t="shared" si="27"/>
        <v>-2.6444319691262459E-3</v>
      </c>
    </row>
    <row r="10" spans="1:62">
      <c r="A10" s="1">
        <v>10</v>
      </c>
      <c r="B10" s="1" t="s">
        <v>80</v>
      </c>
      <c r="C10" s="2">
        <v>40920</v>
      </c>
      <c r="D10" s="1" t="s">
        <v>65</v>
      </c>
      <c r="E10" s="1">
        <v>0</v>
      </c>
      <c r="F10" s="1" t="s">
        <v>69</v>
      </c>
      <c r="G10" s="1" t="s">
        <v>79</v>
      </c>
      <c r="H10" s="1">
        <v>0</v>
      </c>
      <c r="I10" s="1">
        <v>1890</v>
      </c>
      <c r="J10" s="1">
        <v>0</v>
      </c>
      <c r="K10">
        <f t="shared" si="0"/>
        <v>-27.804038859698068</v>
      </c>
      <c r="L10">
        <f t="shared" si="1"/>
        <v>0.35511616534232326</v>
      </c>
      <c r="M10">
        <f t="shared" si="2"/>
        <v>561.2939876804021</v>
      </c>
      <c r="N10">
        <f t="shared" si="3"/>
        <v>2.1127395634830286</v>
      </c>
      <c r="O10">
        <f t="shared" si="4"/>
        <v>0.6463837706101967</v>
      </c>
      <c r="P10">
        <f t="shared" si="5"/>
        <v>10.205661773681641</v>
      </c>
      <c r="Q10" s="1">
        <v>5.5</v>
      </c>
      <c r="R10">
        <f t="shared" si="6"/>
        <v>1.5297826379537582</v>
      </c>
      <c r="S10" s="1">
        <v>1</v>
      </c>
      <c r="T10">
        <f t="shared" si="7"/>
        <v>3.0595652759075165</v>
      </c>
      <c r="U10" s="1">
        <v>11.404748916625977</v>
      </c>
      <c r="V10" s="1">
        <v>10.205661773681641</v>
      </c>
      <c r="W10" s="1">
        <v>11.503414154052734</v>
      </c>
      <c r="X10" s="1">
        <v>399.20318603515625</v>
      </c>
      <c r="Y10" s="1">
        <v>428.75149536132812</v>
      </c>
      <c r="Z10" s="1">
        <v>3.8312110900878906</v>
      </c>
      <c r="AA10" s="1">
        <v>6.1378602981567383</v>
      </c>
      <c r="AB10" s="1">
        <v>27.820497512817383</v>
      </c>
      <c r="AC10" s="1">
        <v>44.570327758789062</v>
      </c>
      <c r="AD10" s="1">
        <v>500.67193603515625</v>
      </c>
      <c r="AE10" s="1">
        <v>37.645244598388672</v>
      </c>
      <c r="AF10" s="1">
        <v>41.616729736328125</v>
      </c>
      <c r="AG10" s="1">
        <v>98.2738037109375</v>
      </c>
      <c r="AH10" s="1">
        <v>-0.43221813440322876</v>
      </c>
      <c r="AI10" s="1">
        <v>3.9553731679916382E-2</v>
      </c>
      <c r="AJ10" s="1">
        <v>0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si="8"/>
        <v>0.9103126109730113</v>
      </c>
      <c r="AR10">
        <f t="shared" si="9"/>
        <v>2.1127395634830287E-3</v>
      </c>
      <c r="AS10">
        <f t="shared" si="10"/>
        <v>283.35566177368162</v>
      </c>
      <c r="AT10">
        <f t="shared" si="11"/>
        <v>284.55474891662595</v>
      </c>
      <c r="AU10">
        <f t="shared" si="12"/>
        <v>7.1525963839405904</v>
      </c>
      <c r="AV10">
        <f t="shared" si="13"/>
        <v>-0.83891204640851857</v>
      </c>
      <c r="AW10">
        <f t="shared" si="14"/>
        <v>1.2495746487564083</v>
      </c>
      <c r="AX10">
        <f t="shared" si="15"/>
        <v>12.715236426910943</v>
      </c>
      <c r="AY10">
        <f t="shared" si="16"/>
        <v>6.5773761287542047</v>
      </c>
      <c r="AZ10">
        <f t="shared" si="17"/>
        <v>10.805205345153809</v>
      </c>
      <c r="BA10">
        <f t="shared" si="18"/>
        <v>1.3005493086311062</v>
      </c>
      <c r="BB10">
        <f t="shared" si="19"/>
        <v>0.318185197386121</v>
      </c>
      <c r="BC10">
        <f t="shared" si="20"/>
        <v>0.60319087814621164</v>
      </c>
      <c r="BD10">
        <f t="shared" si="21"/>
        <v>0.69735843048489454</v>
      </c>
      <c r="BE10">
        <f t="shared" si="22"/>
        <v>0.20188382050676429</v>
      </c>
      <c r="BF10">
        <f t="shared" si="23"/>
        <v>55.160495169433204</v>
      </c>
      <c r="BG10">
        <f t="shared" si="24"/>
        <v>1.3091359301438108</v>
      </c>
      <c r="BH10">
        <f t="shared" si="25"/>
        <v>53.21021142260247</v>
      </c>
      <c r="BI10">
        <f t="shared" si="26"/>
        <v>441.01972600055149</v>
      </c>
      <c r="BJ10">
        <f t="shared" si="27"/>
        <v>-3.354631774735943E-2</v>
      </c>
    </row>
    <row r="11" spans="1:62">
      <c r="A11" s="1">
        <v>11</v>
      </c>
      <c r="B11" s="1" t="s">
        <v>81</v>
      </c>
      <c r="C11" s="2">
        <v>40920</v>
      </c>
      <c r="D11" s="1" t="s">
        <v>65</v>
      </c>
      <c r="E11" s="1">
        <v>0</v>
      </c>
      <c r="F11" s="1" t="s">
        <v>71</v>
      </c>
      <c r="G11" s="1" t="s">
        <v>79</v>
      </c>
      <c r="H11" s="1">
        <v>0</v>
      </c>
      <c r="I11" s="1">
        <v>2036</v>
      </c>
      <c r="J11" s="1">
        <v>0</v>
      </c>
      <c r="K11">
        <f t="shared" si="0"/>
        <v>-2.31166964106295</v>
      </c>
      <c r="L11">
        <f t="shared" si="1"/>
        <v>0.11613648002616181</v>
      </c>
      <c r="M11">
        <f t="shared" si="2"/>
        <v>428.11499140830409</v>
      </c>
      <c r="N11">
        <f t="shared" si="3"/>
        <v>1.0131119907007935</v>
      </c>
      <c r="O11">
        <f t="shared" si="4"/>
        <v>0.87781885902941337</v>
      </c>
      <c r="P11">
        <f t="shared" si="5"/>
        <v>11.049434661865234</v>
      </c>
      <c r="Q11" s="1">
        <v>4.5</v>
      </c>
      <c r="R11">
        <f t="shared" si="6"/>
        <v>1.7493478804826736</v>
      </c>
      <c r="S11" s="1">
        <v>1</v>
      </c>
      <c r="T11">
        <f t="shared" si="7"/>
        <v>3.4986957609653473</v>
      </c>
      <c r="U11" s="1">
        <v>11.664105415344238</v>
      </c>
      <c r="V11" s="1">
        <v>11.049434661865234</v>
      </c>
      <c r="W11" s="1">
        <v>11.781830787658691</v>
      </c>
      <c r="X11" s="1">
        <v>399.60272216796875</v>
      </c>
      <c r="Y11" s="1">
        <v>401.31509399414062</v>
      </c>
      <c r="Z11" s="1">
        <v>3.6114647388458252</v>
      </c>
      <c r="AA11" s="1">
        <v>4.5179753303527832</v>
      </c>
      <c r="AB11" s="1">
        <v>25.779664993286133</v>
      </c>
      <c r="AC11" s="1">
        <v>32.250595092773438</v>
      </c>
      <c r="AD11" s="1">
        <v>500.64572143554688</v>
      </c>
      <c r="AE11" s="1">
        <v>106.24945831298828</v>
      </c>
      <c r="AF11" s="1">
        <v>129.60275268554688</v>
      </c>
      <c r="AG11" s="1">
        <v>98.277359008789062</v>
      </c>
      <c r="AH11" s="1">
        <v>-0.43221813440322876</v>
      </c>
      <c r="AI11" s="1">
        <v>3.9553731679916382E-2</v>
      </c>
      <c r="AJ11" s="1">
        <v>0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1.1125460476345483</v>
      </c>
      <c r="AR11">
        <f t="shared" si="9"/>
        <v>1.0131119907007935E-3</v>
      </c>
      <c r="AS11">
        <f t="shared" si="10"/>
        <v>284.19943466186521</v>
      </c>
      <c r="AT11">
        <f t="shared" si="11"/>
        <v>284.81410541534422</v>
      </c>
      <c r="AU11">
        <f t="shared" si="12"/>
        <v>20.187396826149325</v>
      </c>
      <c r="AV11">
        <f t="shared" si="13"/>
        <v>-0.18426379719984501</v>
      </c>
      <c r="AW11">
        <f t="shared" si="14"/>
        <v>1.3218335425633463</v>
      </c>
      <c r="AX11">
        <f t="shared" si="15"/>
        <v>13.450031176001923</v>
      </c>
      <c r="AY11">
        <f t="shared" si="16"/>
        <v>8.9320558456491401</v>
      </c>
      <c r="AZ11">
        <f t="shared" si="17"/>
        <v>11.356770038604736</v>
      </c>
      <c r="BA11">
        <f t="shared" si="18"/>
        <v>1.349052796987497</v>
      </c>
      <c r="BB11">
        <f t="shared" si="19"/>
        <v>0.11240527451130572</v>
      </c>
      <c r="BC11">
        <f t="shared" si="20"/>
        <v>0.44401468353393286</v>
      </c>
      <c r="BD11">
        <f t="shared" si="21"/>
        <v>0.90503811345356411</v>
      </c>
      <c r="BE11">
        <f t="shared" si="22"/>
        <v>7.0579257425765679E-2</v>
      </c>
      <c r="BF11">
        <f t="shared" si="23"/>
        <v>42.074010707678553</v>
      </c>
      <c r="BG11">
        <f t="shared" si="24"/>
        <v>1.0667801879750747</v>
      </c>
      <c r="BH11">
        <f t="shared" si="25"/>
        <v>35.141708303799881</v>
      </c>
      <c r="BI11">
        <f t="shared" si="26"/>
        <v>402.20707038438667</v>
      </c>
      <c r="BJ11">
        <f t="shared" si="27"/>
        <v>-2.0197561455930456E-3</v>
      </c>
    </row>
    <row r="12" spans="1:62">
      <c r="A12" s="1">
        <v>12</v>
      </c>
      <c r="B12" s="1" t="s">
        <v>82</v>
      </c>
      <c r="C12" s="2">
        <v>40920</v>
      </c>
      <c r="D12" s="1" t="s">
        <v>65</v>
      </c>
      <c r="E12" s="1">
        <v>0</v>
      </c>
      <c r="F12" s="1" t="s">
        <v>78</v>
      </c>
      <c r="G12" s="1" t="s">
        <v>83</v>
      </c>
      <c r="H12" s="1">
        <v>0</v>
      </c>
      <c r="I12" s="1">
        <v>2723.5</v>
      </c>
      <c r="J12" s="1">
        <v>0</v>
      </c>
      <c r="K12">
        <f t="shared" si="0"/>
        <v>-4.3334699497628248</v>
      </c>
      <c r="L12">
        <f t="shared" si="1"/>
        <v>9.0069917864518678E-2</v>
      </c>
      <c r="M12">
        <f t="shared" si="2"/>
        <v>476.63228626720269</v>
      </c>
      <c r="N12">
        <f t="shared" si="3"/>
        <v>0.79013451559193737</v>
      </c>
      <c r="O12">
        <f t="shared" si="4"/>
        <v>0.88114703272040218</v>
      </c>
      <c r="P12">
        <f t="shared" si="5"/>
        <v>11.555276870727539</v>
      </c>
      <c r="Q12" s="1">
        <v>6</v>
      </c>
      <c r="R12">
        <f t="shared" si="6"/>
        <v>1.4200000166893005</v>
      </c>
      <c r="S12" s="1">
        <v>1</v>
      </c>
      <c r="T12">
        <f t="shared" si="7"/>
        <v>2.8400000333786011</v>
      </c>
      <c r="U12" s="1">
        <v>12.04022216796875</v>
      </c>
      <c r="V12" s="1">
        <v>11.555276870727539</v>
      </c>
      <c r="W12" s="1">
        <v>12.126983642578125</v>
      </c>
      <c r="X12" s="1">
        <v>399.09820556640625</v>
      </c>
      <c r="Y12" s="1">
        <v>403.90960693359375</v>
      </c>
      <c r="Z12" s="1">
        <v>3.9999768733978271</v>
      </c>
      <c r="AA12" s="1">
        <v>4.9423179626464844</v>
      </c>
      <c r="AB12" s="1">
        <v>27.854814529418945</v>
      </c>
      <c r="AC12" s="1">
        <v>34.417034149169922</v>
      </c>
      <c r="AD12" s="1">
        <v>500.601806640625</v>
      </c>
      <c r="AE12" s="1">
        <v>1.9488066434860229</v>
      </c>
      <c r="AF12" s="1">
        <v>2.3004868030548096</v>
      </c>
      <c r="AG12" s="1">
        <v>98.28338623046875</v>
      </c>
      <c r="AH12" s="1">
        <v>-0.43221813440322876</v>
      </c>
      <c r="AI12" s="1">
        <v>3.9553731679916382E-2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0.83433634440104154</v>
      </c>
      <c r="AR12">
        <f t="shared" si="9"/>
        <v>7.9013451559193737E-4</v>
      </c>
      <c r="AS12">
        <f t="shared" si="10"/>
        <v>284.70527687072752</v>
      </c>
      <c r="AT12">
        <f t="shared" si="11"/>
        <v>285.19022216796873</v>
      </c>
      <c r="AU12">
        <f t="shared" si="12"/>
        <v>0.37027325761602725</v>
      </c>
      <c r="AV12">
        <f t="shared" si="13"/>
        <v>-0.3573964337176021</v>
      </c>
      <c r="AW12">
        <f t="shared" si="14"/>
        <v>1.36689477791697</v>
      </c>
      <c r="AX12">
        <f t="shared" si="15"/>
        <v>13.907689085026867</v>
      </c>
      <c r="AY12">
        <f t="shared" si="16"/>
        <v>8.9653711223803825</v>
      </c>
      <c r="AZ12">
        <f t="shared" si="17"/>
        <v>11.797749519348145</v>
      </c>
      <c r="BA12">
        <f t="shared" si="18"/>
        <v>1.3889700222392578</v>
      </c>
      <c r="BB12">
        <f t="shared" si="19"/>
        <v>8.7301181882403558E-2</v>
      </c>
      <c r="BC12">
        <f t="shared" si="20"/>
        <v>0.48574774519656783</v>
      </c>
      <c r="BD12">
        <f t="shared" si="21"/>
        <v>0.90322227704268998</v>
      </c>
      <c r="BE12">
        <f t="shared" si="22"/>
        <v>5.4805415795503597E-2</v>
      </c>
      <c r="BF12">
        <f t="shared" si="23"/>
        <v>46.845035081110829</v>
      </c>
      <c r="BG12">
        <f t="shared" si="24"/>
        <v>1.1800469166497571</v>
      </c>
      <c r="BH12">
        <f t="shared" si="25"/>
        <v>36.923687858440744</v>
      </c>
      <c r="BI12">
        <f t="shared" si="26"/>
        <v>405.96953100522137</v>
      </c>
      <c r="BJ12">
        <f t="shared" si="27"/>
        <v>-3.9413719392384031E-3</v>
      </c>
    </row>
    <row r="13" spans="1:62">
      <c r="A13" s="1">
        <v>13</v>
      </c>
      <c r="B13" s="1" t="s">
        <v>84</v>
      </c>
      <c r="C13" s="2">
        <v>40920</v>
      </c>
      <c r="D13" s="1" t="s">
        <v>65</v>
      </c>
      <c r="E13" s="1">
        <v>0</v>
      </c>
      <c r="F13" s="1">
        <v>100</v>
      </c>
      <c r="G13" s="1" t="s">
        <v>83</v>
      </c>
      <c r="H13" s="1">
        <v>0</v>
      </c>
      <c r="I13" s="1">
        <v>2776.5</v>
      </c>
      <c r="J13" s="1">
        <v>0</v>
      </c>
      <c r="K13">
        <f t="shared" si="0"/>
        <v>-1.8254248290385968</v>
      </c>
      <c r="L13">
        <f t="shared" si="1"/>
        <v>9.5190458350199209E-2</v>
      </c>
      <c r="M13">
        <f t="shared" si="2"/>
        <v>426.50277915075827</v>
      </c>
      <c r="N13">
        <f t="shared" si="3"/>
        <v>0.82649354112414863</v>
      </c>
      <c r="O13">
        <f t="shared" si="4"/>
        <v>0.87360580729802606</v>
      </c>
      <c r="P13">
        <f t="shared" si="5"/>
        <v>11.543754577636719</v>
      </c>
      <c r="Q13" s="1">
        <v>6</v>
      </c>
      <c r="R13">
        <f t="shared" si="6"/>
        <v>1.4200000166893005</v>
      </c>
      <c r="S13" s="1">
        <v>1</v>
      </c>
      <c r="T13">
        <f t="shared" si="7"/>
        <v>2.8400000333786011</v>
      </c>
      <c r="U13" s="1">
        <v>12.097428321838379</v>
      </c>
      <c r="V13" s="1">
        <v>11.543754577636719</v>
      </c>
      <c r="W13" s="1">
        <v>12.204700469970703</v>
      </c>
      <c r="X13" s="1">
        <v>399.06069946289062</v>
      </c>
      <c r="Y13" s="1">
        <v>400.85147094726562</v>
      </c>
      <c r="Z13" s="1">
        <v>4.0228691101074219</v>
      </c>
      <c r="AA13" s="1">
        <v>5.0084958076477051</v>
      </c>
      <c r="AB13" s="1">
        <v>27.908628463745117</v>
      </c>
      <c r="AC13" s="1">
        <v>34.746406555175781</v>
      </c>
      <c r="AD13" s="1">
        <v>500.60781860351562</v>
      </c>
      <c r="AE13" s="1">
        <v>5.0041289329528809</v>
      </c>
      <c r="AF13" s="1">
        <v>10.403767585754395</v>
      </c>
      <c r="AG13" s="1">
        <v>98.282539367675781</v>
      </c>
      <c r="AH13" s="1">
        <v>-0.43221813440322876</v>
      </c>
      <c r="AI13" s="1">
        <v>3.9553731679916382E-2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0.83434636433919263</v>
      </c>
      <c r="AR13">
        <f t="shared" si="9"/>
        <v>8.2649354112414861E-4</v>
      </c>
      <c r="AS13">
        <f t="shared" si="10"/>
        <v>284.6937545776367</v>
      </c>
      <c r="AT13">
        <f t="shared" si="11"/>
        <v>285.24742832183836</v>
      </c>
      <c r="AU13">
        <f t="shared" si="12"/>
        <v>0.95078448533027426</v>
      </c>
      <c r="AV13">
        <f t="shared" si="13"/>
        <v>-0.36145769654002241</v>
      </c>
      <c r="AW13">
        <f t="shared" si="14"/>
        <v>1.3658534936860007</v>
      </c>
      <c r="AX13">
        <f t="shared" si="15"/>
        <v>13.897214118332165</v>
      </c>
      <c r="AY13">
        <f t="shared" si="16"/>
        <v>8.8887183106844603</v>
      </c>
      <c r="AZ13">
        <f t="shared" si="17"/>
        <v>11.820591449737549</v>
      </c>
      <c r="BA13">
        <f t="shared" si="18"/>
        <v>1.3910656840006155</v>
      </c>
      <c r="BB13">
        <f t="shared" si="19"/>
        <v>9.2103359442494578E-2</v>
      </c>
      <c r="BC13">
        <f t="shared" si="20"/>
        <v>0.49224768638797467</v>
      </c>
      <c r="BD13">
        <f t="shared" si="21"/>
        <v>0.89881799761264081</v>
      </c>
      <c r="BE13">
        <f t="shared" si="22"/>
        <v>5.7834218251402468E-2</v>
      </c>
      <c r="BF13">
        <f t="shared" si="23"/>
        <v>41.917776182307527</v>
      </c>
      <c r="BG13">
        <f t="shared" si="24"/>
        <v>1.0639920520757356</v>
      </c>
      <c r="BH13">
        <f t="shared" si="25"/>
        <v>37.523269075048226</v>
      </c>
      <c r="BI13">
        <f t="shared" si="26"/>
        <v>401.71919048608214</v>
      </c>
      <c r="BJ13">
        <f t="shared" si="27"/>
        <v>-1.7050693284881115E-3</v>
      </c>
    </row>
    <row r="14" spans="1:62">
      <c r="A14" s="1">
        <v>14</v>
      </c>
      <c r="B14" s="1" t="s">
        <v>85</v>
      </c>
      <c r="C14" s="2">
        <v>40920</v>
      </c>
      <c r="D14" s="1" t="s">
        <v>65</v>
      </c>
      <c r="E14" s="1">
        <v>0</v>
      </c>
      <c r="F14" s="1" t="s">
        <v>71</v>
      </c>
      <c r="G14" s="1" t="s">
        <v>83</v>
      </c>
      <c r="H14" s="1">
        <v>0</v>
      </c>
      <c r="I14" s="1">
        <v>2850.5</v>
      </c>
      <c r="J14" s="1">
        <v>0</v>
      </c>
      <c r="K14">
        <f t="shared" si="0"/>
        <v>-1.3837649498653657</v>
      </c>
      <c r="L14">
        <f t="shared" si="1"/>
        <v>0.17042376603677203</v>
      </c>
      <c r="M14">
        <f t="shared" si="2"/>
        <v>408.43353433019905</v>
      </c>
      <c r="N14">
        <f t="shared" si="3"/>
        <v>1.3384970999288257</v>
      </c>
      <c r="O14">
        <f t="shared" si="4"/>
        <v>0.810242687154486</v>
      </c>
      <c r="P14">
        <f t="shared" si="5"/>
        <v>11.540520668029785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12.205287933349609</v>
      </c>
      <c r="V14" s="1">
        <v>11.540520668029785</v>
      </c>
      <c r="W14" s="1">
        <v>12.316045761108398</v>
      </c>
      <c r="X14" s="1">
        <v>399.09939575195312</v>
      </c>
      <c r="Y14" s="1">
        <v>400.11599731445312</v>
      </c>
      <c r="Z14" s="1">
        <v>4.0549783706665039</v>
      </c>
      <c r="AA14" s="1">
        <v>5.6501359939575195</v>
      </c>
      <c r="AB14" s="1">
        <v>27.93281364440918</v>
      </c>
      <c r="AC14" s="1">
        <v>38.921092987060547</v>
      </c>
      <c r="AD14" s="1">
        <v>500.61550903320312</v>
      </c>
      <c r="AE14" s="1">
        <v>10.254606246948242</v>
      </c>
      <c r="AF14" s="1">
        <v>17.34339714050293</v>
      </c>
      <c r="AG14" s="1">
        <v>98.284126281738281</v>
      </c>
      <c r="AH14" s="1">
        <v>-0.43221813440322876</v>
      </c>
      <c r="AI14" s="1">
        <v>3.9553731679916382E-2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0.83435918172200507</v>
      </c>
      <c r="AR14">
        <f t="shared" si="9"/>
        <v>1.3384970999288258E-3</v>
      </c>
      <c r="AS14">
        <f t="shared" si="10"/>
        <v>284.69052066802976</v>
      </c>
      <c r="AT14">
        <f t="shared" si="11"/>
        <v>285.35528793334959</v>
      </c>
      <c r="AU14">
        <f t="shared" si="12"/>
        <v>1.9483751624712795</v>
      </c>
      <c r="AV14">
        <f t="shared" si="13"/>
        <v>-0.60829400098254505</v>
      </c>
      <c r="AW14">
        <f t="shared" si="14"/>
        <v>1.3655613666936017</v>
      </c>
      <c r="AX14">
        <f t="shared" si="15"/>
        <v>13.894017460959311</v>
      </c>
      <c r="AY14">
        <f t="shared" si="16"/>
        <v>8.2438814670017919</v>
      </c>
      <c r="AZ14">
        <f t="shared" si="17"/>
        <v>11.872904300689697</v>
      </c>
      <c r="BA14">
        <f t="shared" si="18"/>
        <v>1.3958756806570012</v>
      </c>
      <c r="BB14">
        <f t="shared" si="19"/>
        <v>0.16077586860924145</v>
      </c>
      <c r="BC14">
        <f t="shared" si="20"/>
        <v>0.55531867953911573</v>
      </c>
      <c r="BD14">
        <f t="shared" si="21"/>
        <v>0.84055700111788545</v>
      </c>
      <c r="BE14">
        <f t="shared" si="22"/>
        <v>0.10130935956672771</v>
      </c>
      <c r="BF14">
        <f t="shared" si="23"/>
        <v>40.142533065805971</v>
      </c>
      <c r="BG14">
        <f t="shared" si="24"/>
        <v>1.0207878142128097</v>
      </c>
      <c r="BH14">
        <f t="shared" si="25"/>
        <v>43.472544590468566</v>
      </c>
      <c r="BI14">
        <f t="shared" si="26"/>
        <v>400.77377289908787</v>
      </c>
      <c r="BJ14">
        <f t="shared" si="27"/>
        <v>-1.500991021707811E-3</v>
      </c>
    </row>
    <row r="15" spans="1:62">
      <c r="A15" s="1">
        <v>15</v>
      </c>
      <c r="B15" s="1" t="s">
        <v>86</v>
      </c>
      <c r="C15" s="2">
        <v>40920</v>
      </c>
      <c r="D15" s="1" t="s">
        <v>65</v>
      </c>
      <c r="E15" s="1">
        <v>0</v>
      </c>
      <c r="F15" s="1" t="s">
        <v>73</v>
      </c>
      <c r="G15" s="1" t="s">
        <v>83</v>
      </c>
      <c r="H15" s="1">
        <v>0</v>
      </c>
      <c r="I15" s="1">
        <v>2929.5</v>
      </c>
      <c r="J15" s="1">
        <v>0</v>
      </c>
      <c r="K15">
        <f t="shared" si="0"/>
        <v>-2.4547894366913066</v>
      </c>
      <c r="L15">
        <f t="shared" si="1"/>
        <v>0.20932584512427152</v>
      </c>
      <c r="M15">
        <f t="shared" si="2"/>
        <v>414.65323235234501</v>
      </c>
      <c r="N15">
        <f t="shared" si="3"/>
        <v>1.6483898161322568</v>
      </c>
      <c r="O15">
        <f t="shared" si="4"/>
        <v>0.80977723603502394</v>
      </c>
      <c r="P15">
        <f t="shared" si="5"/>
        <v>11.25452709197998</v>
      </c>
      <c r="Q15" s="1">
        <v>4</v>
      </c>
      <c r="R15">
        <f t="shared" si="6"/>
        <v>1.8591305017471313</v>
      </c>
      <c r="S15" s="1">
        <v>1</v>
      </c>
      <c r="T15">
        <f t="shared" si="7"/>
        <v>3.7182610034942627</v>
      </c>
      <c r="U15" s="1">
        <v>12.298615455627441</v>
      </c>
      <c r="V15" s="1">
        <v>11.25452709197998</v>
      </c>
      <c r="W15" s="1">
        <v>12.417021751403809</v>
      </c>
      <c r="X15" s="1">
        <v>398.93319702148438</v>
      </c>
      <c r="Y15" s="1">
        <v>400.36734008789062</v>
      </c>
      <c r="Z15" s="1">
        <v>4.0840587615966797</v>
      </c>
      <c r="AA15" s="1">
        <v>5.3940868377685547</v>
      </c>
      <c r="AB15" s="1">
        <v>27.961658477783203</v>
      </c>
      <c r="AC15" s="1">
        <v>36.930812835693359</v>
      </c>
      <c r="AD15" s="1">
        <v>500.59942626953125</v>
      </c>
      <c r="AE15" s="1">
        <v>29.394184112548828</v>
      </c>
      <c r="AF15" s="1">
        <v>31.076393127441406</v>
      </c>
      <c r="AG15" s="1">
        <v>98.286537170410156</v>
      </c>
      <c r="AH15" s="1">
        <v>-0.43221813440322876</v>
      </c>
      <c r="AI15" s="1">
        <v>3.9553731679916382E-2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1.251498565673828</v>
      </c>
      <c r="AR15">
        <f t="shared" si="9"/>
        <v>1.6483898161322567E-3</v>
      </c>
      <c r="AS15">
        <f t="shared" si="10"/>
        <v>284.40452709197996</v>
      </c>
      <c r="AT15">
        <f t="shared" si="11"/>
        <v>285.44861545562742</v>
      </c>
      <c r="AU15">
        <f t="shared" si="12"/>
        <v>5.5848949113030812</v>
      </c>
      <c r="AV15">
        <f t="shared" si="13"/>
        <v>-0.537599645753846</v>
      </c>
      <c r="AW15">
        <f t="shared" si="14"/>
        <v>1.3399433525157831</v>
      </c>
      <c r="AX15">
        <f t="shared" si="15"/>
        <v>13.633030434194422</v>
      </c>
      <c r="AY15">
        <f t="shared" si="16"/>
        <v>8.2389435964258677</v>
      </c>
      <c r="AZ15">
        <f t="shared" si="17"/>
        <v>11.776571273803711</v>
      </c>
      <c r="BA15">
        <f t="shared" si="18"/>
        <v>1.3870294803612229</v>
      </c>
      <c r="BB15">
        <f t="shared" si="19"/>
        <v>0.19816955218261381</v>
      </c>
      <c r="BC15">
        <f t="shared" si="20"/>
        <v>0.53016611648075918</v>
      </c>
      <c r="BD15">
        <f t="shared" si="21"/>
        <v>0.85686336388046369</v>
      </c>
      <c r="BE15">
        <f t="shared" si="22"/>
        <v>0.12481219918992753</v>
      </c>
      <c r="BF15">
        <f t="shared" si="23"/>
        <v>40.754830334429478</v>
      </c>
      <c r="BG15">
        <f t="shared" si="24"/>
        <v>1.0356819621233797</v>
      </c>
      <c r="BH15">
        <f t="shared" si="25"/>
        <v>42.237675069126901</v>
      </c>
      <c r="BI15">
        <f t="shared" si="26"/>
        <v>401.258607735971</v>
      </c>
      <c r="BJ15">
        <f t="shared" si="27"/>
        <v>-2.5839844078389754E-3</v>
      </c>
    </row>
    <row r="16" spans="1:62">
      <c r="A16" s="1">
        <v>16</v>
      </c>
      <c r="B16" s="1" t="s">
        <v>87</v>
      </c>
      <c r="C16" s="2">
        <v>40920</v>
      </c>
      <c r="D16" s="1" t="s">
        <v>65</v>
      </c>
      <c r="E16" s="1">
        <v>0</v>
      </c>
      <c r="F16" s="1" t="s">
        <v>88</v>
      </c>
      <c r="G16" s="1" t="s">
        <v>83</v>
      </c>
      <c r="H16" s="1">
        <v>0</v>
      </c>
      <c r="I16" s="1">
        <v>3006</v>
      </c>
      <c r="J16" s="1">
        <v>0</v>
      </c>
      <c r="K16">
        <f t="shared" si="0"/>
        <v>-2.6206277422737778</v>
      </c>
      <c r="L16">
        <f t="shared" si="1"/>
        <v>0.36195165654848915</v>
      </c>
      <c r="M16">
        <f t="shared" si="2"/>
        <v>407.21803828566959</v>
      </c>
      <c r="N16">
        <f t="shared" si="3"/>
        <v>2.7438135296393229</v>
      </c>
      <c r="O16">
        <f t="shared" si="4"/>
        <v>0.80198629654641929</v>
      </c>
      <c r="P16">
        <f t="shared" si="5"/>
        <v>11.557851791381836</v>
      </c>
      <c r="Q16" s="1">
        <v>3</v>
      </c>
      <c r="R16">
        <f t="shared" si="6"/>
        <v>2.0786957442760468</v>
      </c>
      <c r="S16" s="1">
        <v>1</v>
      </c>
      <c r="T16">
        <f t="shared" si="7"/>
        <v>4.1573914885520935</v>
      </c>
      <c r="U16" s="1">
        <v>12.409479141235352</v>
      </c>
      <c r="V16" s="1">
        <v>11.557851791381836</v>
      </c>
      <c r="W16" s="1">
        <v>12.530413627624512</v>
      </c>
      <c r="X16" s="1">
        <v>399.1177978515625</v>
      </c>
      <c r="Y16" s="1">
        <v>400.030517578125</v>
      </c>
      <c r="Z16" s="1">
        <v>4.1150078773498535</v>
      </c>
      <c r="AA16" s="1">
        <v>5.7498750686645508</v>
      </c>
      <c r="AB16" s="1">
        <v>27.969320297241211</v>
      </c>
      <c r="AC16" s="1">
        <v>39.08135986328125</v>
      </c>
      <c r="AD16" s="1">
        <v>500.597900390625</v>
      </c>
      <c r="AE16" s="1">
        <v>94.9049072265625</v>
      </c>
      <c r="AF16" s="1">
        <v>104.46491241455078</v>
      </c>
      <c r="AG16" s="1">
        <v>98.287574768066406</v>
      </c>
      <c r="AH16" s="1">
        <v>-0.43221813440322876</v>
      </c>
      <c r="AI16" s="1">
        <v>3.9553731679916382E-2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1.6686596679687498</v>
      </c>
      <c r="AR16">
        <f t="shared" si="9"/>
        <v>2.7438135296393227E-3</v>
      </c>
      <c r="AS16">
        <f t="shared" si="10"/>
        <v>284.70785179138181</v>
      </c>
      <c r="AT16">
        <f t="shared" si="11"/>
        <v>285.55947914123533</v>
      </c>
      <c r="AU16">
        <f t="shared" si="12"/>
        <v>18.031932146775944</v>
      </c>
      <c r="AV16">
        <f t="shared" si="13"/>
        <v>-0.8088289968373048</v>
      </c>
      <c r="AW16">
        <f t="shared" si="14"/>
        <v>1.3671275722648273</v>
      </c>
      <c r="AX16">
        <f t="shared" si="15"/>
        <v>13.909464909383505</v>
      </c>
      <c r="AY16">
        <f t="shared" si="16"/>
        <v>8.1595898407189544</v>
      </c>
      <c r="AZ16">
        <f t="shared" si="17"/>
        <v>11.983665466308594</v>
      </c>
      <c r="BA16">
        <f t="shared" si="18"/>
        <v>1.4061081422852608</v>
      </c>
      <c r="BB16">
        <f t="shared" si="19"/>
        <v>0.33296315147774186</v>
      </c>
      <c r="BC16">
        <f t="shared" si="20"/>
        <v>0.565141275718408</v>
      </c>
      <c r="BD16">
        <f t="shared" si="21"/>
        <v>0.84096686656685282</v>
      </c>
      <c r="BE16">
        <f t="shared" si="22"/>
        <v>0.21052572217357332</v>
      </c>
      <c r="BF16">
        <f t="shared" si="23"/>
        <v>40.024473384908084</v>
      </c>
      <c r="BG16">
        <f t="shared" si="24"/>
        <v>1.0179674309626663</v>
      </c>
      <c r="BH16">
        <f t="shared" si="25"/>
        <v>45.500364027137984</v>
      </c>
      <c r="BI16">
        <f t="shared" si="26"/>
        <v>400.88149527936184</v>
      </c>
      <c r="BJ16">
        <f t="shared" si="27"/>
        <v>-2.9744330346298305E-3</v>
      </c>
    </row>
    <row r="17" spans="1:62">
      <c r="A17" s="1">
        <v>17</v>
      </c>
      <c r="B17" s="1" t="s">
        <v>89</v>
      </c>
      <c r="C17" s="2">
        <v>40920</v>
      </c>
      <c r="D17" s="1" t="s">
        <v>65</v>
      </c>
      <c r="E17" s="1">
        <v>0</v>
      </c>
      <c r="F17" s="1" t="s">
        <v>69</v>
      </c>
      <c r="G17" s="1" t="s">
        <v>79</v>
      </c>
      <c r="H17" s="1">
        <v>0</v>
      </c>
      <c r="I17" s="1">
        <v>5638</v>
      </c>
      <c r="J17" s="1">
        <v>0</v>
      </c>
      <c r="K17">
        <f t="shared" si="0"/>
        <v>-1.6410345626001126</v>
      </c>
      <c r="L17">
        <f t="shared" si="1"/>
        <v>8.9774992919662774E-2</v>
      </c>
      <c r="M17">
        <f t="shared" si="2"/>
        <v>424.41757154528403</v>
      </c>
      <c r="N17">
        <f t="shared" si="3"/>
        <v>0.85113416218208826</v>
      </c>
      <c r="O17">
        <f t="shared" si="4"/>
        <v>0.94687093902741026</v>
      </c>
      <c r="P17">
        <f t="shared" si="5"/>
        <v>13.968959808349609</v>
      </c>
      <c r="Q17" s="1">
        <v>5</v>
      </c>
      <c r="R17">
        <f t="shared" si="6"/>
        <v>1.6395652592182159</v>
      </c>
      <c r="S17" s="1">
        <v>1</v>
      </c>
      <c r="T17">
        <f t="shared" si="7"/>
        <v>3.2791305184364319</v>
      </c>
      <c r="U17" s="1">
        <v>14.305179595947266</v>
      </c>
      <c r="V17" s="1">
        <v>13.968959808349609</v>
      </c>
      <c r="W17" s="1">
        <v>14.318565368652344</v>
      </c>
      <c r="X17" s="1">
        <v>399.5928955078125</v>
      </c>
      <c r="Y17" s="1">
        <v>400.89126586914062</v>
      </c>
      <c r="Z17" s="1">
        <v>5.8077926635742188</v>
      </c>
      <c r="AA17" s="1">
        <v>6.652320384979248</v>
      </c>
      <c r="AB17" s="1">
        <v>34.903491973876953</v>
      </c>
      <c r="AC17" s="1">
        <v>39.978912353515625</v>
      </c>
      <c r="AD17" s="1">
        <v>500.55914306640625</v>
      </c>
      <c r="AE17" s="1">
        <v>18.948904037475586</v>
      </c>
      <c r="AF17" s="1">
        <v>49.985206604003906</v>
      </c>
      <c r="AG17" s="1">
        <v>98.339202880859375</v>
      </c>
      <c r="AH17" s="1">
        <v>-0.43221813440322876</v>
      </c>
      <c r="AI17" s="1">
        <v>3.9553731679916382E-2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1.0011182861328123</v>
      </c>
      <c r="AR17">
        <f t="shared" si="9"/>
        <v>8.5113416218208821E-4</v>
      </c>
      <c r="AS17">
        <f t="shared" si="10"/>
        <v>287.11895980834959</v>
      </c>
      <c r="AT17">
        <f t="shared" si="11"/>
        <v>287.45517959594724</v>
      </c>
      <c r="AU17">
        <f t="shared" si="12"/>
        <v>3.6002917219426536</v>
      </c>
      <c r="AV17">
        <f t="shared" si="13"/>
        <v>-0.32283637191521425</v>
      </c>
      <c r="AW17">
        <f t="shared" si="14"/>
        <v>1.6010548229943611</v>
      </c>
      <c r="AX17">
        <f t="shared" si="15"/>
        <v>16.280941639664118</v>
      </c>
      <c r="AY17">
        <f t="shared" si="16"/>
        <v>9.6286212546848695</v>
      </c>
      <c r="AZ17">
        <f t="shared" si="17"/>
        <v>14.137069702148438</v>
      </c>
      <c r="BA17">
        <f t="shared" si="18"/>
        <v>1.6186041637181972</v>
      </c>
      <c r="BB17">
        <f t="shared" si="19"/>
        <v>8.7382658279656425E-2</v>
      </c>
      <c r="BC17">
        <f t="shared" si="20"/>
        <v>0.65418388396695082</v>
      </c>
      <c r="BD17">
        <f t="shared" si="21"/>
        <v>0.96442027975124633</v>
      </c>
      <c r="BE17">
        <f t="shared" si="22"/>
        <v>5.4824174582196662E-2</v>
      </c>
      <c r="BF17">
        <f t="shared" si="23"/>
        <v>41.736885674393335</v>
      </c>
      <c r="BG17">
        <f t="shared" si="24"/>
        <v>1.058685004336869</v>
      </c>
      <c r="BH17">
        <f t="shared" si="25"/>
        <v>41.76781003018889</v>
      </c>
      <c r="BI17">
        <f t="shared" si="26"/>
        <v>401.56687077326211</v>
      </c>
      <c r="BJ17">
        <f t="shared" si="27"/>
        <v>-1.7068743676904793E-3</v>
      </c>
    </row>
    <row r="18" spans="1:62">
      <c r="A18" s="1">
        <v>18</v>
      </c>
      <c r="B18" s="1" t="s">
        <v>90</v>
      </c>
      <c r="C18" s="2">
        <v>40920</v>
      </c>
      <c r="D18" s="1" t="s">
        <v>65</v>
      </c>
      <c r="E18" s="1">
        <v>0</v>
      </c>
      <c r="F18" s="1" t="s">
        <v>78</v>
      </c>
      <c r="G18" s="1" t="s">
        <v>79</v>
      </c>
      <c r="H18" s="1">
        <v>0</v>
      </c>
      <c r="I18" s="1">
        <v>5708</v>
      </c>
      <c r="J18" s="1">
        <v>0</v>
      </c>
      <c r="K18">
        <f t="shared" si="0"/>
        <v>-0.55345026469840586</v>
      </c>
      <c r="L18">
        <f t="shared" si="1"/>
        <v>5.8548732109131446E-2</v>
      </c>
      <c r="M18">
        <f t="shared" si="2"/>
        <v>408.9982818723301</v>
      </c>
      <c r="N18">
        <f t="shared" si="3"/>
        <v>0.56186777285804401</v>
      </c>
      <c r="O18">
        <f t="shared" si="4"/>
        <v>0.95227285027737651</v>
      </c>
      <c r="P18">
        <f t="shared" si="5"/>
        <v>13.887831687927246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14.419921875</v>
      </c>
      <c r="V18" s="1">
        <v>13.887831687927246</v>
      </c>
      <c r="W18" s="1">
        <v>14.478463172912598</v>
      </c>
      <c r="X18" s="1">
        <v>399.53271484375</v>
      </c>
      <c r="Y18" s="1">
        <v>399.9267578125</v>
      </c>
      <c r="Z18" s="1">
        <v>5.8425707817077637</v>
      </c>
      <c r="AA18" s="1">
        <v>6.5116572380065918</v>
      </c>
      <c r="AB18" s="1">
        <v>34.854019165039062</v>
      </c>
      <c r="AC18" s="1">
        <v>38.845474243164062</v>
      </c>
      <c r="AD18" s="1">
        <v>500.57125854492188</v>
      </c>
      <c r="AE18" s="1">
        <v>6.7654857635498047</v>
      </c>
      <c r="AF18" s="1">
        <v>36.495529174804688</v>
      </c>
      <c r="AG18" s="1">
        <v>98.342529296875</v>
      </c>
      <c r="AH18" s="1">
        <v>-0.43221813440322876</v>
      </c>
      <c r="AI18" s="1">
        <v>3.9553731679916382E-2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0.83428543090820295</v>
      </c>
      <c r="AR18">
        <f t="shared" si="9"/>
        <v>5.6186777285804402E-4</v>
      </c>
      <c r="AS18">
        <f t="shared" si="10"/>
        <v>287.03783168792722</v>
      </c>
      <c r="AT18">
        <f t="shared" si="11"/>
        <v>287.56992187499998</v>
      </c>
      <c r="AU18">
        <f t="shared" si="12"/>
        <v>1.2854422789442879</v>
      </c>
      <c r="AV18">
        <f t="shared" si="13"/>
        <v>-0.21706616799487749</v>
      </c>
      <c r="AW18">
        <f t="shared" si="14"/>
        <v>1.5926456929772479</v>
      </c>
      <c r="AX18">
        <f t="shared" si="15"/>
        <v>16.19488236030001</v>
      </c>
      <c r="AY18">
        <f t="shared" si="16"/>
        <v>9.6832251222934183</v>
      </c>
      <c r="AZ18">
        <f t="shared" si="17"/>
        <v>14.153876781463623</v>
      </c>
      <c r="BA18">
        <f t="shared" si="18"/>
        <v>1.6203679520994811</v>
      </c>
      <c r="BB18">
        <f t="shared" si="19"/>
        <v>5.7366087168876319E-2</v>
      </c>
      <c r="BC18">
        <f t="shared" si="20"/>
        <v>0.64037284269987138</v>
      </c>
      <c r="BD18">
        <f t="shared" si="21"/>
        <v>0.97999510939960977</v>
      </c>
      <c r="BE18">
        <f t="shared" si="22"/>
        <v>3.5958214663667304E-2</v>
      </c>
      <c r="BF18">
        <f t="shared" si="23"/>
        <v>40.221925517401161</v>
      </c>
      <c r="BG18">
        <f t="shared" si="24"/>
        <v>1.022682963524244</v>
      </c>
      <c r="BH18">
        <f t="shared" si="25"/>
        <v>40.743113271078677</v>
      </c>
      <c r="BI18">
        <f t="shared" si="26"/>
        <v>400.18984156199349</v>
      </c>
      <c r="BJ18">
        <f t="shared" si="27"/>
        <v>-5.6346474804314876E-4</v>
      </c>
    </row>
    <row r="19" spans="1:62">
      <c r="A19" s="1">
        <v>20</v>
      </c>
      <c r="B19" s="1" t="s">
        <v>91</v>
      </c>
      <c r="C19" s="2">
        <v>40920</v>
      </c>
      <c r="D19" s="1" t="s">
        <v>65</v>
      </c>
      <c r="E19" s="1">
        <v>0</v>
      </c>
      <c r="F19" s="1">
        <v>150</v>
      </c>
      <c r="G19" s="1" t="s">
        <v>79</v>
      </c>
      <c r="H19" s="1">
        <v>0</v>
      </c>
      <c r="I19" s="1">
        <v>5781.5</v>
      </c>
      <c r="J19" s="1">
        <v>0</v>
      </c>
      <c r="K19">
        <f>(X19-Y19*(1000-Z19)/(1000-AA19))*AQ19</f>
        <v>0.39554788876121383</v>
      </c>
      <c r="L19">
        <f>IF(BB19&lt;&gt;0,1/(1/BB19-1/T19),0)</f>
        <v>8.1135967838029052E-2</v>
      </c>
      <c r="M19">
        <f>((BE19-AR19/2)*Y19-K19)/(BE19+AR19/2)</f>
        <v>384.54826594929398</v>
      </c>
      <c r="N19">
        <f>AR19*1000</f>
        <v>0.78862480743159424</v>
      </c>
      <c r="O19">
        <f>(AW19-BC19)</f>
        <v>0.96820312284502064</v>
      </c>
      <c r="P19">
        <f>(V19+AV19*J19)</f>
        <v>14.184666633605957</v>
      </c>
      <c r="Q19" s="1">
        <v>5</v>
      </c>
      <c r="R19">
        <f>(Q19*AK19+AL19)</f>
        <v>1.6395652592182159</v>
      </c>
      <c r="S19" s="1">
        <v>1</v>
      </c>
      <c r="T19">
        <f>R19*(S19+1)*(S19+1)/(S19*S19+1)</f>
        <v>3.2791305184364319</v>
      </c>
      <c r="U19" s="1">
        <v>14.614195823669434</v>
      </c>
      <c r="V19" s="1">
        <v>14.184666633605957</v>
      </c>
      <c r="W19" s="1">
        <v>14.661478042602539</v>
      </c>
      <c r="X19" s="1">
        <v>399.442626953125</v>
      </c>
      <c r="Y19" s="1">
        <v>398.73342895507812</v>
      </c>
      <c r="Z19" s="1">
        <v>5.8817577362060547</v>
      </c>
      <c r="AA19" s="1">
        <v>6.664243221282959</v>
      </c>
      <c r="AB19" s="1">
        <v>34.651260375976562</v>
      </c>
      <c r="AC19" s="1">
        <v>39.261123657226562</v>
      </c>
      <c r="AD19" s="1">
        <v>500.564697265625</v>
      </c>
      <c r="AE19" s="1">
        <v>80.700096130371094</v>
      </c>
      <c r="AF19" s="1">
        <v>89.978019714355469</v>
      </c>
      <c r="AG19" s="1">
        <v>98.345809936523438</v>
      </c>
      <c r="AH19" s="1">
        <v>-0.43221813440322876</v>
      </c>
      <c r="AI19" s="1">
        <v>3.9553731679916382E-2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>AD19*0.000001/(Q19*0.0001)</f>
        <v>1.00112939453125</v>
      </c>
      <c r="AR19">
        <f>(AA19-Z19)/(1000-AA19)*AQ19</f>
        <v>7.8862480743159427E-4</v>
      </c>
      <c r="AS19">
        <f>(V19+273.15)</f>
        <v>287.33466663360593</v>
      </c>
      <c r="AT19">
        <f>(U19+273.15)</f>
        <v>287.76419582366941</v>
      </c>
      <c r="AU19">
        <f>(AE19*AM19+AF19*AN19)*AO19</f>
        <v>15.333018072366485</v>
      </c>
      <c r="AV19">
        <f>((AU19+0.00000010773*(AT19^4-AS19^4))-AR19*44100)/(R19*51.4+0.00000043092*AS19^3)</f>
        <v>-0.15920825857626003</v>
      </c>
      <c r="AW19">
        <f>0.61365*EXP(17.502*P19/(240.97+P19))</f>
        <v>1.6236035200560792</v>
      </c>
      <c r="AX19">
        <f>AW19*1000/AG19</f>
        <v>16.509127548026925</v>
      </c>
      <c r="AY19">
        <f>(AX19-AA19)</f>
        <v>9.8448843267439656</v>
      </c>
      <c r="AZ19">
        <f>IF(J19,V19,(U19+V19)/2)</f>
        <v>14.399431228637695</v>
      </c>
      <c r="BA19">
        <f>0.61365*EXP(17.502*AZ19/(240.97+AZ19))</f>
        <v>1.6463305627973794</v>
      </c>
      <c r="BB19">
        <f>IF(AY19&lt;&gt;0,(1000-(AX19+AA19)/2)/AY19*AR19,0)</f>
        <v>7.917688354995156E-2</v>
      </c>
      <c r="BC19">
        <f>AA19*AG19/1000</f>
        <v>0.65540039721105858</v>
      </c>
      <c r="BD19">
        <f>(BA19-BC19)</f>
        <v>0.99093016558632085</v>
      </c>
      <c r="BE19">
        <f>1/(1.6/L19+1.37/T19)</f>
        <v>4.9657912029513578E-2</v>
      </c>
      <c r="BF19">
        <f>M19*AG19*0.001</f>
        <v>37.818710674468932</v>
      </c>
      <c r="BG19">
        <f>M19/Y19</f>
        <v>0.96442444506607383</v>
      </c>
      <c r="BH19">
        <f>(1-AR19*AG19/AW19/L19)*100</f>
        <v>41.12473289423216</v>
      </c>
      <c r="BI19">
        <f>(Y19-K19/(T19/1.35))</f>
        <v>398.57058406469474</v>
      </c>
      <c r="BJ19">
        <f>K19*BH19/100/BI19</f>
        <v>4.08128495241435E-4</v>
      </c>
    </row>
    <row r="20" spans="1:62">
      <c r="A20" s="1">
        <v>21</v>
      </c>
      <c r="B20" s="1" t="s">
        <v>92</v>
      </c>
      <c r="C20" s="2">
        <v>40920</v>
      </c>
      <c r="D20" s="1" t="s">
        <v>65</v>
      </c>
      <c r="E20" s="1">
        <v>0</v>
      </c>
      <c r="F20" s="1" t="s">
        <v>93</v>
      </c>
      <c r="G20" s="1" t="s">
        <v>79</v>
      </c>
      <c r="H20" s="1">
        <v>0</v>
      </c>
      <c r="I20" s="1">
        <v>5854</v>
      </c>
      <c r="J20" s="1">
        <v>0</v>
      </c>
      <c r="K20">
        <f t="shared" ref="K20:K83" si="28">(X20-Y20*(1000-Z20)/(1000-AA20))*AQ20</f>
        <v>-4.9343168203593836E-2</v>
      </c>
      <c r="L20">
        <f t="shared" ref="L20:L83" si="29">IF(BB20&lt;&gt;0,1/(1/BB20-1/T20),0)</f>
        <v>9.7729565961340664E-2</v>
      </c>
      <c r="M20">
        <f t="shared" ref="M20:M83" si="30">((BE20-AR20/2)*Y20-K20)/(BE20+AR20/2)</f>
        <v>393.68291100645149</v>
      </c>
      <c r="N20">
        <f t="shared" ref="N20:N83" si="31">AR20*1000</f>
        <v>0.95100283387031781</v>
      </c>
      <c r="O20">
        <f t="shared" ref="O20:O83" si="32">(AW20-BC20)</f>
        <v>0.97389176907455333</v>
      </c>
      <c r="P20">
        <f t="shared" ref="P20:P83" si="33">(V20+AV20*J20)</f>
        <v>14.421208381652832</v>
      </c>
      <c r="Q20" s="1">
        <v>5</v>
      </c>
      <c r="R20">
        <f t="shared" ref="R20:R83" si="34">(Q20*AK20+AL20)</f>
        <v>1.6395652592182159</v>
      </c>
      <c r="S20" s="1">
        <v>1</v>
      </c>
      <c r="T20">
        <f t="shared" ref="T20:T83" si="35">R20*(S20+1)*(S20+1)/(S20*S20+1)</f>
        <v>3.2791305184364319</v>
      </c>
      <c r="U20" s="1">
        <v>14.804533958435059</v>
      </c>
      <c r="V20" s="1">
        <v>14.421208381652832</v>
      </c>
      <c r="W20" s="1">
        <v>14.856442451477051</v>
      </c>
      <c r="X20" s="1">
        <v>399.51416015625</v>
      </c>
      <c r="Y20" s="1">
        <v>399.18426513671875</v>
      </c>
      <c r="Z20" s="1">
        <v>5.9176311492919922</v>
      </c>
      <c r="AA20" s="1">
        <v>6.8610019683837891</v>
      </c>
      <c r="AB20" s="1">
        <v>34.437534332275391</v>
      </c>
      <c r="AC20" s="1">
        <v>39.927459716796875</v>
      </c>
      <c r="AD20" s="1">
        <v>500.58682250976562</v>
      </c>
      <c r="AE20" s="1">
        <v>82.491523742675781</v>
      </c>
      <c r="AF20" s="1">
        <v>97.891311645507812</v>
      </c>
      <c r="AG20" s="1">
        <v>98.34698486328125</v>
      </c>
      <c r="AH20" s="1">
        <v>-0.43221813440322876</v>
      </c>
      <c r="AI20" s="1">
        <v>3.9553731679916382E-2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ref="AQ20:AQ83" si="36">AD20*0.000001/(Q20*0.0001)</f>
        <v>1.0011736450195312</v>
      </c>
      <c r="AR20">
        <f t="shared" ref="AR20:AR83" si="37">(AA20-Z20)/(1000-AA20)*AQ20</f>
        <v>9.5100283387031779E-4</v>
      </c>
      <c r="AS20">
        <f t="shared" ref="AS20:AS83" si="38">(V20+273.15)</f>
        <v>287.57120838165281</v>
      </c>
      <c r="AT20">
        <f t="shared" ref="AT20:AT83" si="39">(U20+273.15)</f>
        <v>287.95453395843504</v>
      </c>
      <c r="AU20">
        <f t="shared" ref="AU20:AU83" si="40">(AE20*AM20+AF20*AN20)*AO20</f>
        <v>15.67338931443328</v>
      </c>
      <c r="AV20">
        <f t="shared" ref="AV20:AV83" si="41">((AU20+0.00000010773*(AT20^4-AS20^4))-AR20*44100)/(R20*51.4+0.00000043092*AS20^3)</f>
        <v>-0.23623946703585486</v>
      </c>
      <c r="AW20">
        <f t="shared" ref="AW20:AW83" si="42">0.61365*EXP(17.502*P20/(240.97+P20))</f>
        <v>1.6486506258061366</v>
      </c>
      <c r="AX20">
        <f t="shared" ref="AX20:AX83" si="43">AW20*1000/AG20</f>
        <v>16.763611290148209</v>
      </c>
      <c r="AY20">
        <f t="shared" ref="AY20:AY83" si="44">(AX20-AA20)</f>
        <v>9.9026093217644195</v>
      </c>
      <c r="AZ20">
        <f t="shared" ref="AZ20:AZ83" si="45">IF(J20,V20,(U20+V20)/2)</f>
        <v>14.612871170043945</v>
      </c>
      <c r="BA20">
        <f t="shared" ref="BA20:BA83" si="46">0.61365*EXP(17.502*AZ20/(240.97+AZ20))</f>
        <v>1.6691939758852605</v>
      </c>
      <c r="BB20">
        <f t="shared" ref="BB20:BB83" si="47">IF(AY20&lt;&gt;0,(1000-(AX20+AA20)/2)/AY20*AR20,0)</f>
        <v>9.4901178694980076E-2</v>
      </c>
      <c r="BC20">
        <f t="shared" ref="BC20:BC83" si="48">AA20*AG20/1000</f>
        <v>0.67475885673158331</v>
      </c>
      <c r="BD20">
        <f t="shared" ref="BD20:BD83" si="49">(BA20-BC20)</f>
        <v>0.99443511915367722</v>
      </c>
      <c r="BE20">
        <f t="shared" ref="BE20:BE83" si="50">1/(1.6/L20+1.37/T20)</f>
        <v>5.956102620100516E-2</v>
      </c>
      <c r="BF20">
        <f t="shared" ref="BF20:BF83" si="51">M20*AG20*0.001</f>
        <v>38.717527289683986</v>
      </c>
      <c r="BG20">
        <f t="shared" ref="BG20:BG83" si="52">M20/Y20</f>
        <v>0.98621850956880008</v>
      </c>
      <c r="BH20">
        <f t="shared" ref="BH20:BH83" si="53">(1-AR20*AG20/AW20/L20)*100</f>
        <v>41.951866595905571</v>
      </c>
      <c r="BI20">
        <f t="shared" ref="BI20:BI83" si="54">(Y20-K20/(T20/1.35))</f>
        <v>399.20457944769242</v>
      </c>
      <c r="BJ20">
        <f t="shared" ref="BJ20:BJ83" si="55">K20*BH20/100/BI20</f>
        <v>-5.1854064719408708E-5</v>
      </c>
    </row>
    <row r="21" spans="1:62">
      <c r="A21" s="1">
        <v>22</v>
      </c>
      <c r="B21" s="1" t="s">
        <v>94</v>
      </c>
      <c r="C21" s="2">
        <v>40920</v>
      </c>
      <c r="D21" s="1" t="s">
        <v>65</v>
      </c>
      <c r="E21" s="1">
        <v>0</v>
      </c>
      <c r="F21" s="1" t="s">
        <v>73</v>
      </c>
      <c r="G21" s="1" t="s">
        <v>79</v>
      </c>
      <c r="H21" s="1">
        <v>0</v>
      </c>
      <c r="I21" s="1">
        <v>5916</v>
      </c>
      <c r="J21" s="1">
        <v>0</v>
      </c>
      <c r="K21">
        <f t="shared" si="28"/>
        <v>-1.2608577953526827</v>
      </c>
      <c r="L21">
        <f t="shared" si="29"/>
        <v>8.455459877349536E-2</v>
      </c>
      <c r="M21">
        <f t="shared" si="30"/>
        <v>418.08624747626578</v>
      </c>
      <c r="N21">
        <f t="shared" si="31"/>
        <v>0.84437673464499063</v>
      </c>
      <c r="O21">
        <f t="shared" si="32"/>
        <v>0.9954951524193536</v>
      </c>
      <c r="P21">
        <f t="shared" si="33"/>
        <v>14.55477237701416</v>
      </c>
      <c r="Q21" s="1">
        <v>5</v>
      </c>
      <c r="R21">
        <f t="shared" si="34"/>
        <v>1.6395652592182159</v>
      </c>
      <c r="S21" s="1">
        <v>1</v>
      </c>
      <c r="T21">
        <f t="shared" si="35"/>
        <v>3.2791305184364319</v>
      </c>
      <c r="U21" s="1">
        <v>14.966137886047363</v>
      </c>
      <c r="V21" s="1">
        <v>14.55477237701416</v>
      </c>
      <c r="W21" s="1">
        <v>15.018446922302246</v>
      </c>
      <c r="X21" s="1">
        <v>399.46200561523438</v>
      </c>
      <c r="Y21" s="1">
        <v>400.38372802734375</v>
      </c>
      <c r="Z21" s="1">
        <v>5.949002742767334</v>
      </c>
      <c r="AA21" s="1">
        <v>6.7866849899291992</v>
      </c>
      <c r="AB21" s="1">
        <v>34.26141357421875</v>
      </c>
      <c r="AC21" s="1">
        <v>39.085777282714844</v>
      </c>
      <c r="AD21" s="1">
        <v>500.57537841796875</v>
      </c>
      <c r="AE21" s="1">
        <v>104.3651123046875</v>
      </c>
      <c r="AF21" s="1">
        <v>124.24521636962891</v>
      </c>
      <c r="AG21" s="1">
        <v>98.346672058105469</v>
      </c>
      <c r="AH21" s="1">
        <v>-0.43221813440322876</v>
      </c>
      <c r="AI21" s="1">
        <v>3.9553731679916382E-2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36"/>
        <v>1.0011507568359372</v>
      </c>
      <c r="AR21">
        <f t="shared" si="37"/>
        <v>8.4437673464499065E-4</v>
      </c>
      <c r="AS21">
        <f t="shared" si="38"/>
        <v>287.70477237701414</v>
      </c>
      <c r="AT21">
        <f t="shared" si="39"/>
        <v>288.11613788604734</v>
      </c>
      <c r="AU21">
        <f t="shared" si="40"/>
        <v>19.829371089064807</v>
      </c>
      <c r="AV21">
        <f t="shared" si="41"/>
        <v>-0.13938731993722447</v>
      </c>
      <c r="AW21">
        <f t="shared" si="42"/>
        <v>1.6629430354855874</v>
      </c>
      <c r="AX21">
        <f t="shared" si="43"/>
        <v>16.90899143494233</v>
      </c>
      <c r="AY21">
        <f t="shared" si="44"/>
        <v>10.12230644501313</v>
      </c>
      <c r="AZ21">
        <f t="shared" si="45"/>
        <v>14.760455131530762</v>
      </c>
      <c r="BA21">
        <f t="shared" si="46"/>
        <v>1.6851657064874805</v>
      </c>
      <c r="BB21">
        <f t="shared" si="47"/>
        <v>8.2429108448266272E-2</v>
      </c>
      <c r="BC21">
        <f t="shared" si="48"/>
        <v>0.66744788306623382</v>
      </c>
      <c r="BD21">
        <f t="shared" si="49"/>
        <v>1.0177178234212467</v>
      </c>
      <c r="BE21">
        <f t="shared" si="50"/>
        <v>5.1705029633398583E-2</v>
      </c>
      <c r="BF21">
        <f t="shared" si="51"/>
        <v>41.117391072552238</v>
      </c>
      <c r="BG21">
        <f t="shared" si="52"/>
        <v>1.044213883356701</v>
      </c>
      <c r="BH21">
        <f t="shared" si="53"/>
        <v>40.941648360235874</v>
      </c>
      <c r="BI21">
        <f t="shared" si="54"/>
        <v>400.90281624727157</v>
      </c>
      <c r="BJ21">
        <f t="shared" si="55"/>
        <v>-1.2876336707435914E-3</v>
      </c>
    </row>
    <row r="22" spans="1:62">
      <c r="A22" s="1">
        <v>23</v>
      </c>
      <c r="B22" s="1" t="s">
        <v>95</v>
      </c>
      <c r="C22" s="2">
        <v>40920</v>
      </c>
      <c r="D22" s="1" t="s">
        <v>65</v>
      </c>
      <c r="E22" s="1">
        <v>0</v>
      </c>
      <c r="F22" s="1" t="s">
        <v>66</v>
      </c>
      <c r="G22" s="1" t="s">
        <v>83</v>
      </c>
      <c r="H22" s="1">
        <v>0</v>
      </c>
      <c r="I22" s="1">
        <v>6137.5</v>
      </c>
      <c r="J22" s="1">
        <v>0</v>
      </c>
      <c r="K22">
        <f t="shared" si="28"/>
        <v>-1.2892980775479252</v>
      </c>
      <c r="L22">
        <f t="shared" si="29"/>
        <v>6.9209170528875763E-2</v>
      </c>
      <c r="M22">
        <f t="shared" si="30"/>
        <v>424.64837297648501</v>
      </c>
      <c r="N22">
        <f t="shared" si="31"/>
        <v>0.63923472171981588</v>
      </c>
      <c r="O22">
        <f t="shared" si="32"/>
        <v>0.91990582430578804</v>
      </c>
      <c r="P22">
        <f t="shared" si="33"/>
        <v>13.823198318481445</v>
      </c>
      <c r="Q22" s="1">
        <v>6</v>
      </c>
      <c r="R22">
        <f t="shared" si="34"/>
        <v>1.4200000166893005</v>
      </c>
      <c r="S22" s="1">
        <v>1</v>
      </c>
      <c r="T22">
        <f t="shared" si="35"/>
        <v>2.8400000333786011</v>
      </c>
      <c r="U22" s="1">
        <v>15.112526893615723</v>
      </c>
      <c r="V22" s="1">
        <v>13.823198318481445</v>
      </c>
      <c r="W22" s="1">
        <v>15.192165374755859</v>
      </c>
      <c r="X22" s="1">
        <v>399.20535278320312</v>
      </c>
      <c r="Y22" s="1">
        <v>400.44384765625</v>
      </c>
      <c r="Z22" s="1">
        <v>6.0111994743347168</v>
      </c>
      <c r="AA22" s="1">
        <v>6.7721710205078125</v>
      </c>
      <c r="AB22" s="1">
        <v>34.297492980957031</v>
      </c>
      <c r="AC22" s="1">
        <v>38.639289855957031</v>
      </c>
      <c r="AD22" s="1">
        <v>500.60140991210938</v>
      </c>
      <c r="AE22" s="1">
        <v>39.382640838623047</v>
      </c>
      <c r="AF22" s="1">
        <v>54.978141784667969</v>
      </c>
      <c r="AG22" s="1">
        <v>98.353729248046875</v>
      </c>
      <c r="AH22" s="1">
        <v>-0.43221813440322876</v>
      </c>
      <c r="AI22" s="1">
        <v>3.9553731679916382E-2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36"/>
        <v>0.83433568318684892</v>
      </c>
      <c r="AR22">
        <f t="shared" si="37"/>
        <v>6.3923472171981588E-4</v>
      </c>
      <c r="AS22">
        <f t="shared" si="38"/>
        <v>286.97319831848142</v>
      </c>
      <c r="AT22">
        <f t="shared" si="39"/>
        <v>288.2625268936157</v>
      </c>
      <c r="AU22">
        <f t="shared" si="40"/>
        <v>7.4827016654428462</v>
      </c>
      <c r="AV22">
        <f t="shared" si="41"/>
        <v>-9.0032674761049411E-2</v>
      </c>
      <c r="AW22">
        <f t="shared" si="42"/>
        <v>1.5859740992782827</v>
      </c>
      <c r="AX22">
        <f t="shared" si="43"/>
        <v>16.125205535201172</v>
      </c>
      <c r="AY22">
        <f t="shared" si="44"/>
        <v>9.3530345146933591</v>
      </c>
      <c r="AZ22">
        <f t="shared" si="45"/>
        <v>14.467862606048584</v>
      </c>
      <c r="BA22">
        <f t="shared" si="46"/>
        <v>1.6536306810193739</v>
      </c>
      <c r="BB22">
        <f t="shared" si="47"/>
        <v>6.7562706163624392E-2</v>
      </c>
      <c r="BC22">
        <f t="shared" si="48"/>
        <v>0.66606827497249466</v>
      </c>
      <c r="BD22">
        <f t="shared" si="49"/>
        <v>0.98756240604687928</v>
      </c>
      <c r="BE22">
        <f t="shared" si="50"/>
        <v>4.2371592334672296E-2</v>
      </c>
      <c r="BF22">
        <f t="shared" si="51"/>
        <v>41.765751101352834</v>
      </c>
      <c r="BG22">
        <f t="shared" si="52"/>
        <v>1.0604442432113796</v>
      </c>
      <c r="BH22">
        <f t="shared" si="53"/>
        <v>42.721524086318055</v>
      </c>
      <c r="BI22">
        <f t="shared" si="54"/>
        <v>401.0567182140785</v>
      </c>
      <c r="BJ22">
        <f t="shared" si="55"/>
        <v>-1.3733912529799812E-3</v>
      </c>
    </row>
    <row r="23" spans="1:62">
      <c r="A23" s="1">
        <v>24</v>
      </c>
      <c r="B23" s="1" t="s">
        <v>96</v>
      </c>
      <c r="C23" s="2">
        <v>40920</v>
      </c>
      <c r="D23" s="1" t="s">
        <v>65</v>
      </c>
      <c r="E23" s="1">
        <v>0</v>
      </c>
      <c r="F23" s="1" t="s">
        <v>97</v>
      </c>
      <c r="G23" s="1" t="s">
        <v>83</v>
      </c>
      <c r="H23" s="1">
        <v>0</v>
      </c>
      <c r="I23" s="1">
        <v>6318</v>
      </c>
      <c r="J23" s="1">
        <v>0</v>
      </c>
      <c r="K23">
        <f t="shared" si="28"/>
        <v>0.79524808111510292</v>
      </c>
      <c r="L23">
        <f t="shared" si="29"/>
        <v>0.26785755323432936</v>
      </c>
      <c r="M23">
        <f t="shared" si="30"/>
        <v>387.43195757352493</v>
      </c>
      <c r="N23">
        <f t="shared" si="31"/>
        <v>2.6676395714460983</v>
      </c>
      <c r="O23">
        <f t="shared" si="32"/>
        <v>1.0238267757672888</v>
      </c>
      <c r="P23">
        <f t="shared" si="33"/>
        <v>15.143352508544922</v>
      </c>
      <c r="Q23" s="1">
        <v>2</v>
      </c>
      <c r="R23">
        <f t="shared" si="34"/>
        <v>2.2982609868049622</v>
      </c>
      <c r="S23" s="1">
        <v>1</v>
      </c>
      <c r="T23">
        <f t="shared" si="35"/>
        <v>4.5965219736099243</v>
      </c>
      <c r="U23" s="1">
        <v>15.515999794006348</v>
      </c>
      <c r="V23" s="1">
        <v>15.143352508544922</v>
      </c>
      <c r="W23" s="1">
        <v>15.564301490783691</v>
      </c>
      <c r="X23" s="1">
        <v>399.74063110351562</v>
      </c>
      <c r="Y23" s="1">
        <v>398.99765014648438</v>
      </c>
      <c r="Z23" s="1">
        <v>6.0933680534362793</v>
      </c>
      <c r="AA23" s="1">
        <v>7.1515522003173828</v>
      </c>
      <c r="AB23" s="1">
        <v>33.878269195556641</v>
      </c>
      <c r="AC23" s="1">
        <v>39.761623382568359</v>
      </c>
      <c r="AD23" s="1">
        <v>500.586181640625</v>
      </c>
      <c r="AE23" s="1">
        <v>496.88363647460938</v>
      </c>
      <c r="AF23" s="1">
        <v>453.50311279296875</v>
      </c>
      <c r="AG23" s="1">
        <v>98.356887817382812</v>
      </c>
      <c r="AH23" s="1">
        <v>-0.43221813440322876</v>
      </c>
      <c r="AI23" s="1">
        <v>3.9553731679916382E-2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36"/>
        <v>2.5029309082031248</v>
      </c>
      <c r="AR23">
        <f t="shared" si="37"/>
        <v>2.6676395714460982E-3</v>
      </c>
      <c r="AS23">
        <f t="shared" si="38"/>
        <v>288.2933525085449</v>
      </c>
      <c r="AT23">
        <f t="shared" si="39"/>
        <v>288.66599979400632</v>
      </c>
      <c r="AU23">
        <f t="shared" si="40"/>
        <v>94.407889745512875</v>
      </c>
      <c r="AV23">
        <f t="shared" si="41"/>
        <v>-0.15086794848972832</v>
      </c>
      <c r="AW23">
        <f t="shared" si="42"/>
        <v>1.7272311932540627</v>
      </c>
      <c r="AX23">
        <f t="shared" si="43"/>
        <v>17.560856505148646</v>
      </c>
      <c r="AY23">
        <f t="shared" si="44"/>
        <v>10.409304304831263</v>
      </c>
      <c r="AZ23">
        <f t="shared" si="45"/>
        <v>15.329676151275635</v>
      </c>
      <c r="BA23">
        <f t="shared" si="46"/>
        <v>1.7480325148240412</v>
      </c>
      <c r="BB23">
        <f t="shared" si="47"/>
        <v>0.25310794983090673</v>
      </c>
      <c r="BC23">
        <f t="shared" si="48"/>
        <v>0.70340441748677407</v>
      </c>
      <c r="BD23">
        <f t="shared" si="49"/>
        <v>1.044628097337267</v>
      </c>
      <c r="BE23">
        <f t="shared" si="50"/>
        <v>0.15945464919949642</v>
      </c>
      <c r="BF23">
        <f t="shared" si="51"/>
        <v>38.106601587928203</v>
      </c>
      <c r="BG23">
        <f t="shared" si="52"/>
        <v>0.97101313110813225</v>
      </c>
      <c r="BH23">
        <f t="shared" si="53"/>
        <v>43.287660984637199</v>
      </c>
      <c r="BI23">
        <f t="shared" si="54"/>
        <v>398.76408552617596</v>
      </c>
      <c r="BJ23">
        <f t="shared" si="55"/>
        <v>8.6327807802877299E-4</v>
      </c>
    </row>
    <row r="24" spans="1:62">
      <c r="A24" s="1">
        <v>25</v>
      </c>
      <c r="B24" s="1" t="s">
        <v>98</v>
      </c>
      <c r="C24" s="2">
        <v>40920</v>
      </c>
      <c r="D24" s="1" t="s">
        <v>65</v>
      </c>
      <c r="E24" s="1">
        <v>0</v>
      </c>
      <c r="F24" s="1" t="s">
        <v>88</v>
      </c>
      <c r="G24" s="1" t="s">
        <v>83</v>
      </c>
      <c r="H24" s="1">
        <v>0</v>
      </c>
      <c r="I24" s="1">
        <v>6381.5</v>
      </c>
      <c r="J24" s="1">
        <v>0</v>
      </c>
      <c r="K24">
        <f t="shared" si="28"/>
        <v>7.0948206258247506</v>
      </c>
      <c r="L24">
        <f t="shared" si="29"/>
        <v>0.55260095990929936</v>
      </c>
      <c r="M24">
        <f t="shared" si="30"/>
        <v>366.69412907870924</v>
      </c>
      <c r="N24">
        <f t="shared" si="31"/>
        <v>3.9565255708593101</v>
      </c>
      <c r="O24">
        <f t="shared" si="32"/>
        <v>0.78787928681698505</v>
      </c>
      <c r="P24">
        <f t="shared" si="33"/>
        <v>14.152241706848145</v>
      </c>
      <c r="Q24" s="1">
        <v>3</v>
      </c>
      <c r="R24">
        <f t="shared" si="34"/>
        <v>2.0786957442760468</v>
      </c>
      <c r="S24" s="1">
        <v>1</v>
      </c>
      <c r="T24">
        <f t="shared" si="35"/>
        <v>4.1573914885520935</v>
      </c>
      <c r="U24" s="1">
        <v>15.710864067077637</v>
      </c>
      <c r="V24" s="1">
        <v>14.152241706848145</v>
      </c>
      <c r="W24" s="1">
        <v>15.773044586181641</v>
      </c>
      <c r="X24" s="1">
        <v>399.61740112304688</v>
      </c>
      <c r="Y24" s="1">
        <v>394.43023681640625</v>
      </c>
      <c r="Z24" s="1">
        <v>6.1111035346984863</v>
      </c>
      <c r="AA24" s="1">
        <v>8.4621782302856445</v>
      </c>
      <c r="AB24" s="1">
        <v>33.555515289306641</v>
      </c>
      <c r="AC24" s="1">
        <v>46.465049743652344</v>
      </c>
      <c r="AD24" s="1">
        <v>500.58529663085938</v>
      </c>
      <c r="AE24" s="1">
        <v>493.50723266601562</v>
      </c>
      <c r="AF24" s="1">
        <v>387.67288208007812</v>
      </c>
      <c r="AG24" s="1">
        <v>98.3572998046875</v>
      </c>
      <c r="AH24" s="1">
        <v>-0.43221813440322876</v>
      </c>
      <c r="AI24" s="1">
        <v>3.9553731679916382E-2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36"/>
        <v>1.6686176554361976</v>
      </c>
      <c r="AR24">
        <f t="shared" si="37"/>
        <v>3.9565255708593101E-3</v>
      </c>
      <c r="AS24">
        <f t="shared" si="38"/>
        <v>287.30224170684812</v>
      </c>
      <c r="AT24">
        <f t="shared" si="39"/>
        <v>288.86086406707761</v>
      </c>
      <c r="AU24">
        <f t="shared" si="40"/>
        <v>93.766373029930037</v>
      </c>
      <c r="AV24">
        <f t="shared" si="41"/>
        <v>-0.55233478208238806</v>
      </c>
      <c r="AW24">
        <f t="shared" si="42"/>
        <v>1.62019628801389</v>
      </c>
      <c r="AX24">
        <f t="shared" si="43"/>
        <v>16.472557616274404</v>
      </c>
      <c r="AY24">
        <f t="shared" si="44"/>
        <v>8.0103793859887595</v>
      </c>
      <c r="AZ24">
        <f t="shared" si="45"/>
        <v>14.931552886962891</v>
      </c>
      <c r="BA24">
        <f t="shared" si="46"/>
        <v>1.7038500908970806</v>
      </c>
      <c r="BB24">
        <f t="shared" si="47"/>
        <v>0.48776692371197317</v>
      </c>
      <c r="BC24">
        <f t="shared" si="48"/>
        <v>0.83231700119690499</v>
      </c>
      <c r="BD24">
        <f t="shared" si="49"/>
        <v>0.87153308970017562</v>
      </c>
      <c r="BE24">
        <f t="shared" si="50"/>
        <v>0.31008405055586025</v>
      </c>
      <c r="BF24">
        <f t="shared" si="51"/>
        <v>36.067044390413379</v>
      </c>
      <c r="BG24">
        <f t="shared" si="52"/>
        <v>0.92968057428465556</v>
      </c>
      <c r="BH24">
        <f t="shared" si="53"/>
        <v>56.534837597292423</v>
      </c>
      <c r="BI24">
        <f t="shared" si="54"/>
        <v>392.12638646427132</v>
      </c>
      <c r="BJ24">
        <f t="shared" si="55"/>
        <v>1.0228960501220173E-2</v>
      </c>
    </row>
    <row r="25" spans="1:62">
      <c r="A25" s="1">
        <v>26</v>
      </c>
      <c r="B25" s="1" t="s">
        <v>99</v>
      </c>
      <c r="C25" s="2">
        <v>40920</v>
      </c>
      <c r="D25" s="1" t="s">
        <v>65</v>
      </c>
      <c r="E25" s="1">
        <v>0</v>
      </c>
      <c r="F25" s="1" t="s">
        <v>73</v>
      </c>
      <c r="G25" s="1" t="s">
        <v>83</v>
      </c>
      <c r="H25" s="1">
        <v>0</v>
      </c>
      <c r="I25" s="1">
        <v>6461.5</v>
      </c>
      <c r="J25" s="1">
        <v>0</v>
      </c>
      <c r="K25">
        <f t="shared" si="28"/>
        <v>8.38188171272928</v>
      </c>
      <c r="L25">
        <f t="shared" si="29"/>
        <v>0.58850683322231068</v>
      </c>
      <c r="M25">
        <f t="shared" si="30"/>
        <v>360.0611852101153</v>
      </c>
      <c r="N25">
        <f t="shared" si="31"/>
        <v>3.756188258602108</v>
      </c>
      <c r="O25">
        <f t="shared" si="32"/>
        <v>0.72372496462562175</v>
      </c>
      <c r="P25">
        <f t="shared" si="33"/>
        <v>14.492412567138672</v>
      </c>
      <c r="Q25" s="1">
        <v>4.5</v>
      </c>
      <c r="R25">
        <f t="shared" si="34"/>
        <v>1.7493478804826736</v>
      </c>
      <c r="S25" s="1">
        <v>1</v>
      </c>
      <c r="T25">
        <f t="shared" si="35"/>
        <v>3.4986957609653473</v>
      </c>
      <c r="U25" s="1">
        <v>15.992856025695801</v>
      </c>
      <c r="V25" s="1">
        <v>14.492412567138672</v>
      </c>
      <c r="W25" s="1">
        <v>16.057010650634766</v>
      </c>
      <c r="X25" s="1">
        <v>399.3702392578125</v>
      </c>
      <c r="Y25" s="1">
        <v>390.5159912109375</v>
      </c>
      <c r="Z25" s="1">
        <v>6.1360783576965332</v>
      </c>
      <c r="AA25" s="1">
        <v>9.4809656143188477</v>
      </c>
      <c r="AB25" s="1">
        <v>33.090904235839844</v>
      </c>
      <c r="AC25" s="1">
        <v>51.129356384277344</v>
      </c>
      <c r="AD25" s="1">
        <v>500.54278564453125</v>
      </c>
      <c r="AE25" s="1">
        <v>258.25894165039062</v>
      </c>
      <c r="AF25" s="1">
        <v>412.97659301757812</v>
      </c>
      <c r="AG25" s="1">
        <v>98.358291625976562</v>
      </c>
      <c r="AH25" s="1">
        <v>-0.43221813440322876</v>
      </c>
      <c r="AI25" s="1">
        <v>3.9553731679916382E-2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36"/>
        <v>1.1123173014322913</v>
      </c>
      <c r="AR25">
        <f t="shared" si="37"/>
        <v>3.7561882586021082E-3</v>
      </c>
      <c r="AS25">
        <f t="shared" si="38"/>
        <v>287.64241256713865</v>
      </c>
      <c r="AT25">
        <f t="shared" si="39"/>
        <v>289.14285602569578</v>
      </c>
      <c r="AU25">
        <f t="shared" si="40"/>
        <v>49.06919829783692</v>
      </c>
      <c r="AV25">
        <f t="shared" si="41"/>
        <v>-1.0089664596393013</v>
      </c>
      <c r="AW25">
        <f t="shared" si="42"/>
        <v>1.6562565454146509</v>
      </c>
      <c r="AX25">
        <f t="shared" si="43"/>
        <v>16.839012939680128</v>
      </c>
      <c r="AY25">
        <f t="shared" si="44"/>
        <v>7.3580473253612801</v>
      </c>
      <c r="AZ25">
        <f t="shared" si="45"/>
        <v>15.242634296417236</v>
      </c>
      <c r="BA25">
        <f t="shared" si="46"/>
        <v>1.7382878621822695</v>
      </c>
      <c r="BB25">
        <f t="shared" si="47"/>
        <v>0.50376909762733979</v>
      </c>
      <c r="BC25">
        <f t="shared" si="48"/>
        <v>0.9325315807890292</v>
      </c>
      <c r="BD25">
        <f t="shared" si="49"/>
        <v>0.80575628139324029</v>
      </c>
      <c r="BE25">
        <f t="shared" si="50"/>
        <v>0.32151038168125845</v>
      </c>
      <c r="BF25">
        <f t="shared" si="51"/>
        <v>35.41500305809128</v>
      </c>
      <c r="BG25">
        <f t="shared" si="52"/>
        <v>0.92201393365125472</v>
      </c>
      <c r="BH25">
        <f t="shared" si="53"/>
        <v>62.096509093034854</v>
      </c>
      <c r="BI25">
        <f t="shared" si="54"/>
        <v>387.28177449554573</v>
      </c>
      <c r="BJ25">
        <f t="shared" si="55"/>
        <v>1.343945489480354E-2</v>
      </c>
    </row>
    <row r="26" spans="1:62">
      <c r="A26" s="1">
        <v>27</v>
      </c>
      <c r="B26" s="1" t="s">
        <v>100</v>
      </c>
      <c r="C26" s="2">
        <v>40920</v>
      </c>
      <c r="D26" s="1" t="s">
        <v>65</v>
      </c>
      <c r="E26" s="1">
        <v>0</v>
      </c>
      <c r="F26" s="1" t="s">
        <v>71</v>
      </c>
      <c r="G26" s="1" t="s">
        <v>83</v>
      </c>
      <c r="H26" s="1">
        <v>0</v>
      </c>
      <c r="I26" s="1">
        <v>6519.5</v>
      </c>
      <c r="J26" s="1">
        <v>0</v>
      </c>
      <c r="K26">
        <f t="shared" si="28"/>
        <v>-6.0573335849435903</v>
      </c>
      <c r="L26">
        <f t="shared" si="29"/>
        <v>0.41485106396505333</v>
      </c>
      <c r="M26">
        <f t="shared" si="30"/>
        <v>424.72446042796633</v>
      </c>
      <c r="N26">
        <f t="shared" si="31"/>
        <v>3.0069156044878413</v>
      </c>
      <c r="O26">
        <f t="shared" si="32"/>
        <v>0.79254824351223729</v>
      </c>
      <c r="P26">
        <f t="shared" si="33"/>
        <v>14.80879020690918</v>
      </c>
      <c r="Q26" s="1">
        <v>5</v>
      </c>
      <c r="R26">
        <f t="shared" si="34"/>
        <v>1.6395652592182159</v>
      </c>
      <c r="S26" s="1">
        <v>1</v>
      </c>
      <c r="T26">
        <f t="shared" si="35"/>
        <v>3.2791305184364319</v>
      </c>
      <c r="U26" s="1">
        <v>16.120729446411133</v>
      </c>
      <c r="V26" s="1">
        <v>14.80879020690918</v>
      </c>
      <c r="W26" s="1">
        <v>16.209436416625977</v>
      </c>
      <c r="X26" s="1">
        <v>399.32223510742188</v>
      </c>
      <c r="Y26" s="1">
        <v>404.15875244140625</v>
      </c>
      <c r="Z26" s="1">
        <v>6.1525473594665527</v>
      </c>
      <c r="AA26" s="1">
        <v>9.1286020278930664</v>
      </c>
      <c r="AB26" s="1">
        <v>32.910102844238281</v>
      </c>
      <c r="AC26" s="1">
        <v>48.829078674316406</v>
      </c>
      <c r="AD26" s="1">
        <v>500.5732421875</v>
      </c>
      <c r="AE26" s="1">
        <v>56.270767211914062</v>
      </c>
      <c r="AF26" s="1">
        <v>79.206130981445312</v>
      </c>
      <c r="AG26" s="1">
        <v>98.35870361328125</v>
      </c>
      <c r="AH26" s="1">
        <v>-0.43221813440322876</v>
      </c>
      <c r="AI26" s="1">
        <v>3.9553731679916382E-2</v>
      </c>
      <c r="AJ26" s="1">
        <v>0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36"/>
        <v>1.001146484375</v>
      </c>
      <c r="AR26">
        <f t="shared" si="37"/>
        <v>3.0069156044878415E-3</v>
      </c>
      <c r="AS26">
        <f t="shared" si="38"/>
        <v>287.95879020690916</v>
      </c>
      <c r="AT26">
        <f t="shared" si="39"/>
        <v>289.27072944641111</v>
      </c>
      <c r="AU26">
        <f t="shared" si="40"/>
        <v>10.691445636103708</v>
      </c>
      <c r="AV26">
        <f t="shared" si="41"/>
        <v>-1.1455009739642878</v>
      </c>
      <c r="AW26">
        <f t="shared" si="42"/>
        <v>1.6904257047773696</v>
      </c>
      <c r="AX26">
        <f t="shared" si="43"/>
        <v>17.186335755538707</v>
      </c>
      <c r="AY26">
        <f t="shared" si="44"/>
        <v>8.0577337276456404</v>
      </c>
      <c r="AZ26">
        <f t="shared" si="45"/>
        <v>15.464759826660156</v>
      </c>
      <c r="BA26">
        <f t="shared" si="46"/>
        <v>1.7632506597292654</v>
      </c>
      <c r="BB26">
        <f t="shared" si="47"/>
        <v>0.36826138791121327</v>
      </c>
      <c r="BC26">
        <f t="shared" si="48"/>
        <v>0.89787746126513235</v>
      </c>
      <c r="BD26">
        <f t="shared" si="49"/>
        <v>0.86537319846413308</v>
      </c>
      <c r="BE26">
        <f t="shared" si="50"/>
        <v>0.23394004497925627</v>
      </c>
      <c r="BF26">
        <f t="shared" si="51"/>
        <v>41.775347320545144</v>
      </c>
      <c r="BG26">
        <f t="shared" si="52"/>
        <v>1.0508852223596015</v>
      </c>
      <c r="BH26">
        <f t="shared" si="53"/>
        <v>57.825908240512902</v>
      </c>
      <c r="BI26">
        <f t="shared" si="54"/>
        <v>406.65252336442916</v>
      </c>
      <c r="BJ26">
        <f t="shared" si="55"/>
        <v>-8.6135163546304482E-3</v>
      </c>
    </row>
    <row r="27" spans="1:62">
      <c r="A27" s="1">
        <v>28</v>
      </c>
      <c r="B27" s="1" t="s">
        <v>101</v>
      </c>
      <c r="C27" s="2">
        <v>40920</v>
      </c>
      <c r="D27" s="1" t="s">
        <v>65</v>
      </c>
      <c r="E27" s="1">
        <v>0</v>
      </c>
      <c r="F27" s="1" t="s">
        <v>69</v>
      </c>
      <c r="G27" s="1" t="s">
        <v>83</v>
      </c>
      <c r="H27" s="1">
        <v>0</v>
      </c>
      <c r="I27" s="1">
        <v>6582</v>
      </c>
      <c r="J27" s="1">
        <v>0</v>
      </c>
      <c r="K27">
        <f t="shared" si="28"/>
        <v>0.83493517886839219</v>
      </c>
      <c r="L27">
        <f t="shared" si="29"/>
        <v>0.43199927663778492</v>
      </c>
      <c r="M27">
        <f t="shared" si="30"/>
        <v>388.44892447320819</v>
      </c>
      <c r="N27">
        <f t="shared" si="31"/>
        <v>2.9860643192118621</v>
      </c>
      <c r="O27">
        <f t="shared" si="32"/>
        <v>0.77259082616694785</v>
      </c>
      <c r="P27">
        <f t="shared" si="33"/>
        <v>15.150816917419434</v>
      </c>
      <c r="Q27" s="1">
        <v>6</v>
      </c>
      <c r="R27">
        <f t="shared" si="34"/>
        <v>1.4200000166893005</v>
      </c>
      <c r="S27" s="1">
        <v>1</v>
      </c>
      <c r="T27">
        <f t="shared" si="35"/>
        <v>2.8400000333786011</v>
      </c>
      <c r="U27" s="1">
        <v>16.263240814208984</v>
      </c>
      <c r="V27" s="1">
        <v>15.150816917419434</v>
      </c>
      <c r="W27" s="1">
        <v>16.380569458007812</v>
      </c>
      <c r="X27" s="1">
        <v>399.2733154296875</v>
      </c>
      <c r="Y27" s="1">
        <v>396.8521728515625</v>
      </c>
      <c r="Z27" s="1">
        <v>6.1699786186218262</v>
      </c>
      <c r="AA27" s="1">
        <v>9.7143316268920898</v>
      </c>
      <c r="AB27" s="1">
        <v>32.704082489013672</v>
      </c>
      <c r="AC27" s="1">
        <v>51.490989685058594</v>
      </c>
      <c r="AD27" s="1">
        <v>500.58050537109375</v>
      </c>
      <c r="AE27" s="1">
        <v>39.686794281005859</v>
      </c>
      <c r="AF27" s="1">
        <v>40.614715576171875</v>
      </c>
      <c r="AG27" s="1">
        <v>98.356689453125</v>
      </c>
      <c r="AH27" s="1">
        <v>-0.43221813440322876</v>
      </c>
      <c r="AI27" s="1">
        <v>3.9553731679916382E-2</v>
      </c>
      <c r="AJ27" s="1">
        <v>0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36"/>
        <v>0.83430084228515622</v>
      </c>
      <c r="AR27">
        <f t="shared" si="37"/>
        <v>2.9860643192118619E-3</v>
      </c>
      <c r="AS27">
        <f t="shared" si="38"/>
        <v>288.30081691741941</v>
      </c>
      <c r="AT27">
        <f t="shared" si="39"/>
        <v>289.41324081420896</v>
      </c>
      <c r="AU27">
        <f t="shared" si="40"/>
        <v>7.5404908187704223</v>
      </c>
      <c r="AV27">
        <f t="shared" si="41"/>
        <v>-1.3514088119259897</v>
      </c>
      <c r="AW27">
        <f t="shared" si="42"/>
        <v>1.7280603252378437</v>
      </c>
      <c r="AX27">
        <f t="shared" si="43"/>
        <v>17.56932177003991</v>
      </c>
      <c r="AY27">
        <f t="shared" si="44"/>
        <v>7.8549901431478197</v>
      </c>
      <c r="AZ27">
        <f t="shared" si="45"/>
        <v>15.707028865814209</v>
      </c>
      <c r="BA27">
        <f t="shared" si="46"/>
        <v>1.7908357201214307</v>
      </c>
      <c r="BB27">
        <f t="shared" si="47"/>
        <v>0.37496278080348877</v>
      </c>
      <c r="BC27">
        <f t="shared" si="48"/>
        <v>0.95546949907089584</v>
      </c>
      <c r="BD27">
        <f t="shared" si="49"/>
        <v>0.83536622105053482</v>
      </c>
      <c r="BE27">
        <f t="shared" si="50"/>
        <v>0.23888559301888018</v>
      </c>
      <c r="BF27">
        <f t="shared" si="51"/>
        <v>38.206550232811743</v>
      </c>
      <c r="BG27">
        <f t="shared" si="52"/>
        <v>0.97882524286569184</v>
      </c>
      <c r="BH27">
        <f t="shared" si="53"/>
        <v>60.657573532435947</v>
      </c>
      <c r="BI27">
        <f t="shared" si="54"/>
        <v>396.4552846550045</v>
      </c>
      <c r="BJ27">
        <f t="shared" si="55"/>
        <v>1.2774490331513295E-3</v>
      </c>
    </row>
    <row r="28" spans="1:62">
      <c r="A28" s="1">
        <v>29</v>
      </c>
      <c r="B28" s="1" t="s">
        <v>102</v>
      </c>
      <c r="C28" s="2">
        <v>40920</v>
      </c>
      <c r="D28" s="1" t="s">
        <v>65</v>
      </c>
      <c r="E28" s="1">
        <v>0</v>
      </c>
      <c r="F28" s="1" t="s">
        <v>66</v>
      </c>
      <c r="G28" s="1" t="s">
        <v>75</v>
      </c>
      <c r="H28" s="1">
        <v>0</v>
      </c>
      <c r="I28" s="1">
        <v>6991.5</v>
      </c>
      <c r="J28" s="1">
        <v>0</v>
      </c>
      <c r="K28">
        <f t="shared" si="28"/>
        <v>-2.5890642286003169</v>
      </c>
      <c r="L28">
        <f t="shared" si="29"/>
        <v>0.16926782819381123</v>
      </c>
      <c r="M28">
        <f t="shared" si="30"/>
        <v>417.66495323443047</v>
      </c>
      <c r="N28">
        <f t="shared" si="31"/>
        <v>1.9319660403049761</v>
      </c>
      <c r="O28">
        <f t="shared" si="32"/>
        <v>1.1509876819242877</v>
      </c>
      <c r="P28">
        <f t="shared" si="33"/>
        <v>16.211894989013672</v>
      </c>
      <c r="Q28" s="1">
        <v>2.5</v>
      </c>
      <c r="R28">
        <f t="shared" si="34"/>
        <v>2.1884783655405045</v>
      </c>
      <c r="S28" s="1">
        <v>1</v>
      </c>
      <c r="T28">
        <f t="shared" si="35"/>
        <v>4.3769567310810089</v>
      </c>
      <c r="U28" s="1">
        <v>16.544225692749023</v>
      </c>
      <c r="V28" s="1">
        <v>16.211894989013672</v>
      </c>
      <c r="W28" s="1">
        <v>16.612945556640625</v>
      </c>
      <c r="X28" s="1">
        <v>399.1885986328125</v>
      </c>
      <c r="Y28" s="1">
        <v>400.09567260742188</v>
      </c>
      <c r="Z28" s="1">
        <v>6.1437411308288574</v>
      </c>
      <c r="AA28" s="1">
        <v>7.1018366813659668</v>
      </c>
      <c r="AB28" s="1">
        <v>31.98945426940918</v>
      </c>
      <c r="AC28" s="1">
        <v>36.978103637695312</v>
      </c>
      <c r="AD28" s="1">
        <v>500.53607177734375</v>
      </c>
      <c r="AE28" s="1">
        <v>26.32380485534668</v>
      </c>
      <c r="AF28" s="1">
        <v>29.629362106323242</v>
      </c>
      <c r="AG28" s="1">
        <v>98.36236572265625</v>
      </c>
      <c r="AH28" s="1">
        <v>-0.43221813440322876</v>
      </c>
      <c r="AI28" s="1">
        <v>3.9553731679916382E-2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36"/>
        <v>2.0021442871093749</v>
      </c>
      <c r="AR28">
        <f t="shared" si="37"/>
        <v>1.9319660403049762E-3</v>
      </c>
      <c r="AS28">
        <f t="shared" si="38"/>
        <v>289.36189498901365</v>
      </c>
      <c r="AT28">
        <f t="shared" si="39"/>
        <v>289.694225692749</v>
      </c>
      <c r="AU28">
        <f t="shared" si="40"/>
        <v>5.0015228597550276</v>
      </c>
      <c r="AV28">
        <f t="shared" si="41"/>
        <v>-0.62412414999855637</v>
      </c>
      <c r="AW28">
        <f t="shared" si="42"/>
        <v>1.8495411388793823</v>
      </c>
      <c r="AX28">
        <f t="shared" si="43"/>
        <v>18.803341352061128</v>
      </c>
      <c r="AY28">
        <f t="shared" si="44"/>
        <v>11.701504670695162</v>
      </c>
      <c r="AZ28">
        <f t="shared" si="45"/>
        <v>16.378060340881348</v>
      </c>
      <c r="BA28">
        <f t="shared" si="46"/>
        <v>1.8692288442312368</v>
      </c>
      <c r="BB28">
        <f t="shared" si="47"/>
        <v>0.16296554433433993</v>
      </c>
      <c r="BC28">
        <f t="shared" si="48"/>
        <v>0.69855345695509463</v>
      </c>
      <c r="BD28">
        <f t="shared" si="49"/>
        <v>1.1706753872761422</v>
      </c>
      <c r="BE28">
        <f t="shared" si="50"/>
        <v>0.10240153752920789</v>
      </c>
      <c r="BF28">
        <f t="shared" si="51"/>
        <v>41.082512879581166</v>
      </c>
      <c r="BG28">
        <f t="shared" si="52"/>
        <v>1.0439126984616196</v>
      </c>
      <c r="BH28">
        <f t="shared" si="53"/>
        <v>39.299812022142568</v>
      </c>
      <c r="BI28">
        <f t="shared" si="54"/>
        <v>400.89422669953581</v>
      </c>
      <c r="BJ28">
        <f t="shared" si="55"/>
        <v>-2.5380694138433155E-3</v>
      </c>
    </row>
    <row r="29" spans="1:62">
      <c r="A29" s="1">
        <v>30</v>
      </c>
      <c r="B29" s="1" t="s">
        <v>103</v>
      </c>
      <c r="C29" s="2">
        <v>40920</v>
      </c>
      <c r="D29" s="1" t="s">
        <v>65</v>
      </c>
      <c r="E29" s="1">
        <v>0</v>
      </c>
      <c r="F29" s="1" t="s">
        <v>69</v>
      </c>
      <c r="G29" s="1" t="s">
        <v>75</v>
      </c>
      <c r="H29" s="1">
        <v>0</v>
      </c>
      <c r="I29" s="1">
        <v>7091.5</v>
      </c>
      <c r="J29" s="1">
        <v>0</v>
      </c>
      <c r="K29">
        <f t="shared" si="28"/>
        <v>-4.5265519509074332</v>
      </c>
      <c r="L29">
        <f t="shared" si="29"/>
        <v>0.44044174380717421</v>
      </c>
      <c r="M29">
        <f t="shared" si="30"/>
        <v>411.63754048174553</v>
      </c>
      <c r="N29">
        <f t="shared" si="31"/>
        <v>4.2668331927336975</v>
      </c>
      <c r="O29">
        <f t="shared" si="32"/>
        <v>1.029926732377918</v>
      </c>
      <c r="P29">
        <f t="shared" si="33"/>
        <v>16.300100326538086</v>
      </c>
      <c r="Q29" s="1">
        <v>2</v>
      </c>
      <c r="R29">
        <f t="shared" si="34"/>
        <v>2.2982609868049622</v>
      </c>
      <c r="S29" s="1">
        <v>1</v>
      </c>
      <c r="T29">
        <f t="shared" si="35"/>
        <v>4.5965219736099243</v>
      </c>
      <c r="U29" s="1">
        <v>16.701828002929688</v>
      </c>
      <c r="V29" s="1">
        <v>16.300100326538086</v>
      </c>
      <c r="W29" s="1">
        <v>16.784366607666016</v>
      </c>
      <c r="X29" s="1">
        <v>399.53106689453125</v>
      </c>
      <c r="Y29" s="1">
        <v>400.65658569335938</v>
      </c>
      <c r="Z29" s="1">
        <v>6.7482175827026367</v>
      </c>
      <c r="AA29" s="1">
        <v>8.4386138916015625</v>
      </c>
      <c r="AB29" s="1">
        <v>34.786666870117188</v>
      </c>
      <c r="AC29" s="1">
        <v>43.500560760498047</v>
      </c>
      <c r="AD29" s="1">
        <v>500.57220458984375</v>
      </c>
      <c r="AE29" s="1">
        <v>80.028518676757812</v>
      </c>
      <c r="AF29" s="1">
        <v>99.17230224609375</v>
      </c>
      <c r="AG29" s="1">
        <v>98.362411499023438</v>
      </c>
      <c r="AH29" s="1">
        <v>-0.43221813440322876</v>
      </c>
      <c r="AI29" s="1">
        <v>3.9553731679916382E-2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36"/>
        <v>2.5028610229492183</v>
      </c>
      <c r="AR29">
        <f t="shared" si="37"/>
        <v>4.2668331927336973E-3</v>
      </c>
      <c r="AS29">
        <f t="shared" si="38"/>
        <v>289.45010032653806</v>
      </c>
      <c r="AT29">
        <f t="shared" si="39"/>
        <v>289.85182800292966</v>
      </c>
      <c r="AU29">
        <f t="shared" si="40"/>
        <v>15.205418357781127</v>
      </c>
      <c r="AV29">
        <f t="shared" si="41"/>
        <v>-1.3124456042957493</v>
      </c>
      <c r="AW29">
        <f t="shared" si="42"/>
        <v>1.8599691444650064</v>
      </c>
      <c r="AX29">
        <f t="shared" si="43"/>
        <v>18.909348765645834</v>
      </c>
      <c r="AY29">
        <f t="shared" si="44"/>
        <v>10.470734874044272</v>
      </c>
      <c r="AZ29">
        <f t="shared" si="45"/>
        <v>16.500964164733887</v>
      </c>
      <c r="BA29">
        <f t="shared" si="46"/>
        <v>1.8839089502753437</v>
      </c>
      <c r="BB29">
        <f t="shared" si="47"/>
        <v>0.40192867510725122</v>
      </c>
      <c r="BC29">
        <f t="shared" si="48"/>
        <v>0.8300424120870884</v>
      </c>
      <c r="BD29">
        <f t="shared" si="49"/>
        <v>1.0538665381882553</v>
      </c>
      <c r="BE29">
        <f t="shared" si="50"/>
        <v>0.25440321309297803</v>
      </c>
      <c r="BF29">
        <f t="shared" si="51"/>
        <v>40.489661145311374</v>
      </c>
      <c r="BG29">
        <f t="shared" si="52"/>
        <v>1.0274073987062586</v>
      </c>
      <c r="BH29">
        <f t="shared" si="53"/>
        <v>48.768081496338745</v>
      </c>
      <c r="BI29">
        <f t="shared" si="54"/>
        <v>401.98603547491365</v>
      </c>
      <c r="BJ29">
        <f t="shared" si="55"/>
        <v>-5.4915154994990122E-3</v>
      </c>
    </row>
    <row r="30" spans="1:62">
      <c r="A30" s="1">
        <v>31</v>
      </c>
      <c r="B30" s="1" t="s">
        <v>104</v>
      </c>
      <c r="C30" s="2">
        <v>40920</v>
      </c>
      <c r="D30" s="1" t="s">
        <v>65</v>
      </c>
      <c r="E30" s="1">
        <v>0</v>
      </c>
      <c r="F30" s="1" t="s">
        <v>71</v>
      </c>
      <c r="G30" s="1" t="s">
        <v>75</v>
      </c>
      <c r="H30" s="1">
        <v>0</v>
      </c>
      <c r="I30" s="1">
        <v>7154</v>
      </c>
      <c r="J30" s="1">
        <v>0</v>
      </c>
      <c r="K30">
        <f t="shared" si="28"/>
        <v>-28.914898373032489</v>
      </c>
      <c r="L30">
        <f t="shared" si="29"/>
        <v>0.53903018884596932</v>
      </c>
      <c r="M30">
        <f t="shared" si="30"/>
        <v>497.12784807208789</v>
      </c>
      <c r="N30">
        <f t="shared" si="31"/>
        <v>5.0620799262734373</v>
      </c>
      <c r="O30">
        <f t="shared" si="32"/>
        <v>1.0178430537915757</v>
      </c>
      <c r="P30">
        <f t="shared" si="33"/>
        <v>16.337783813476562</v>
      </c>
      <c r="Q30" s="1">
        <v>2</v>
      </c>
      <c r="R30">
        <f t="shared" si="34"/>
        <v>2.2982609868049622</v>
      </c>
      <c r="S30" s="1">
        <v>1</v>
      </c>
      <c r="T30">
        <f t="shared" si="35"/>
        <v>4.5965219736099243</v>
      </c>
      <c r="U30" s="1">
        <v>16.849496841430664</v>
      </c>
      <c r="V30" s="1">
        <v>16.337783813476562</v>
      </c>
      <c r="W30" s="1">
        <v>16.961614608764648</v>
      </c>
      <c r="X30" s="1">
        <v>399.45828247070312</v>
      </c>
      <c r="Y30" s="1">
        <v>410.18276977539062</v>
      </c>
      <c r="Z30" s="1">
        <v>6.6014642715454102</v>
      </c>
      <c r="AA30" s="1">
        <v>8.6068267822265625</v>
      </c>
      <c r="AB30" s="1">
        <v>33.712978363037109</v>
      </c>
      <c r="AC30" s="1">
        <v>43.954151153564453</v>
      </c>
      <c r="AD30" s="1">
        <v>500.5091552734375</v>
      </c>
      <c r="AE30" s="1">
        <v>167.22799682617188</v>
      </c>
      <c r="AF30" s="1">
        <v>199.5023193359375</v>
      </c>
      <c r="AG30" s="1">
        <v>98.363418579101562</v>
      </c>
      <c r="AH30" s="1">
        <v>-0.43221813440322876</v>
      </c>
      <c r="AI30" s="1">
        <v>3.9553731679916382E-2</v>
      </c>
      <c r="AJ30" s="1">
        <v>0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36"/>
        <v>2.502545776367187</v>
      </c>
      <c r="AR30">
        <f t="shared" si="37"/>
        <v>5.062079926273437E-3</v>
      </c>
      <c r="AS30">
        <f t="shared" si="38"/>
        <v>289.48778381347654</v>
      </c>
      <c r="AT30">
        <f t="shared" si="39"/>
        <v>289.99949684143064</v>
      </c>
      <c r="AU30">
        <f t="shared" si="40"/>
        <v>31.773318998270042</v>
      </c>
      <c r="AV30">
        <f t="shared" si="41"/>
        <v>-1.4473001084183197</v>
      </c>
      <c r="AW30">
        <f t="shared" si="42"/>
        <v>1.8644399592095489</v>
      </c>
      <c r="AX30">
        <f t="shared" si="43"/>
        <v>18.954607171468016</v>
      </c>
      <c r="AY30">
        <f t="shared" si="44"/>
        <v>10.347780389241453</v>
      </c>
      <c r="AZ30">
        <f t="shared" si="45"/>
        <v>16.593640327453613</v>
      </c>
      <c r="BA30">
        <f t="shared" si="46"/>
        <v>1.8950453876186095</v>
      </c>
      <c r="BB30">
        <f t="shared" si="47"/>
        <v>0.48245330377186768</v>
      </c>
      <c r="BC30">
        <f t="shared" si="48"/>
        <v>0.84659690541797317</v>
      </c>
      <c r="BD30">
        <f t="shared" si="49"/>
        <v>1.0484484822006364</v>
      </c>
      <c r="BE30">
        <f t="shared" si="50"/>
        <v>0.30615256736497104</v>
      </c>
      <c r="BF30">
        <f t="shared" si="51"/>
        <v>48.899194607242791</v>
      </c>
      <c r="BG30">
        <f t="shared" si="52"/>
        <v>1.2119666760851679</v>
      </c>
      <c r="BH30">
        <f t="shared" si="53"/>
        <v>50.454853043966772</v>
      </c>
      <c r="BI30">
        <f t="shared" si="54"/>
        <v>418.67508484050001</v>
      </c>
      <c r="BJ30">
        <f t="shared" si="55"/>
        <v>-3.4845564042779734E-2</v>
      </c>
    </row>
    <row r="31" spans="1:62">
      <c r="A31" s="1">
        <v>32</v>
      </c>
      <c r="B31" s="1" t="s">
        <v>105</v>
      </c>
      <c r="C31" s="2">
        <v>40920</v>
      </c>
      <c r="D31" s="1" t="s">
        <v>65</v>
      </c>
      <c r="E31" s="1">
        <v>0</v>
      </c>
      <c r="F31" s="1" t="s">
        <v>66</v>
      </c>
      <c r="G31" s="1" t="s">
        <v>67</v>
      </c>
      <c r="H31" s="1">
        <v>0</v>
      </c>
      <c r="I31" s="1">
        <v>7341</v>
      </c>
      <c r="J31" s="1">
        <v>0</v>
      </c>
      <c r="K31">
        <f t="shared" si="28"/>
        <v>-42.475978624088782</v>
      </c>
      <c r="L31">
        <f t="shared" si="29"/>
        <v>0.20884090176919395</v>
      </c>
      <c r="M31">
        <f t="shared" si="30"/>
        <v>752.88980747876155</v>
      </c>
      <c r="N31">
        <f t="shared" si="31"/>
        <v>2.294123781651761</v>
      </c>
      <c r="O31">
        <f t="shared" si="32"/>
        <v>1.1193703776263908</v>
      </c>
      <c r="P31">
        <f t="shared" si="33"/>
        <v>16.610071182250977</v>
      </c>
      <c r="Q31" s="1">
        <v>3</v>
      </c>
      <c r="R31">
        <f t="shared" si="34"/>
        <v>2.0786957442760468</v>
      </c>
      <c r="S31" s="1">
        <v>1</v>
      </c>
      <c r="T31">
        <f t="shared" si="35"/>
        <v>4.1573914885520935</v>
      </c>
      <c r="U31" s="1">
        <v>17.092060089111328</v>
      </c>
      <c r="V31" s="1">
        <v>16.610071182250977</v>
      </c>
      <c r="W31" s="1">
        <v>17.177251815795898</v>
      </c>
      <c r="X31" s="1">
        <v>399.38482666015625</v>
      </c>
      <c r="Y31" s="1">
        <v>424.2596435546875</v>
      </c>
      <c r="Z31" s="1">
        <v>6.5418524742126465</v>
      </c>
      <c r="AA31" s="1">
        <v>7.905975341796875</v>
      </c>
      <c r="AB31" s="1">
        <v>32.898651123046875</v>
      </c>
      <c r="AC31" s="1">
        <v>39.758758544921875</v>
      </c>
      <c r="AD31" s="1">
        <v>500.5384521484375</v>
      </c>
      <c r="AE31" s="1">
        <v>55.077415466308594</v>
      </c>
      <c r="AF31" s="1">
        <v>67.5511474609375</v>
      </c>
      <c r="AG31" s="1">
        <v>98.362998962402344</v>
      </c>
      <c r="AH31" s="1">
        <v>-0.43221813440322876</v>
      </c>
      <c r="AI31" s="1">
        <v>3.9553731679916382E-2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36"/>
        <v>1.6684615071614584</v>
      </c>
      <c r="AR31">
        <f t="shared" si="37"/>
        <v>2.294123781651761E-3</v>
      </c>
      <c r="AS31">
        <f t="shared" si="38"/>
        <v>289.76007118225095</v>
      </c>
      <c r="AT31">
        <f t="shared" si="39"/>
        <v>290.24206008911131</v>
      </c>
      <c r="AU31">
        <f t="shared" si="40"/>
        <v>10.464708807283841</v>
      </c>
      <c r="AV31">
        <f t="shared" si="41"/>
        <v>-0.72992027589198405</v>
      </c>
      <c r="AW31">
        <f t="shared" si="42"/>
        <v>1.8970258219683354</v>
      </c>
      <c r="AX31">
        <f t="shared" si="43"/>
        <v>19.285969744511782</v>
      </c>
      <c r="AY31">
        <f t="shared" si="44"/>
        <v>11.379994402714907</v>
      </c>
      <c r="AZ31">
        <f t="shared" si="45"/>
        <v>16.851065635681152</v>
      </c>
      <c r="BA31">
        <f t="shared" si="46"/>
        <v>1.926282695738655</v>
      </c>
      <c r="BB31">
        <f t="shared" si="47"/>
        <v>0.19885184980108267</v>
      </c>
      <c r="BC31">
        <f t="shared" si="48"/>
        <v>0.77765544434194456</v>
      </c>
      <c r="BD31">
        <f t="shared" si="49"/>
        <v>1.1486272513967104</v>
      </c>
      <c r="BE31">
        <f t="shared" si="50"/>
        <v>0.12514285012042681</v>
      </c>
      <c r="BF31">
        <f t="shared" si="51"/>
        <v>74.056499351836734</v>
      </c>
      <c r="BG31">
        <f t="shared" si="52"/>
        <v>1.7745968039067408</v>
      </c>
      <c r="BH31">
        <f t="shared" si="53"/>
        <v>43.041334434204494</v>
      </c>
      <c r="BI31">
        <f t="shared" si="54"/>
        <v>438.05256425999511</v>
      </c>
      <c r="BJ31">
        <f t="shared" si="55"/>
        <v>-4.1735237972364218E-2</v>
      </c>
    </row>
    <row r="32" spans="1:62">
      <c r="A32" s="1">
        <v>33</v>
      </c>
      <c r="B32" s="1" t="s">
        <v>106</v>
      </c>
      <c r="C32" s="2">
        <v>40920</v>
      </c>
      <c r="D32" s="1" t="s">
        <v>65</v>
      </c>
      <c r="E32" s="1">
        <v>0</v>
      </c>
      <c r="F32" s="1" t="s">
        <v>69</v>
      </c>
      <c r="G32" s="1" t="s">
        <v>67</v>
      </c>
      <c r="H32" s="1">
        <v>0</v>
      </c>
      <c r="I32" s="1">
        <v>7436</v>
      </c>
      <c r="J32" s="1">
        <v>0</v>
      </c>
      <c r="K32">
        <f t="shared" si="28"/>
        <v>1.2862163237081476</v>
      </c>
      <c r="L32">
        <f t="shared" si="29"/>
        <v>0.19586388297451637</v>
      </c>
      <c r="M32">
        <f t="shared" si="30"/>
        <v>379.98491126671047</v>
      </c>
      <c r="N32">
        <f t="shared" si="31"/>
        <v>2.2595364332475962</v>
      </c>
      <c r="O32">
        <f t="shared" si="32"/>
        <v>1.1717501381825199</v>
      </c>
      <c r="P32">
        <f t="shared" si="33"/>
        <v>17.019426345825195</v>
      </c>
      <c r="Q32" s="1">
        <v>3</v>
      </c>
      <c r="R32">
        <f t="shared" si="34"/>
        <v>2.0786957442760468</v>
      </c>
      <c r="S32" s="1">
        <v>1</v>
      </c>
      <c r="T32">
        <f t="shared" si="35"/>
        <v>4.1573914885520935</v>
      </c>
      <c r="U32" s="1">
        <v>17.297143936157227</v>
      </c>
      <c r="V32" s="1">
        <v>17.019426345825195</v>
      </c>
      <c r="W32" s="1">
        <v>17.325489044189453</v>
      </c>
      <c r="X32" s="1">
        <v>399.69952392578125</v>
      </c>
      <c r="Y32" s="1">
        <v>398.38919067382812</v>
      </c>
      <c r="Z32" s="1">
        <v>6.5376377105712891</v>
      </c>
      <c r="AA32" s="1">
        <v>7.8811354637145996</v>
      </c>
      <c r="AB32" s="1">
        <v>32.453289031982422</v>
      </c>
      <c r="AC32" s="1">
        <v>39.122505187988281</v>
      </c>
      <c r="AD32" s="1">
        <v>500.57293701171875</v>
      </c>
      <c r="AE32" s="1">
        <v>690.1702880859375</v>
      </c>
      <c r="AF32" s="1">
        <v>793.13641357421875</v>
      </c>
      <c r="AG32" s="1">
        <v>98.362213134765625</v>
      </c>
      <c r="AH32" s="1">
        <v>-0.43221813440322876</v>
      </c>
      <c r="AI32" s="1">
        <v>3.9553731679916382E-2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36"/>
        <v>1.6685764567057291</v>
      </c>
      <c r="AR32">
        <f t="shared" si="37"/>
        <v>2.2595364332475961E-3</v>
      </c>
      <c r="AS32">
        <f t="shared" si="38"/>
        <v>290.16942634582517</v>
      </c>
      <c r="AT32">
        <f t="shared" si="39"/>
        <v>290.4471439361572</v>
      </c>
      <c r="AU32">
        <f t="shared" si="40"/>
        <v>131.13235309083393</v>
      </c>
      <c r="AV32">
        <f t="shared" si="41"/>
        <v>0.29320897168778115</v>
      </c>
      <c r="AW32">
        <f t="shared" si="42"/>
        <v>1.9469560644083754</v>
      </c>
      <c r="AX32">
        <f t="shared" si="43"/>
        <v>19.79373991657609</v>
      </c>
      <c r="AY32">
        <f t="shared" si="44"/>
        <v>11.912604452861491</v>
      </c>
      <c r="AZ32">
        <f t="shared" si="45"/>
        <v>17.158285140991211</v>
      </c>
      <c r="BA32">
        <f t="shared" si="46"/>
        <v>1.9641531039818951</v>
      </c>
      <c r="BB32">
        <f t="shared" si="47"/>
        <v>0.18705147538989036</v>
      </c>
      <c r="BC32">
        <f t="shared" si="48"/>
        <v>0.77520592622585538</v>
      </c>
      <c r="BD32">
        <f t="shared" si="49"/>
        <v>1.1889471777560399</v>
      </c>
      <c r="BE32">
        <f t="shared" si="50"/>
        <v>0.11766821165984513</v>
      </c>
      <c r="BF32">
        <f t="shared" si="51"/>
        <v>37.376156830011176</v>
      </c>
      <c r="BG32">
        <f t="shared" si="52"/>
        <v>0.9538032661579271</v>
      </c>
      <c r="BH32">
        <f t="shared" si="53"/>
        <v>41.717640042078216</v>
      </c>
      <c r="BI32">
        <f t="shared" si="54"/>
        <v>397.97152684741502</v>
      </c>
      <c r="BJ32">
        <f t="shared" si="55"/>
        <v>1.3482851407426056E-3</v>
      </c>
    </row>
    <row r="33" spans="1:62">
      <c r="A33" s="1">
        <v>34</v>
      </c>
      <c r="B33" s="1" t="s">
        <v>107</v>
      </c>
      <c r="C33" s="2">
        <v>40920</v>
      </c>
      <c r="D33" s="1" t="s">
        <v>65</v>
      </c>
      <c r="E33" s="1">
        <v>0</v>
      </c>
      <c r="F33" s="1" t="s">
        <v>71</v>
      </c>
      <c r="G33" s="1" t="s">
        <v>67</v>
      </c>
      <c r="H33" s="1">
        <v>0</v>
      </c>
      <c r="I33" s="1">
        <v>7517</v>
      </c>
      <c r="J33" s="1">
        <v>0</v>
      </c>
      <c r="K33">
        <f t="shared" si="28"/>
        <v>6.6717249031288937</v>
      </c>
      <c r="L33">
        <f t="shared" si="29"/>
        <v>0.25924477662981399</v>
      </c>
      <c r="M33">
        <f t="shared" si="30"/>
        <v>346.27112128504933</v>
      </c>
      <c r="N33">
        <f t="shared" si="31"/>
        <v>3.1229675424238157</v>
      </c>
      <c r="O33">
        <f t="shared" si="32"/>
        <v>1.2341496418423816</v>
      </c>
      <c r="P33">
        <f t="shared" si="33"/>
        <v>17.441205978393555</v>
      </c>
      <c r="Q33" s="1">
        <v>2</v>
      </c>
      <c r="R33">
        <f t="shared" si="34"/>
        <v>2.2982609868049622</v>
      </c>
      <c r="S33" s="1">
        <v>1</v>
      </c>
      <c r="T33">
        <f t="shared" si="35"/>
        <v>4.5965219736099243</v>
      </c>
      <c r="U33" s="1">
        <v>17.658393859863281</v>
      </c>
      <c r="V33" s="1">
        <v>17.441205978393555</v>
      </c>
      <c r="W33" s="1">
        <v>17.624557495117188</v>
      </c>
      <c r="X33" s="1">
        <v>400.1053466796875</v>
      </c>
      <c r="Y33" s="1">
        <v>396.94436645507812</v>
      </c>
      <c r="Z33" s="1">
        <v>6.5439133644104004</v>
      </c>
      <c r="AA33" s="1">
        <v>7.7819819450378418</v>
      </c>
      <c r="AB33" s="1">
        <v>31.751960754394531</v>
      </c>
      <c r="AC33" s="1">
        <v>37.759239196777344</v>
      </c>
      <c r="AD33" s="1">
        <v>500.56430053710938</v>
      </c>
      <c r="AE33" s="1">
        <v>810.62139892578125</v>
      </c>
      <c r="AF33" s="1">
        <v>753.6551513671875</v>
      </c>
      <c r="AG33" s="1">
        <v>98.362464904785156</v>
      </c>
      <c r="AH33" s="1">
        <v>-0.43221813440322876</v>
      </c>
      <c r="AI33" s="1">
        <v>3.9553731679916382E-2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36"/>
        <v>2.5028215026855465</v>
      </c>
      <c r="AR33">
        <f t="shared" si="37"/>
        <v>3.1229675424238159E-3</v>
      </c>
      <c r="AS33">
        <f t="shared" si="38"/>
        <v>290.59120597839353</v>
      </c>
      <c r="AT33">
        <f t="shared" si="39"/>
        <v>290.80839385986326</v>
      </c>
      <c r="AU33">
        <f t="shared" si="40"/>
        <v>154.01806386322642</v>
      </c>
      <c r="AV33">
        <f t="shared" si="41"/>
        <v>0.14447286379915275</v>
      </c>
      <c r="AW33">
        <f t="shared" si="42"/>
        <v>1.9996045678008381</v>
      </c>
      <c r="AX33">
        <f t="shared" si="43"/>
        <v>20.328939191758309</v>
      </c>
      <c r="AY33">
        <f t="shared" si="44"/>
        <v>12.546957246720467</v>
      </c>
      <c r="AZ33">
        <f t="shared" si="45"/>
        <v>17.549799919128418</v>
      </c>
      <c r="BA33">
        <f t="shared" si="46"/>
        <v>2.0133603332222005</v>
      </c>
      <c r="BB33">
        <f t="shared" si="47"/>
        <v>0.2454039441379065</v>
      </c>
      <c r="BC33">
        <f t="shared" si="48"/>
        <v>0.76545492595845643</v>
      </c>
      <c r="BD33">
        <f t="shared" si="49"/>
        <v>1.2479054072637441</v>
      </c>
      <c r="BE33">
        <f t="shared" si="50"/>
        <v>0.15456369134181486</v>
      </c>
      <c r="BF33">
        <f t="shared" si="51"/>
        <v>34.060081014941275</v>
      </c>
      <c r="BG33">
        <f t="shared" si="52"/>
        <v>0.87234169457405952</v>
      </c>
      <c r="BH33">
        <f t="shared" si="53"/>
        <v>40.742579989953732</v>
      </c>
      <c r="BI33">
        <f t="shared" si="54"/>
        <v>394.98487867911729</v>
      </c>
      <c r="BJ33">
        <f t="shared" si="55"/>
        <v>6.8818656158612709E-3</v>
      </c>
    </row>
    <row r="34" spans="1:62">
      <c r="A34" s="1">
        <v>35</v>
      </c>
      <c r="B34" s="1" t="s">
        <v>108</v>
      </c>
      <c r="C34" s="2">
        <v>40920</v>
      </c>
      <c r="D34" s="1" t="s">
        <v>65</v>
      </c>
      <c r="E34" s="1">
        <v>0</v>
      </c>
      <c r="F34" s="1" t="s">
        <v>93</v>
      </c>
      <c r="G34" s="1" t="s">
        <v>67</v>
      </c>
      <c r="H34" s="1">
        <v>0</v>
      </c>
      <c r="I34" s="1">
        <v>7584</v>
      </c>
      <c r="J34" s="1">
        <v>0</v>
      </c>
      <c r="K34">
        <f t="shared" si="28"/>
        <v>4.0629669053160082</v>
      </c>
      <c r="L34">
        <f t="shared" si="29"/>
        <v>0.30700504062642625</v>
      </c>
      <c r="M34">
        <f t="shared" si="30"/>
        <v>368.24402497883631</v>
      </c>
      <c r="N34">
        <f t="shared" si="31"/>
        <v>3.7783936676303238</v>
      </c>
      <c r="O34">
        <f t="shared" si="32"/>
        <v>1.2695537823451093</v>
      </c>
      <c r="P34">
        <f t="shared" si="33"/>
        <v>17.641298294067383</v>
      </c>
      <c r="Q34" s="1">
        <v>1.5</v>
      </c>
      <c r="R34">
        <f t="shared" si="34"/>
        <v>2.4080436080694199</v>
      </c>
      <c r="S34" s="1">
        <v>1</v>
      </c>
      <c r="T34">
        <f t="shared" si="35"/>
        <v>4.8160872161388397</v>
      </c>
      <c r="U34" s="1">
        <v>17.952991485595703</v>
      </c>
      <c r="V34" s="1">
        <v>17.641298294067383</v>
      </c>
      <c r="W34" s="1">
        <v>17.936580657958984</v>
      </c>
      <c r="X34" s="1">
        <v>400.20498657226562</v>
      </c>
      <c r="Y34" s="1">
        <v>398.53616333007812</v>
      </c>
      <c r="Z34" s="1">
        <v>6.5567169189453125</v>
      </c>
      <c r="AA34" s="1">
        <v>7.6803073883056641</v>
      </c>
      <c r="AB34" s="1">
        <v>31.229555130004883</v>
      </c>
      <c r="AC34" s="1">
        <v>36.581199645996094</v>
      </c>
      <c r="AD34" s="1">
        <v>500.54373168945312</v>
      </c>
      <c r="AE34" s="1">
        <v>448.30804443359375</v>
      </c>
      <c r="AF34" s="1">
        <v>354.87353515625</v>
      </c>
      <c r="AG34" s="1">
        <v>98.3634033203125</v>
      </c>
      <c r="AH34" s="1">
        <v>-0.43221813440322876</v>
      </c>
      <c r="AI34" s="1">
        <v>3.9553731679916382E-2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36"/>
        <v>3.3369582112630201</v>
      </c>
      <c r="AR34">
        <f t="shared" si="37"/>
        <v>3.778393667630324E-3</v>
      </c>
      <c r="AS34">
        <f t="shared" si="38"/>
        <v>290.79129829406736</v>
      </c>
      <c r="AT34">
        <f t="shared" si="39"/>
        <v>291.10299148559568</v>
      </c>
      <c r="AU34">
        <f t="shared" si="40"/>
        <v>85.178527373533143</v>
      </c>
      <c r="AV34">
        <f t="shared" si="41"/>
        <v>-0.581535809439365</v>
      </c>
      <c r="AW34">
        <f t="shared" si="42"/>
        <v>2.0250149556049952</v>
      </c>
      <c r="AX34">
        <f t="shared" si="43"/>
        <v>20.587076974255325</v>
      </c>
      <c r="AY34">
        <f t="shared" si="44"/>
        <v>12.906769585949661</v>
      </c>
      <c r="AZ34">
        <f t="shared" si="45"/>
        <v>17.797144889831543</v>
      </c>
      <c r="BA34">
        <f t="shared" si="46"/>
        <v>2.0450022545186548</v>
      </c>
      <c r="BB34">
        <f t="shared" si="47"/>
        <v>0.28860753961606095</v>
      </c>
      <c r="BC34">
        <f t="shared" si="48"/>
        <v>0.75546117325988593</v>
      </c>
      <c r="BD34">
        <f t="shared" si="49"/>
        <v>1.2895410812587689</v>
      </c>
      <c r="BE34">
        <f t="shared" si="50"/>
        <v>0.18194706314205975</v>
      </c>
      <c r="BF34">
        <f t="shared" si="51"/>
        <v>36.221735549288503</v>
      </c>
      <c r="BG34">
        <f t="shared" si="52"/>
        <v>0.9239914940262195</v>
      </c>
      <c r="BH34">
        <f t="shared" si="53"/>
        <v>40.218472138283637</v>
      </c>
      <c r="BI34">
        <f t="shared" si="54"/>
        <v>397.39727088980084</v>
      </c>
      <c r="BJ34">
        <f t="shared" si="55"/>
        <v>4.1119135245781119E-3</v>
      </c>
    </row>
    <row r="35" spans="1:62">
      <c r="A35" s="1">
        <v>36</v>
      </c>
      <c r="B35" s="1" t="s">
        <v>109</v>
      </c>
      <c r="C35" s="2">
        <v>40920</v>
      </c>
      <c r="D35" s="1" t="s">
        <v>65</v>
      </c>
      <c r="E35" s="1">
        <v>0</v>
      </c>
      <c r="F35" s="1" t="s">
        <v>73</v>
      </c>
      <c r="G35" s="1" t="s">
        <v>67</v>
      </c>
      <c r="H35" s="1">
        <v>0</v>
      </c>
      <c r="I35" s="1">
        <v>7649.5</v>
      </c>
      <c r="J35" s="1">
        <v>0</v>
      </c>
      <c r="K35">
        <f t="shared" si="28"/>
        <v>1.6216850175803028</v>
      </c>
      <c r="L35">
        <f t="shared" si="29"/>
        <v>0.25783775585765573</v>
      </c>
      <c r="M35">
        <f t="shared" si="30"/>
        <v>380.24547322252801</v>
      </c>
      <c r="N35">
        <f t="shared" si="31"/>
        <v>3.3348779471143457</v>
      </c>
      <c r="O35">
        <f t="shared" si="32"/>
        <v>1.3211976965793397</v>
      </c>
      <c r="P35">
        <f t="shared" si="33"/>
        <v>17.954278945922852</v>
      </c>
      <c r="Q35" s="1">
        <v>1.5</v>
      </c>
      <c r="R35">
        <f t="shared" si="34"/>
        <v>2.4080436080694199</v>
      </c>
      <c r="S35" s="1">
        <v>1</v>
      </c>
      <c r="T35">
        <f t="shared" si="35"/>
        <v>4.8160872161388397</v>
      </c>
      <c r="U35" s="1">
        <v>18.26263427734375</v>
      </c>
      <c r="V35" s="1">
        <v>17.954278945922852</v>
      </c>
      <c r="W35" s="1">
        <v>18.279905319213867</v>
      </c>
      <c r="X35" s="1">
        <v>400.08987426757812</v>
      </c>
      <c r="Y35" s="1">
        <v>399.20492553710938</v>
      </c>
      <c r="Z35" s="1">
        <v>6.5733308792114258</v>
      </c>
      <c r="AA35" s="1">
        <v>7.5651645660400391</v>
      </c>
      <c r="AB35" s="1">
        <v>30.705293655395508</v>
      </c>
      <c r="AC35" s="1">
        <v>35.338340759277344</v>
      </c>
      <c r="AD35" s="1">
        <v>500.53488159179688</v>
      </c>
      <c r="AE35" s="1">
        <v>408.1080322265625</v>
      </c>
      <c r="AF35" s="1">
        <v>391.7296142578125</v>
      </c>
      <c r="AG35" s="1">
        <v>98.362960815429688</v>
      </c>
      <c r="AH35" s="1">
        <v>-0.43221813440322876</v>
      </c>
      <c r="AI35" s="1">
        <v>3.9553731679916382E-2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36"/>
        <v>3.3368992106119784</v>
      </c>
      <c r="AR35">
        <f t="shared" si="37"/>
        <v>3.3348779471143457E-3</v>
      </c>
      <c r="AS35">
        <f t="shared" si="38"/>
        <v>291.10427894592283</v>
      </c>
      <c r="AT35">
        <f t="shared" si="39"/>
        <v>291.41263427734373</v>
      </c>
      <c r="AU35">
        <f t="shared" si="40"/>
        <v>77.540525150041503</v>
      </c>
      <c r="AV35">
        <f t="shared" si="41"/>
        <v>-0.49287713927704402</v>
      </c>
      <c r="AW35">
        <f t="shared" si="42"/>
        <v>2.0653296823510132</v>
      </c>
      <c r="AX35">
        <f t="shared" si="43"/>
        <v>20.997026372827886</v>
      </c>
      <c r="AY35">
        <f t="shared" si="44"/>
        <v>13.431861806787847</v>
      </c>
      <c r="AZ35">
        <f t="shared" si="45"/>
        <v>18.108456611633301</v>
      </c>
      <c r="BA35">
        <f t="shared" si="46"/>
        <v>2.0854467181734897</v>
      </c>
      <c r="BB35">
        <f t="shared" si="47"/>
        <v>0.24473541226514625</v>
      </c>
      <c r="BC35">
        <f t="shared" si="48"/>
        <v>0.7441319857716735</v>
      </c>
      <c r="BD35">
        <f t="shared" si="49"/>
        <v>1.3413147324018162</v>
      </c>
      <c r="BE35">
        <f t="shared" si="50"/>
        <v>0.15408519940104135</v>
      </c>
      <c r="BF35">
        <f t="shared" si="51"/>
        <v>37.402070582832046</v>
      </c>
      <c r="BG35">
        <f t="shared" si="52"/>
        <v>0.95250696797121825</v>
      </c>
      <c r="BH35">
        <f t="shared" si="53"/>
        <v>38.400719772511003</v>
      </c>
      <c r="BI35">
        <f t="shared" si="54"/>
        <v>398.75035013689711</v>
      </c>
      <c r="BJ35">
        <f t="shared" si="55"/>
        <v>1.5617258241403728E-3</v>
      </c>
    </row>
    <row r="36" spans="1:62">
      <c r="A36" s="1">
        <v>1</v>
      </c>
      <c r="B36" s="1" t="s">
        <v>110</v>
      </c>
      <c r="C36" s="2">
        <v>40920</v>
      </c>
      <c r="D36" s="1" t="s">
        <v>65</v>
      </c>
      <c r="E36" s="1">
        <v>0</v>
      </c>
      <c r="F36" s="1" t="s">
        <v>73</v>
      </c>
      <c r="G36" s="1" t="s">
        <v>67</v>
      </c>
      <c r="H36" s="1">
        <v>0</v>
      </c>
      <c r="I36" s="1">
        <v>129</v>
      </c>
      <c r="J36" s="1">
        <v>0</v>
      </c>
      <c r="K36">
        <f t="shared" si="28"/>
        <v>16.039788092957014</v>
      </c>
      <c r="L36">
        <f t="shared" si="29"/>
        <v>0.32055017580435136</v>
      </c>
      <c r="M36">
        <f t="shared" si="30"/>
        <v>304.05453794014329</v>
      </c>
      <c r="N36">
        <f t="shared" si="31"/>
        <v>4.0163381195220236</v>
      </c>
      <c r="O36">
        <f t="shared" si="32"/>
        <v>1.2933489642510336</v>
      </c>
      <c r="P36">
        <f t="shared" si="33"/>
        <v>17.382680892944336</v>
      </c>
      <c r="Q36" s="1">
        <v>1</v>
      </c>
      <c r="R36">
        <f t="shared" si="34"/>
        <v>2.5178262293338776</v>
      </c>
      <c r="S36" s="1">
        <v>1</v>
      </c>
      <c r="T36">
        <f t="shared" si="35"/>
        <v>5.0356524586677551</v>
      </c>
      <c r="U36" s="1">
        <v>17.373781204223633</v>
      </c>
      <c r="V36" s="1">
        <v>17.382680892944336</v>
      </c>
      <c r="W36" s="1">
        <v>17.284643173217773</v>
      </c>
      <c r="X36" s="1">
        <v>399.39974975585938</v>
      </c>
      <c r="Y36" s="1">
        <v>395.87786865234375</v>
      </c>
      <c r="Z36" s="1">
        <v>6.3063297271728516</v>
      </c>
      <c r="AA36" s="1">
        <v>7.1029706001281738</v>
      </c>
      <c r="AB36" s="1">
        <v>31.16325569152832</v>
      </c>
      <c r="AC36" s="1">
        <v>35.099922180175781</v>
      </c>
      <c r="AD36" s="1">
        <v>500.57815551757812</v>
      </c>
      <c r="AE36" s="1">
        <v>509.8658447265625</v>
      </c>
      <c r="AF36" s="1">
        <v>617.3570556640625</v>
      </c>
      <c r="AG36" s="1">
        <v>98.392127990722656</v>
      </c>
      <c r="AH36" s="1">
        <v>-2.237485408782959</v>
      </c>
      <c r="AI36" s="1">
        <v>-0.32582515478134155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36"/>
        <v>5.0057815551757807</v>
      </c>
      <c r="AR36">
        <f t="shared" si="37"/>
        <v>4.0163381195220237E-3</v>
      </c>
      <c r="AS36">
        <f t="shared" si="38"/>
        <v>290.53268089294431</v>
      </c>
      <c r="AT36">
        <f t="shared" si="39"/>
        <v>290.52378120422361</v>
      </c>
      <c r="AU36">
        <f t="shared" si="40"/>
        <v>96.874509282431973</v>
      </c>
      <c r="AV36">
        <f t="shared" si="41"/>
        <v>-0.57392308516598745</v>
      </c>
      <c r="AW36">
        <f t="shared" si="42"/>
        <v>1.9922253566531849</v>
      </c>
      <c r="AX36">
        <f t="shared" si="43"/>
        <v>20.247812475821551</v>
      </c>
      <c r="AY36">
        <f t="shared" si="44"/>
        <v>13.144841875693377</v>
      </c>
      <c r="AZ36">
        <f t="shared" si="45"/>
        <v>17.378231048583984</v>
      </c>
      <c r="BA36">
        <f t="shared" si="46"/>
        <v>1.9916652710337313</v>
      </c>
      <c r="BB36">
        <f t="shared" si="47"/>
        <v>0.30136635804755213</v>
      </c>
      <c r="BC36">
        <f t="shared" si="48"/>
        <v>0.69887639240215138</v>
      </c>
      <c r="BD36">
        <f t="shared" si="49"/>
        <v>1.2927888786315798</v>
      </c>
      <c r="BE36">
        <f t="shared" si="50"/>
        <v>0.18998843279251851</v>
      </c>
      <c r="BF36">
        <f t="shared" si="51"/>
        <v>29.916573013166616</v>
      </c>
      <c r="BG36">
        <f t="shared" si="52"/>
        <v>0.76805136638532612</v>
      </c>
      <c r="BH36">
        <f t="shared" si="53"/>
        <v>38.119168914597935</v>
      </c>
      <c r="BI36">
        <f t="shared" si="54"/>
        <v>391.57778755992842</v>
      </c>
      <c r="BJ36">
        <f t="shared" si="55"/>
        <v>1.5614353293117035E-2</v>
      </c>
    </row>
    <row r="37" spans="1:62">
      <c r="A37" s="1">
        <v>2</v>
      </c>
      <c r="B37" s="1" t="s">
        <v>111</v>
      </c>
      <c r="C37" s="2">
        <v>40920</v>
      </c>
      <c r="D37" s="1" t="s">
        <v>65</v>
      </c>
      <c r="E37" s="1">
        <v>0</v>
      </c>
      <c r="F37" s="1" t="s">
        <v>71</v>
      </c>
      <c r="G37" s="1" t="s">
        <v>67</v>
      </c>
      <c r="H37" s="1">
        <v>0</v>
      </c>
      <c r="I37" s="1">
        <v>199</v>
      </c>
      <c r="J37" s="1">
        <v>0</v>
      </c>
      <c r="K37">
        <f t="shared" si="28"/>
        <v>11.170493245801667</v>
      </c>
      <c r="L37">
        <f t="shared" si="29"/>
        <v>0.21125822291140148</v>
      </c>
      <c r="M37">
        <f t="shared" si="30"/>
        <v>299.1126259834835</v>
      </c>
      <c r="N37">
        <f t="shared" si="31"/>
        <v>2.6536961656598019</v>
      </c>
      <c r="O37">
        <f t="shared" si="32"/>
        <v>1.27475257338507</v>
      </c>
      <c r="P37">
        <f t="shared" si="33"/>
        <v>17.501419067382812</v>
      </c>
      <c r="Q37" s="1">
        <v>2</v>
      </c>
      <c r="R37">
        <f t="shared" si="34"/>
        <v>2.2982609868049622</v>
      </c>
      <c r="S37" s="1">
        <v>1</v>
      </c>
      <c r="T37">
        <f t="shared" si="35"/>
        <v>4.5965219736099243</v>
      </c>
      <c r="U37" s="1">
        <v>17.616321563720703</v>
      </c>
      <c r="V37" s="1">
        <v>17.501419067382812</v>
      </c>
      <c r="W37" s="1">
        <v>17.555126190185547</v>
      </c>
      <c r="X37" s="1">
        <v>399.16668701171875</v>
      </c>
      <c r="Y37" s="1">
        <v>394.285888671875</v>
      </c>
      <c r="Z37" s="1">
        <v>6.3920612335205078</v>
      </c>
      <c r="AA37" s="1">
        <v>7.4443602561950684</v>
      </c>
      <c r="AB37" s="1">
        <v>31.107040405273438</v>
      </c>
      <c r="AC37" s="1">
        <v>36.228065490722656</v>
      </c>
      <c r="AD37" s="1">
        <v>500.60696411132812</v>
      </c>
      <c r="AE37" s="1">
        <v>452.99038696289062</v>
      </c>
      <c r="AF37" s="1">
        <v>574.62774658203125</v>
      </c>
      <c r="AG37" s="1">
        <v>98.392478942871094</v>
      </c>
      <c r="AH37" s="1">
        <v>-2.237485408782959</v>
      </c>
      <c r="AI37" s="1">
        <v>-0.32582515478134155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36"/>
        <v>2.5030348205566404</v>
      </c>
      <c r="AR37">
        <f t="shared" si="37"/>
        <v>2.6536961656598019E-3</v>
      </c>
      <c r="AS37">
        <f t="shared" si="38"/>
        <v>290.65141906738279</v>
      </c>
      <c r="AT37">
        <f t="shared" si="39"/>
        <v>290.76632156372068</v>
      </c>
      <c r="AU37">
        <f t="shared" si="40"/>
        <v>86.068172442935975</v>
      </c>
      <c r="AV37">
        <f t="shared" si="41"/>
        <v>-0.23108583727272289</v>
      </c>
      <c r="AW37">
        <f t="shared" si="42"/>
        <v>2.0072216331358899</v>
      </c>
      <c r="AX37">
        <f t="shared" si="43"/>
        <v>20.400153087933969</v>
      </c>
      <c r="AY37">
        <f t="shared" si="44"/>
        <v>12.955792831738901</v>
      </c>
      <c r="AZ37">
        <f t="shared" si="45"/>
        <v>17.558870315551758</v>
      </c>
      <c r="BA37">
        <f t="shared" si="46"/>
        <v>2.0145130427095834</v>
      </c>
      <c r="BB37">
        <f t="shared" si="47"/>
        <v>0.20197534496702799</v>
      </c>
      <c r="BC37">
        <f t="shared" si="48"/>
        <v>0.73246905975081977</v>
      </c>
      <c r="BD37">
        <f t="shared" si="49"/>
        <v>1.2820439829587635</v>
      </c>
      <c r="BE37">
        <f t="shared" si="50"/>
        <v>0.12703702063041633</v>
      </c>
      <c r="BF37">
        <f t="shared" si="51"/>
        <v>29.430432753626778</v>
      </c>
      <c r="BG37">
        <f t="shared" si="52"/>
        <v>0.75861864341892604</v>
      </c>
      <c r="BH37">
        <f t="shared" si="53"/>
        <v>38.425038606403369</v>
      </c>
      <c r="BI37">
        <f t="shared" si="54"/>
        <v>391.00511116914311</v>
      </c>
      <c r="BJ37">
        <f t="shared" si="55"/>
        <v>1.0977519780727878E-2</v>
      </c>
    </row>
    <row r="38" spans="1:62">
      <c r="A38" s="1">
        <v>3</v>
      </c>
      <c r="B38" s="1" t="s">
        <v>112</v>
      </c>
      <c r="C38" s="2">
        <v>40920</v>
      </c>
      <c r="D38" s="1" t="s">
        <v>65</v>
      </c>
      <c r="E38" s="1">
        <v>0</v>
      </c>
      <c r="F38" s="1" t="s">
        <v>69</v>
      </c>
      <c r="G38" s="1" t="s">
        <v>67</v>
      </c>
      <c r="H38" s="1">
        <v>0</v>
      </c>
      <c r="I38" s="1">
        <v>246</v>
      </c>
      <c r="J38" s="1">
        <v>0</v>
      </c>
      <c r="K38">
        <f t="shared" si="28"/>
        <v>3.0362895785888431</v>
      </c>
      <c r="L38">
        <f t="shared" si="29"/>
        <v>0.11800344461095535</v>
      </c>
      <c r="M38">
        <f t="shared" si="30"/>
        <v>346.84726646942482</v>
      </c>
      <c r="N38">
        <f t="shared" si="31"/>
        <v>1.3893033111677044</v>
      </c>
      <c r="O38">
        <f t="shared" si="32"/>
        <v>1.1789896095511185</v>
      </c>
      <c r="P38">
        <f t="shared" si="33"/>
        <v>16.813013076782227</v>
      </c>
      <c r="Q38" s="1">
        <v>4</v>
      </c>
      <c r="R38">
        <f t="shared" si="34"/>
        <v>1.8591305017471313</v>
      </c>
      <c r="S38" s="1">
        <v>1</v>
      </c>
      <c r="T38">
        <f t="shared" si="35"/>
        <v>3.7182610034942627</v>
      </c>
      <c r="U38" s="1">
        <v>17.781501770019531</v>
      </c>
      <c r="V38" s="1">
        <v>16.813013076782227</v>
      </c>
      <c r="W38" s="1">
        <v>17.734216690063477</v>
      </c>
      <c r="X38" s="1">
        <v>399.191162109375</v>
      </c>
      <c r="Y38" s="1">
        <v>396.32476806640625</v>
      </c>
      <c r="Z38" s="1">
        <v>6.4460043907165527</v>
      </c>
      <c r="AA38" s="1">
        <v>7.5478549003601074</v>
      </c>
      <c r="AB38" s="1">
        <v>31.044439315795898</v>
      </c>
      <c r="AC38" s="1">
        <v>36.351028442382812</v>
      </c>
      <c r="AD38" s="1">
        <v>500.54595947265625</v>
      </c>
      <c r="AE38" s="1">
        <v>242.1624755859375</v>
      </c>
      <c r="AF38" s="1">
        <v>315.5531005859375</v>
      </c>
      <c r="AG38" s="1">
        <v>98.391838073730469</v>
      </c>
      <c r="AH38" s="1">
        <v>-2.237485408782959</v>
      </c>
      <c r="AI38" s="1">
        <v>-0.32582515478134155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36"/>
        <v>1.2513648986816404</v>
      </c>
      <c r="AR38">
        <f t="shared" si="37"/>
        <v>1.3893033111677044E-3</v>
      </c>
      <c r="AS38">
        <f t="shared" si="38"/>
        <v>289.9630130767822</v>
      </c>
      <c r="AT38">
        <f t="shared" si="39"/>
        <v>290.93150177001951</v>
      </c>
      <c r="AU38">
        <f t="shared" si="40"/>
        <v>46.010869783967792</v>
      </c>
      <c r="AV38">
        <f t="shared" si="41"/>
        <v>-4.7439570906025672E-2</v>
      </c>
      <c r="AW38">
        <f t="shared" si="42"/>
        <v>1.9216369267113633</v>
      </c>
      <c r="AX38">
        <f t="shared" si="43"/>
        <v>19.530450536673317</v>
      </c>
      <c r="AY38">
        <f t="shared" si="44"/>
        <v>11.98259563631321</v>
      </c>
      <c r="AZ38">
        <f t="shared" si="45"/>
        <v>17.297257423400879</v>
      </c>
      <c r="BA38">
        <f t="shared" si="46"/>
        <v>1.9814975221121094</v>
      </c>
      <c r="BB38">
        <f t="shared" si="47"/>
        <v>0.11437366018696225</v>
      </c>
      <c r="BC38">
        <f t="shared" si="48"/>
        <v>0.74264731716024468</v>
      </c>
      <c r="BD38">
        <f t="shared" si="49"/>
        <v>1.2388502049518646</v>
      </c>
      <c r="BE38">
        <f t="shared" si="50"/>
        <v>7.1801023659196161E-2</v>
      </c>
      <c r="BF38">
        <f t="shared" si="51"/>
        <v>34.126940078775689</v>
      </c>
      <c r="BG38">
        <f t="shared" si="52"/>
        <v>0.87515919875920745</v>
      </c>
      <c r="BH38">
        <f t="shared" si="53"/>
        <v>39.717656962334082</v>
      </c>
      <c r="BI38">
        <f t="shared" si="54"/>
        <v>395.2223734450381</v>
      </c>
      <c r="BJ38">
        <f t="shared" si="55"/>
        <v>3.0513026595512848E-3</v>
      </c>
    </row>
    <row r="39" spans="1:62">
      <c r="A39" s="1">
        <v>4</v>
      </c>
      <c r="B39" s="1" t="s">
        <v>113</v>
      </c>
      <c r="C39" s="2">
        <v>40920</v>
      </c>
      <c r="D39" s="1" t="s">
        <v>65</v>
      </c>
      <c r="E39" s="1">
        <v>0</v>
      </c>
      <c r="F39" s="1" t="s">
        <v>66</v>
      </c>
      <c r="G39" s="1" t="s">
        <v>67</v>
      </c>
      <c r="H39" s="1">
        <v>0</v>
      </c>
      <c r="I39" s="1">
        <v>375.5</v>
      </c>
      <c r="J39" s="1">
        <v>0</v>
      </c>
      <c r="K39">
        <f t="shared" si="28"/>
        <v>-1.8143467795165673</v>
      </c>
      <c r="L39">
        <f t="shared" si="29"/>
        <v>1.1024180460988995E-2</v>
      </c>
      <c r="M39">
        <f t="shared" si="30"/>
        <v>654.44997329747946</v>
      </c>
      <c r="N39">
        <f t="shared" si="31"/>
        <v>0.14597728251790948</v>
      </c>
      <c r="O39">
        <f t="shared" si="32"/>
        <v>1.2896425390893702</v>
      </c>
      <c r="P39">
        <f t="shared" si="33"/>
        <v>17.059871673583984</v>
      </c>
      <c r="Q39" s="1">
        <v>4.5</v>
      </c>
      <c r="R39">
        <f t="shared" si="34"/>
        <v>1.7493478804826736</v>
      </c>
      <c r="S39" s="1">
        <v>1</v>
      </c>
      <c r="T39">
        <f t="shared" si="35"/>
        <v>3.4986957609653473</v>
      </c>
      <c r="U39" s="1">
        <v>18.120311737060547</v>
      </c>
      <c r="V39" s="1">
        <v>17.059871673583984</v>
      </c>
      <c r="W39" s="1">
        <v>18.089868545532227</v>
      </c>
      <c r="X39" s="1">
        <v>400.0523681640625</v>
      </c>
      <c r="Y39" s="1">
        <v>401.63088989257812</v>
      </c>
      <c r="Z39" s="1">
        <v>6.6007747650146484</v>
      </c>
      <c r="AA39" s="1">
        <v>6.7311358451843262</v>
      </c>
      <c r="AB39" s="1">
        <v>31.120353698730469</v>
      </c>
      <c r="AC39" s="1">
        <v>31.734960556030273</v>
      </c>
      <c r="AD39" s="1">
        <v>500.51449584960938</v>
      </c>
      <c r="AE39" s="1">
        <v>56.105205535888672</v>
      </c>
      <c r="AF39" s="1">
        <v>69.034828186035156</v>
      </c>
      <c r="AG39" s="1">
        <v>98.394805908203125</v>
      </c>
      <c r="AH39" s="1">
        <v>-2.237485408782959</v>
      </c>
      <c r="AI39" s="1">
        <v>-0.32582515478134155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36"/>
        <v>1.1122544352213541</v>
      </c>
      <c r="AR39">
        <f t="shared" si="37"/>
        <v>1.4597728251790947E-4</v>
      </c>
      <c r="AS39">
        <f t="shared" si="38"/>
        <v>290.20987167358396</v>
      </c>
      <c r="AT39">
        <f t="shared" si="39"/>
        <v>291.27031173706052</v>
      </c>
      <c r="AU39">
        <f t="shared" si="40"/>
        <v>10.659988918053614</v>
      </c>
      <c r="AV39">
        <f t="shared" si="41"/>
        <v>0.15383811323627025</v>
      </c>
      <c r="AW39">
        <f t="shared" si="42"/>
        <v>1.9519513441180307</v>
      </c>
      <c r="AX39">
        <f t="shared" si="43"/>
        <v>19.837951059521298</v>
      </c>
      <c r="AY39">
        <f t="shared" si="44"/>
        <v>13.106815214336972</v>
      </c>
      <c r="AZ39">
        <f t="shared" si="45"/>
        <v>17.590091705322266</v>
      </c>
      <c r="BA39">
        <f t="shared" si="46"/>
        <v>2.0184852348438009</v>
      </c>
      <c r="BB39">
        <f t="shared" si="47"/>
        <v>1.098955303861208E-2</v>
      </c>
      <c r="BC39">
        <f t="shared" si="48"/>
        <v>0.66230880502866052</v>
      </c>
      <c r="BD39">
        <f t="shared" si="49"/>
        <v>1.3561764298151404</v>
      </c>
      <c r="BE39">
        <f t="shared" si="50"/>
        <v>6.8715733355872973E-3</v>
      </c>
      <c r="BF39">
        <f t="shared" si="51"/>
        <v>64.394478099234206</v>
      </c>
      <c r="BG39">
        <f t="shared" si="52"/>
        <v>1.6294811723085378</v>
      </c>
      <c r="BH39">
        <f t="shared" si="53"/>
        <v>33.251402280150209</v>
      </c>
      <c r="BI39">
        <f t="shared" si="54"/>
        <v>402.33097024242585</v>
      </c>
      <c r="BJ39">
        <f t="shared" si="55"/>
        <v>-1.499501134726183E-3</v>
      </c>
    </row>
    <row r="40" spans="1:62">
      <c r="A40" s="1">
        <v>5</v>
      </c>
      <c r="B40" s="1" t="s">
        <v>114</v>
      </c>
      <c r="C40" s="2">
        <v>40920</v>
      </c>
      <c r="D40" s="1" t="s">
        <v>65</v>
      </c>
      <c r="E40" s="1">
        <v>0</v>
      </c>
      <c r="F40" s="1" t="s">
        <v>88</v>
      </c>
      <c r="G40" s="1" t="s">
        <v>83</v>
      </c>
      <c r="H40" s="1">
        <v>0</v>
      </c>
      <c r="I40" s="1">
        <v>475</v>
      </c>
      <c r="J40" s="1">
        <v>0</v>
      </c>
      <c r="K40">
        <f t="shared" si="28"/>
        <v>10.198953678109563</v>
      </c>
      <c r="L40">
        <f t="shared" si="29"/>
        <v>0.40431075374074821</v>
      </c>
      <c r="M40">
        <f t="shared" si="30"/>
        <v>342.09935892728635</v>
      </c>
      <c r="N40">
        <f t="shared" si="31"/>
        <v>4.5625717832257617</v>
      </c>
      <c r="O40">
        <f t="shared" si="32"/>
        <v>1.1994837407017849</v>
      </c>
      <c r="P40">
        <f t="shared" si="33"/>
        <v>18.418659210205078</v>
      </c>
      <c r="Q40" s="1">
        <v>3</v>
      </c>
      <c r="R40">
        <f t="shared" si="34"/>
        <v>2.0786957442760468</v>
      </c>
      <c r="S40" s="1">
        <v>1</v>
      </c>
      <c r="T40">
        <f t="shared" si="35"/>
        <v>4.1573914885520935</v>
      </c>
      <c r="U40" s="1">
        <v>18.579561233520508</v>
      </c>
      <c r="V40" s="1">
        <v>18.418659210205078</v>
      </c>
      <c r="W40" s="1">
        <v>18.488876342773438</v>
      </c>
      <c r="X40" s="1">
        <v>400.1973876953125</v>
      </c>
      <c r="Y40" s="1">
        <v>393.01019287109375</v>
      </c>
      <c r="Z40" s="1">
        <v>6.7118206024169922</v>
      </c>
      <c r="AA40" s="1">
        <v>9.420536994934082</v>
      </c>
      <c r="AB40" s="1">
        <v>30.746393203735352</v>
      </c>
      <c r="AC40" s="1">
        <v>43.154838562011719</v>
      </c>
      <c r="AD40" s="1">
        <v>500.56069946289062</v>
      </c>
      <c r="AE40" s="1">
        <v>921.182373046875</v>
      </c>
      <c r="AF40" s="1">
        <v>1009.2600708007812</v>
      </c>
      <c r="AG40" s="1">
        <v>98.397735595703125</v>
      </c>
      <c r="AH40" s="1">
        <v>-2.237485408782959</v>
      </c>
      <c r="AI40" s="1">
        <v>-0.32582515478134155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36"/>
        <v>1.6685356648763021</v>
      </c>
      <c r="AR40">
        <f t="shared" si="37"/>
        <v>4.5625717832257617E-3</v>
      </c>
      <c r="AS40">
        <f t="shared" si="38"/>
        <v>291.56865921020506</v>
      </c>
      <c r="AT40">
        <f t="shared" si="39"/>
        <v>291.72956123352049</v>
      </c>
      <c r="AU40">
        <f t="shared" si="40"/>
        <v>175.02464868263633</v>
      </c>
      <c r="AV40">
        <f t="shared" si="41"/>
        <v>-0.20816407859469441</v>
      </c>
      <c r="AW40">
        <f t="shared" si="42"/>
        <v>2.1264432490988483</v>
      </c>
      <c r="AX40">
        <f t="shared" si="43"/>
        <v>21.610692931349394</v>
      </c>
      <c r="AY40">
        <f t="shared" si="44"/>
        <v>12.190155936415312</v>
      </c>
      <c r="AZ40">
        <f t="shared" si="45"/>
        <v>18.499110221862793</v>
      </c>
      <c r="BA40">
        <f t="shared" si="46"/>
        <v>2.1371904282503036</v>
      </c>
      <c r="BB40">
        <f t="shared" si="47"/>
        <v>0.36847606377022341</v>
      </c>
      <c r="BC40">
        <f t="shared" si="48"/>
        <v>0.92695950839706343</v>
      </c>
      <c r="BD40">
        <f t="shared" si="49"/>
        <v>1.2102309198532402</v>
      </c>
      <c r="BE40">
        <f t="shared" si="50"/>
        <v>0.23326957756231409</v>
      </c>
      <c r="BF40">
        <f t="shared" si="51"/>
        <v>33.661802267186665</v>
      </c>
      <c r="BG40">
        <f t="shared" si="52"/>
        <v>0.87045925304917982</v>
      </c>
      <c r="BH40">
        <f t="shared" si="53"/>
        <v>47.781339751287341</v>
      </c>
      <c r="BI40">
        <f t="shared" si="54"/>
        <v>389.69835959694541</v>
      </c>
      <c r="BJ40">
        <f t="shared" si="55"/>
        <v>1.2505048040371954E-2</v>
      </c>
    </row>
    <row r="41" spans="1:62">
      <c r="A41" s="1">
        <v>6</v>
      </c>
      <c r="B41" s="1" t="s">
        <v>115</v>
      </c>
      <c r="C41" s="2">
        <v>40920</v>
      </c>
      <c r="D41" s="1" t="s">
        <v>65</v>
      </c>
      <c r="E41" s="1">
        <v>0</v>
      </c>
      <c r="F41" s="1" t="s">
        <v>73</v>
      </c>
      <c r="G41" s="1" t="s">
        <v>83</v>
      </c>
      <c r="H41" s="1">
        <v>0</v>
      </c>
      <c r="I41" s="1">
        <v>584</v>
      </c>
      <c r="J41" s="1">
        <v>0</v>
      </c>
      <c r="K41">
        <f t="shared" si="28"/>
        <v>13.067252294466879</v>
      </c>
      <c r="L41">
        <f t="shared" si="29"/>
        <v>0.58795628870159433</v>
      </c>
      <c r="M41">
        <f t="shared" si="30"/>
        <v>344.31149939109361</v>
      </c>
      <c r="N41">
        <f t="shared" si="31"/>
        <v>6.0837702986340245</v>
      </c>
      <c r="O41">
        <f t="shared" si="32"/>
        <v>1.1432815311824105</v>
      </c>
      <c r="P41">
        <f t="shared" si="33"/>
        <v>18.746105194091797</v>
      </c>
      <c r="Q41" s="1">
        <v>3</v>
      </c>
      <c r="R41">
        <f t="shared" si="34"/>
        <v>2.0786957442760468</v>
      </c>
      <c r="S41" s="1">
        <v>1</v>
      </c>
      <c r="T41">
        <f t="shared" si="35"/>
        <v>4.1573914885520935</v>
      </c>
      <c r="U41" s="1">
        <v>19.385103225708008</v>
      </c>
      <c r="V41" s="1">
        <v>18.746105194091797</v>
      </c>
      <c r="W41" s="1">
        <v>19.407251358032227</v>
      </c>
      <c r="X41" s="1">
        <v>400.25936889648438</v>
      </c>
      <c r="Y41" s="1">
        <v>391.00128173828125</v>
      </c>
      <c r="Z41" s="1">
        <v>6.830655574798584</v>
      </c>
      <c r="AA41" s="1">
        <v>10.439101219177246</v>
      </c>
      <c r="AB41" s="1">
        <v>29.757045745849609</v>
      </c>
      <c r="AC41" s="1">
        <v>45.47686767578125</v>
      </c>
      <c r="AD41" s="1">
        <v>500.51422119140625</v>
      </c>
      <c r="AE41" s="1">
        <v>762.4415283203125</v>
      </c>
      <c r="AF41" s="1">
        <v>871.95458984375</v>
      </c>
      <c r="AG41" s="1">
        <v>98.399497985839844</v>
      </c>
      <c r="AH41" s="1">
        <v>-2.237485408782959</v>
      </c>
      <c r="AI41" s="1">
        <v>-0.32582515478134155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36"/>
        <v>1.6683807373046873</v>
      </c>
      <c r="AR41">
        <f t="shared" si="37"/>
        <v>6.0837702986340243E-3</v>
      </c>
      <c r="AS41">
        <f t="shared" si="38"/>
        <v>291.89610519409177</v>
      </c>
      <c r="AT41">
        <f t="shared" si="39"/>
        <v>292.53510322570799</v>
      </c>
      <c r="AU41">
        <f t="shared" si="40"/>
        <v>144.86388856305712</v>
      </c>
      <c r="AV41">
        <f t="shared" si="41"/>
        <v>-0.99147192850372778</v>
      </c>
      <c r="AW41">
        <f t="shared" si="42"/>
        <v>2.1704838505728201</v>
      </c>
      <c r="AX41">
        <f t="shared" si="43"/>
        <v>22.057875243277799</v>
      </c>
      <c r="AY41">
        <f t="shared" si="44"/>
        <v>11.618774024100553</v>
      </c>
      <c r="AZ41">
        <f t="shared" si="45"/>
        <v>19.065604209899902</v>
      </c>
      <c r="BA41">
        <f t="shared" si="46"/>
        <v>2.2142244559230888</v>
      </c>
      <c r="BB41">
        <f t="shared" si="47"/>
        <v>0.5151075506005024</v>
      </c>
      <c r="BC41">
        <f t="shared" si="48"/>
        <v>1.0272023193904096</v>
      </c>
      <c r="BD41">
        <f t="shared" si="49"/>
        <v>1.1870221365326792</v>
      </c>
      <c r="BE41">
        <f t="shared" si="50"/>
        <v>0.32778026699045348</v>
      </c>
      <c r="BF41">
        <f t="shared" si="51"/>
        <v>33.880078690835411</v>
      </c>
      <c r="BG41">
        <f t="shared" si="52"/>
        <v>0.88058918339188541</v>
      </c>
      <c r="BH41">
        <f t="shared" si="53"/>
        <v>53.090144805700533</v>
      </c>
      <c r="BI41">
        <f t="shared" si="54"/>
        <v>386.75804637155994</v>
      </c>
      <c r="BJ41">
        <f t="shared" si="55"/>
        <v>1.7937372552021533E-2</v>
      </c>
    </row>
    <row r="42" spans="1:62">
      <c r="A42" s="1">
        <v>7</v>
      </c>
      <c r="B42" s="1" t="s">
        <v>116</v>
      </c>
      <c r="C42" s="2">
        <v>40920</v>
      </c>
      <c r="D42" s="1" t="s">
        <v>65</v>
      </c>
      <c r="E42" s="1">
        <v>0</v>
      </c>
      <c r="F42" s="1" t="s">
        <v>71</v>
      </c>
      <c r="G42" s="1" t="s">
        <v>83</v>
      </c>
      <c r="H42" s="1">
        <v>0</v>
      </c>
      <c r="I42" s="1">
        <v>686.5</v>
      </c>
      <c r="J42" s="1">
        <v>0</v>
      </c>
      <c r="K42">
        <f t="shared" si="28"/>
        <v>6.678514529568341</v>
      </c>
      <c r="L42">
        <f t="shared" si="29"/>
        <v>0.36975049562339307</v>
      </c>
      <c r="M42">
        <f t="shared" si="30"/>
        <v>352.95513516682678</v>
      </c>
      <c r="N42">
        <f t="shared" si="31"/>
        <v>4.0704864381241386</v>
      </c>
      <c r="O42">
        <f t="shared" si="32"/>
        <v>1.1849537306271445</v>
      </c>
      <c r="P42">
        <f t="shared" si="33"/>
        <v>19.416948318481445</v>
      </c>
      <c r="Q42" s="1">
        <v>5</v>
      </c>
      <c r="R42">
        <f t="shared" si="34"/>
        <v>1.6395652592182159</v>
      </c>
      <c r="S42" s="1">
        <v>1</v>
      </c>
      <c r="T42">
        <f t="shared" si="35"/>
        <v>3.2791305184364319</v>
      </c>
      <c r="U42" s="1">
        <v>20.014230728149414</v>
      </c>
      <c r="V42" s="1">
        <v>19.416948318481445</v>
      </c>
      <c r="W42" s="1">
        <v>20.070489883422852</v>
      </c>
      <c r="X42" s="1">
        <v>400.10238647460938</v>
      </c>
      <c r="Y42" s="1">
        <v>391.83761596679688</v>
      </c>
      <c r="Z42" s="1">
        <v>6.9361753463745117</v>
      </c>
      <c r="AA42" s="1">
        <v>10.957818031311035</v>
      </c>
      <c r="AB42" s="1">
        <v>29.060014724731445</v>
      </c>
      <c r="AC42" s="1">
        <v>45.909214019775391</v>
      </c>
      <c r="AD42" s="1">
        <v>500.52716064453125</v>
      </c>
      <c r="AE42" s="1">
        <v>383.50942993164062</v>
      </c>
      <c r="AF42" s="1">
        <v>456.00729370117188</v>
      </c>
      <c r="AG42" s="1">
        <v>98.401107788085938</v>
      </c>
      <c r="AH42" s="1">
        <v>-2.237485408782959</v>
      </c>
      <c r="AI42" s="1">
        <v>-0.32582515478134155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36"/>
        <v>1.0010543212890626</v>
      </c>
      <c r="AR42">
        <f t="shared" si="37"/>
        <v>4.0704864381241384E-3</v>
      </c>
      <c r="AS42">
        <f t="shared" si="38"/>
        <v>292.56694831848142</v>
      </c>
      <c r="AT42">
        <f t="shared" si="39"/>
        <v>293.16423072814939</v>
      </c>
      <c r="AU42">
        <f t="shared" si="40"/>
        <v>72.866790772653985</v>
      </c>
      <c r="AV42">
        <f t="shared" si="41"/>
        <v>-1.0537689531453238</v>
      </c>
      <c r="AW42">
        <f t="shared" si="42"/>
        <v>2.2632151638484133</v>
      </c>
      <c r="AX42">
        <f t="shared" si="43"/>
        <v>22.999895171123626</v>
      </c>
      <c r="AY42">
        <f t="shared" si="44"/>
        <v>12.042077139812591</v>
      </c>
      <c r="AZ42">
        <f t="shared" si="45"/>
        <v>19.71558952331543</v>
      </c>
      <c r="BA42">
        <f t="shared" si="46"/>
        <v>2.3056014554057804</v>
      </c>
      <c r="BB42">
        <f t="shared" si="47"/>
        <v>0.33228272715219476</v>
      </c>
      <c r="BC42">
        <f t="shared" si="48"/>
        <v>1.0782614332212688</v>
      </c>
      <c r="BD42">
        <f t="shared" si="49"/>
        <v>1.2273400221845117</v>
      </c>
      <c r="BE42">
        <f t="shared" si="50"/>
        <v>0.2107465562209172</v>
      </c>
      <c r="BF42">
        <f t="shared" si="51"/>
        <v>34.731176299909365</v>
      </c>
      <c r="BG42">
        <f t="shared" si="52"/>
        <v>0.90076889197063492</v>
      </c>
      <c r="BH42">
        <f t="shared" si="53"/>
        <v>52.135702332762769</v>
      </c>
      <c r="BI42">
        <f t="shared" si="54"/>
        <v>389.08810826521983</v>
      </c>
      <c r="BJ42">
        <f t="shared" si="55"/>
        <v>8.948848297909557E-3</v>
      </c>
    </row>
    <row r="43" spans="1:62">
      <c r="A43" s="1">
        <v>8</v>
      </c>
      <c r="B43" s="1" t="s">
        <v>117</v>
      </c>
      <c r="C43" s="2">
        <v>40920</v>
      </c>
      <c r="D43" s="1" t="s">
        <v>65</v>
      </c>
      <c r="E43" s="1">
        <v>0</v>
      </c>
      <c r="F43" s="1" t="s">
        <v>69</v>
      </c>
      <c r="G43" s="1" t="s">
        <v>83</v>
      </c>
      <c r="H43" s="1">
        <v>0</v>
      </c>
      <c r="I43" s="1">
        <v>740.5</v>
      </c>
      <c r="J43" s="1">
        <v>0</v>
      </c>
      <c r="K43">
        <f t="shared" si="28"/>
        <v>-0.36040547247593968</v>
      </c>
      <c r="L43">
        <f t="shared" si="29"/>
        <v>0.17203960697460077</v>
      </c>
      <c r="M43">
        <f t="shared" si="30"/>
        <v>393.99374804723334</v>
      </c>
      <c r="N43">
        <f t="shared" si="31"/>
        <v>2.2458012709901158</v>
      </c>
      <c r="O43">
        <f t="shared" si="32"/>
        <v>1.3399191240849064</v>
      </c>
      <c r="P43">
        <f t="shared" si="33"/>
        <v>19.606904983520508</v>
      </c>
      <c r="Q43" s="1">
        <v>6</v>
      </c>
      <c r="R43">
        <f t="shared" si="34"/>
        <v>1.4200000166893005</v>
      </c>
      <c r="S43" s="1">
        <v>1</v>
      </c>
      <c r="T43">
        <f t="shared" si="35"/>
        <v>2.8400000333786011</v>
      </c>
      <c r="U43" s="1">
        <v>20.286520004272461</v>
      </c>
      <c r="V43" s="1">
        <v>19.606904983520508</v>
      </c>
      <c r="W43" s="1">
        <v>20.373842239379883</v>
      </c>
      <c r="X43" s="1">
        <v>399.82357788085938</v>
      </c>
      <c r="Y43" s="1">
        <v>399.18096923828125</v>
      </c>
      <c r="Z43" s="1">
        <v>6.9899773597717285</v>
      </c>
      <c r="AA43" s="1">
        <v>9.6560859680175781</v>
      </c>
      <c r="AB43" s="1">
        <v>28.796545028686523</v>
      </c>
      <c r="AC43" s="1">
        <v>39.78009033203125</v>
      </c>
      <c r="AD43" s="1">
        <v>500.53076171875</v>
      </c>
      <c r="AE43" s="1">
        <v>60.975231170654297</v>
      </c>
      <c r="AF43" s="1">
        <v>70.233329772949219</v>
      </c>
      <c r="AG43" s="1">
        <v>98.401863098144531</v>
      </c>
      <c r="AH43" s="1">
        <v>-2.237485408782959</v>
      </c>
      <c r="AI43" s="1">
        <v>-0.32582515478134155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36"/>
        <v>0.83421793619791651</v>
      </c>
      <c r="AR43">
        <f t="shared" si="37"/>
        <v>2.2458012709901157E-3</v>
      </c>
      <c r="AS43">
        <f t="shared" si="38"/>
        <v>292.75690498352049</v>
      </c>
      <c r="AT43">
        <f t="shared" si="39"/>
        <v>293.43652000427244</v>
      </c>
      <c r="AU43">
        <f t="shared" si="40"/>
        <v>11.585293777048037</v>
      </c>
      <c r="AV43">
        <f t="shared" si="41"/>
        <v>-0.95561367445149226</v>
      </c>
      <c r="AW43">
        <f t="shared" si="42"/>
        <v>2.2900959735736865</v>
      </c>
      <c r="AX43">
        <f t="shared" si="43"/>
        <v>23.272892417591517</v>
      </c>
      <c r="AY43">
        <f t="shared" si="44"/>
        <v>13.616806449573939</v>
      </c>
      <c r="AZ43">
        <f t="shared" si="45"/>
        <v>19.946712493896484</v>
      </c>
      <c r="BA43">
        <f t="shared" si="46"/>
        <v>2.3388807969586241</v>
      </c>
      <c r="BB43">
        <f t="shared" si="47"/>
        <v>0.16221316711921283</v>
      </c>
      <c r="BC43">
        <f t="shared" si="48"/>
        <v>0.95017684948878012</v>
      </c>
      <c r="BD43">
        <f t="shared" si="49"/>
        <v>1.3887039474698439</v>
      </c>
      <c r="BE43">
        <f t="shared" si="50"/>
        <v>0.10222253921573179</v>
      </c>
      <c r="BF43">
        <f t="shared" si="51"/>
        <v>38.769718856868707</v>
      </c>
      <c r="BG43">
        <f t="shared" si="52"/>
        <v>0.98700533945557023</v>
      </c>
      <c r="BH43">
        <f t="shared" si="53"/>
        <v>43.909085646470139</v>
      </c>
      <c r="BI43">
        <f t="shared" si="54"/>
        <v>399.35228873902918</v>
      </c>
      <c r="BJ43">
        <f t="shared" si="55"/>
        <v>-3.9626853794605453E-4</v>
      </c>
    </row>
    <row r="44" spans="1:62">
      <c r="A44" s="1">
        <v>9</v>
      </c>
      <c r="B44" s="1" t="s">
        <v>118</v>
      </c>
      <c r="C44" s="2">
        <v>40920</v>
      </c>
      <c r="D44" s="1" t="s">
        <v>65</v>
      </c>
      <c r="E44" s="1">
        <v>0</v>
      </c>
      <c r="F44" s="1" t="s">
        <v>66</v>
      </c>
      <c r="G44" s="1" t="s">
        <v>83</v>
      </c>
      <c r="H44" s="1">
        <v>0</v>
      </c>
      <c r="I44" s="1">
        <v>821.5</v>
      </c>
      <c r="J44" s="1">
        <v>0</v>
      </c>
      <c r="K44">
        <f t="shared" si="28"/>
        <v>-1.7802781613090497</v>
      </c>
      <c r="L44">
        <f t="shared" si="29"/>
        <v>7.4657991656876518E-2</v>
      </c>
      <c r="M44">
        <f t="shared" si="30"/>
        <v>430.81795868890299</v>
      </c>
      <c r="N44">
        <f t="shared" si="31"/>
        <v>1.0001003404401874</v>
      </c>
      <c r="O44">
        <f t="shared" si="32"/>
        <v>1.3324890828298237</v>
      </c>
      <c r="P44">
        <f t="shared" si="33"/>
        <v>18.559846878051758</v>
      </c>
      <c r="Q44" s="1">
        <v>6</v>
      </c>
      <c r="R44">
        <f t="shared" si="34"/>
        <v>1.4200000166893005</v>
      </c>
      <c r="S44" s="1">
        <v>1</v>
      </c>
      <c r="T44">
        <f t="shared" si="35"/>
        <v>2.8400000333786011</v>
      </c>
      <c r="U44" s="1">
        <v>20.602897644042969</v>
      </c>
      <c r="V44" s="1">
        <v>18.559846878051758</v>
      </c>
      <c r="W44" s="1">
        <v>20.695493698120117</v>
      </c>
      <c r="X44" s="1">
        <v>399.2664794921875</v>
      </c>
      <c r="Y44" s="1">
        <v>400.91995239257812</v>
      </c>
      <c r="Z44" s="1">
        <v>7.0714759826660156</v>
      </c>
      <c r="AA44" s="1">
        <v>8.2604541778564453</v>
      </c>
      <c r="AB44" s="1">
        <v>28.569082260131836</v>
      </c>
      <c r="AC44" s="1">
        <v>33.372604370117188</v>
      </c>
      <c r="AD44" s="1">
        <v>500.51669311523438</v>
      </c>
      <c r="AE44" s="1">
        <v>40.496639251708984</v>
      </c>
      <c r="AF44" s="1">
        <v>41.456382751464844</v>
      </c>
      <c r="AG44" s="1">
        <v>98.402153015136719</v>
      </c>
      <c r="AH44" s="1">
        <v>-2.237485408782959</v>
      </c>
      <c r="AI44" s="1">
        <v>-0.32582515478134155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36"/>
        <v>0.83419448852539058</v>
      </c>
      <c r="AR44">
        <f t="shared" si="37"/>
        <v>1.0001003404401874E-3</v>
      </c>
      <c r="AS44">
        <f t="shared" si="38"/>
        <v>291.70984687805174</v>
      </c>
      <c r="AT44">
        <f t="shared" si="39"/>
        <v>293.75289764404295</v>
      </c>
      <c r="AU44">
        <f t="shared" si="40"/>
        <v>7.6943613612731951</v>
      </c>
      <c r="AV44">
        <f t="shared" si="41"/>
        <v>-0.17118416270480982</v>
      </c>
      <c r="AW44">
        <f t="shared" si="42"/>
        <v>2.145335558813779</v>
      </c>
      <c r="AX44">
        <f t="shared" si="43"/>
        <v>21.801713611731369</v>
      </c>
      <c r="AY44">
        <f t="shared" si="44"/>
        <v>13.541259433874924</v>
      </c>
      <c r="AZ44">
        <f t="shared" si="45"/>
        <v>19.581372261047363</v>
      </c>
      <c r="BA44">
        <f t="shared" si="46"/>
        <v>2.2864666322246219</v>
      </c>
      <c r="BB44">
        <f t="shared" si="47"/>
        <v>7.2745652140418018E-2</v>
      </c>
      <c r="BC44">
        <f t="shared" si="48"/>
        <v>0.81284647598395532</v>
      </c>
      <c r="BD44">
        <f t="shared" si="49"/>
        <v>1.4736201562406666</v>
      </c>
      <c r="BE44">
        <f t="shared" si="50"/>
        <v>4.5634062143533528E-2</v>
      </c>
      <c r="BF44">
        <f t="shared" si="51"/>
        <v>42.393414692574282</v>
      </c>
      <c r="BG44">
        <f t="shared" si="52"/>
        <v>1.0745735055536696</v>
      </c>
      <c r="BH44">
        <f t="shared" si="53"/>
        <v>38.556401629177259</v>
      </c>
      <c r="BI44">
        <f t="shared" si="54"/>
        <v>401.76621136776134</v>
      </c>
      <c r="BJ44">
        <f t="shared" si="55"/>
        <v>-1.7084841347261403E-3</v>
      </c>
    </row>
    <row r="45" spans="1:62">
      <c r="A45" s="1">
        <v>10</v>
      </c>
      <c r="B45" s="1" t="s">
        <v>119</v>
      </c>
      <c r="C45" s="2">
        <v>40920</v>
      </c>
      <c r="D45" s="1" t="s">
        <v>65</v>
      </c>
      <c r="E45" s="1">
        <v>0</v>
      </c>
      <c r="F45" s="1" t="s">
        <v>66</v>
      </c>
      <c r="G45" s="1" t="s">
        <v>79</v>
      </c>
      <c r="H45" s="1">
        <v>0</v>
      </c>
      <c r="I45" s="1">
        <v>969.5</v>
      </c>
      <c r="J45" s="1">
        <v>0</v>
      </c>
      <c r="K45">
        <f t="shared" si="28"/>
        <v>-4.8158672498945246E-2</v>
      </c>
      <c r="L45">
        <f t="shared" si="29"/>
        <v>2.6660853780126698E-2</v>
      </c>
      <c r="M45">
        <f t="shared" si="30"/>
        <v>391.22728637895113</v>
      </c>
      <c r="N45">
        <f t="shared" si="31"/>
        <v>0.42861009487555235</v>
      </c>
      <c r="O45">
        <f t="shared" si="32"/>
        <v>1.569921291455934</v>
      </c>
      <c r="P45">
        <f t="shared" si="33"/>
        <v>19.814092636108398</v>
      </c>
      <c r="Q45" s="1">
        <v>5</v>
      </c>
      <c r="R45">
        <f t="shared" si="34"/>
        <v>1.6395652592182159</v>
      </c>
      <c r="S45" s="1">
        <v>1</v>
      </c>
      <c r="T45">
        <f t="shared" si="35"/>
        <v>3.2791305184364319</v>
      </c>
      <c r="U45" s="1">
        <v>21.096529006958008</v>
      </c>
      <c r="V45" s="1">
        <v>19.814092636108398</v>
      </c>
      <c r="W45" s="1">
        <v>21.170991897583008</v>
      </c>
      <c r="X45" s="1">
        <v>398.6676025390625</v>
      </c>
      <c r="Y45" s="1">
        <v>398.54507446289062</v>
      </c>
      <c r="Z45" s="1">
        <v>7.1950807571411133</v>
      </c>
      <c r="AA45" s="1">
        <v>7.6199612617492676</v>
      </c>
      <c r="AB45" s="1">
        <v>28.198598861694336</v>
      </c>
      <c r="AC45" s="1">
        <v>29.863767623901367</v>
      </c>
      <c r="AD45" s="1">
        <v>500.54556274414062</v>
      </c>
      <c r="AE45" s="1">
        <v>65.152641296386719</v>
      </c>
      <c r="AF45" s="1">
        <v>108.85801696777344</v>
      </c>
      <c r="AG45" s="1">
        <v>98.401092529296875</v>
      </c>
      <c r="AH45" s="1">
        <v>-2.237485408782959</v>
      </c>
      <c r="AI45" s="1">
        <v>-0.32582515478134155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36"/>
        <v>1.0010911254882811</v>
      </c>
      <c r="AR45">
        <f t="shared" si="37"/>
        <v>4.2861009487555235E-4</v>
      </c>
      <c r="AS45">
        <f t="shared" si="38"/>
        <v>292.96409263610838</v>
      </c>
      <c r="AT45">
        <f t="shared" si="39"/>
        <v>294.24652900695799</v>
      </c>
      <c r="AU45">
        <f t="shared" si="40"/>
        <v>12.379001690977475</v>
      </c>
      <c r="AV45">
        <f t="shared" si="41"/>
        <v>7.8482129456513131E-2</v>
      </c>
      <c r="AW45">
        <f t="shared" si="42"/>
        <v>2.3197338046429814</v>
      </c>
      <c r="AX45">
        <f t="shared" si="43"/>
        <v>23.574268791297506</v>
      </c>
      <c r="AY45">
        <f t="shared" si="44"/>
        <v>15.954307529548238</v>
      </c>
      <c r="AZ45">
        <f t="shared" si="45"/>
        <v>20.455310821533203</v>
      </c>
      <c r="BA45">
        <f t="shared" si="46"/>
        <v>2.413599722195154</v>
      </c>
      <c r="BB45">
        <f t="shared" si="47"/>
        <v>2.6445836846432938E-2</v>
      </c>
      <c r="BC45">
        <f t="shared" si="48"/>
        <v>0.74981251318704745</v>
      </c>
      <c r="BD45">
        <f t="shared" si="49"/>
        <v>1.6637872090081065</v>
      </c>
      <c r="BE45">
        <f t="shared" si="50"/>
        <v>1.6547832400623581E-2</v>
      </c>
      <c r="BF45">
        <f t="shared" si="51"/>
        <v>38.497192406960892</v>
      </c>
      <c r="BG45">
        <f t="shared" si="52"/>
        <v>0.98163874414004115</v>
      </c>
      <c r="BH45">
        <f t="shared" si="53"/>
        <v>31.805380339546474</v>
      </c>
      <c r="BI45">
        <f t="shared" si="54"/>
        <v>398.56490112349718</v>
      </c>
      <c r="BJ45">
        <f t="shared" si="55"/>
        <v>-3.8430501310048997E-5</v>
      </c>
    </row>
    <row r="46" spans="1:62">
      <c r="A46" s="1">
        <v>11</v>
      </c>
      <c r="B46" s="1" t="s">
        <v>120</v>
      </c>
      <c r="C46" s="2">
        <v>40920</v>
      </c>
      <c r="D46" s="1" t="s">
        <v>65</v>
      </c>
      <c r="E46" s="1">
        <v>0</v>
      </c>
      <c r="F46" s="1" t="s">
        <v>69</v>
      </c>
      <c r="G46" s="1" t="s">
        <v>79</v>
      </c>
      <c r="H46" s="1">
        <v>0</v>
      </c>
      <c r="I46" s="1">
        <v>1115</v>
      </c>
      <c r="J46" s="1">
        <v>0</v>
      </c>
      <c r="K46">
        <f t="shared" si="28"/>
        <v>5.3187890823685606</v>
      </c>
      <c r="L46">
        <f t="shared" si="29"/>
        <v>9.9093785436667164E-2</v>
      </c>
      <c r="M46">
        <f t="shared" si="30"/>
        <v>295.10078667379105</v>
      </c>
      <c r="N46">
        <f t="shared" si="31"/>
        <v>1.4379657594256925</v>
      </c>
      <c r="O46">
        <f t="shared" si="32"/>
        <v>1.4534529143268065</v>
      </c>
      <c r="P46">
        <f t="shared" si="33"/>
        <v>19.965463638305664</v>
      </c>
      <c r="Q46" s="1">
        <v>6</v>
      </c>
      <c r="R46">
        <f t="shared" si="34"/>
        <v>1.4200000166893005</v>
      </c>
      <c r="S46" s="1">
        <v>1</v>
      </c>
      <c r="T46">
        <f t="shared" si="35"/>
        <v>2.8400000333786011</v>
      </c>
      <c r="U46" s="1">
        <v>21.515363693237305</v>
      </c>
      <c r="V46" s="1">
        <v>19.965463638305664</v>
      </c>
      <c r="W46" s="1">
        <v>21.573844909667969</v>
      </c>
      <c r="X46" s="1">
        <v>398.80828857421875</v>
      </c>
      <c r="Y46" s="1">
        <v>391.75732421875</v>
      </c>
      <c r="Z46" s="1">
        <v>7.3178291320800781</v>
      </c>
      <c r="AA46" s="1">
        <v>9.0259761810302734</v>
      </c>
      <c r="AB46" s="1">
        <v>27.951963424682617</v>
      </c>
      <c r="AC46" s="1">
        <v>34.476585388183594</v>
      </c>
      <c r="AD46" s="1">
        <v>500.5377197265625</v>
      </c>
      <c r="AE46" s="1">
        <v>305.047607421875</v>
      </c>
      <c r="AF46" s="1">
        <v>407.15380859375</v>
      </c>
      <c r="AG46" s="1">
        <v>98.398910522460938</v>
      </c>
      <c r="AH46" s="1">
        <v>-2.237485408782959</v>
      </c>
      <c r="AI46" s="1">
        <v>-0.32582515478134155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36"/>
        <v>0.83422953287760393</v>
      </c>
      <c r="AR46">
        <f t="shared" si="37"/>
        <v>1.4379657594256925E-3</v>
      </c>
      <c r="AS46">
        <f t="shared" si="38"/>
        <v>293.11546363830564</v>
      </c>
      <c r="AT46">
        <f t="shared" si="39"/>
        <v>294.66536369323728</v>
      </c>
      <c r="AU46">
        <f t="shared" si="40"/>
        <v>57.959044682866079</v>
      </c>
      <c r="AV46">
        <f t="shared" si="41"/>
        <v>0.13714520544581801</v>
      </c>
      <c r="AW46">
        <f t="shared" si="42"/>
        <v>2.3415991369418681</v>
      </c>
      <c r="AX46">
        <f t="shared" si="43"/>
        <v>23.797002675221339</v>
      </c>
      <c r="AY46">
        <f t="shared" si="44"/>
        <v>14.771026494191066</v>
      </c>
      <c r="AZ46">
        <f t="shared" si="45"/>
        <v>20.740413665771484</v>
      </c>
      <c r="BA46">
        <f t="shared" si="46"/>
        <v>2.4563925184303281</v>
      </c>
      <c r="BB46">
        <f t="shared" si="47"/>
        <v>9.5752763027206825E-2</v>
      </c>
      <c r="BC46">
        <f t="shared" si="48"/>
        <v>0.8881462226150616</v>
      </c>
      <c r="BD46">
        <f t="shared" si="49"/>
        <v>1.5682462958152665</v>
      </c>
      <c r="BE46">
        <f t="shared" si="50"/>
        <v>6.0136939026897249E-2</v>
      </c>
      <c r="BF46">
        <f t="shared" si="51"/>
        <v>29.037595903022201</v>
      </c>
      <c r="BG46">
        <f t="shared" si="52"/>
        <v>0.75327445954529815</v>
      </c>
      <c r="BH46">
        <f t="shared" si="53"/>
        <v>39.021060609757754</v>
      </c>
      <c r="BI46">
        <f t="shared" si="54"/>
        <v>389.22902662128291</v>
      </c>
      <c r="BJ46">
        <f t="shared" si="55"/>
        <v>5.3322023014373242E-3</v>
      </c>
    </row>
    <row r="47" spans="1:62">
      <c r="A47" s="1">
        <v>12</v>
      </c>
      <c r="B47" s="1" t="s">
        <v>121</v>
      </c>
      <c r="C47" s="2">
        <v>40920</v>
      </c>
      <c r="D47" s="1" t="s">
        <v>65</v>
      </c>
      <c r="E47" s="1">
        <v>0</v>
      </c>
      <c r="F47" s="1" t="s">
        <v>71</v>
      </c>
      <c r="G47" s="1" t="s">
        <v>79</v>
      </c>
      <c r="H47" s="1">
        <v>0</v>
      </c>
      <c r="I47" s="1">
        <v>1180.5</v>
      </c>
      <c r="J47" s="1">
        <v>0</v>
      </c>
      <c r="K47">
        <f t="shared" si="28"/>
        <v>4.30353355837424</v>
      </c>
      <c r="L47">
        <f t="shared" si="29"/>
        <v>6.3503572867760441E-2</v>
      </c>
      <c r="M47">
        <f t="shared" si="30"/>
        <v>273.74505272879907</v>
      </c>
      <c r="N47">
        <f t="shared" si="31"/>
        <v>1.055920228812077</v>
      </c>
      <c r="O47">
        <f t="shared" si="32"/>
        <v>1.6443509210452414</v>
      </c>
      <c r="P47">
        <f t="shared" si="33"/>
        <v>20.972999572753906</v>
      </c>
      <c r="Q47" s="1">
        <v>6</v>
      </c>
      <c r="R47">
        <f t="shared" si="34"/>
        <v>1.4200000166893005</v>
      </c>
      <c r="S47" s="1">
        <v>1</v>
      </c>
      <c r="T47">
        <f t="shared" si="35"/>
        <v>2.8400000333786011</v>
      </c>
      <c r="U47" s="1">
        <v>21.761085510253906</v>
      </c>
      <c r="V47" s="1">
        <v>20.972999572753906</v>
      </c>
      <c r="W47" s="1">
        <v>21.845787048339844</v>
      </c>
      <c r="X47" s="1">
        <v>398.95028686523438</v>
      </c>
      <c r="Y47" s="1">
        <v>393.29339599609375</v>
      </c>
      <c r="Z47" s="1">
        <v>7.3573970794677734</v>
      </c>
      <c r="AA47" s="1">
        <v>8.6123256683349609</v>
      </c>
      <c r="AB47" s="1">
        <v>27.683917999267578</v>
      </c>
      <c r="AC47" s="1">
        <v>32.405879974365234</v>
      </c>
      <c r="AD47" s="1">
        <v>500.50320434570312</v>
      </c>
      <c r="AE47" s="1">
        <v>463.39840698242188</v>
      </c>
      <c r="AF47" s="1">
        <v>514.19171142578125</v>
      </c>
      <c r="AG47" s="1">
        <v>98.3988037109375</v>
      </c>
      <c r="AH47" s="1">
        <v>-2.237485408782959</v>
      </c>
      <c r="AI47" s="1">
        <v>-0.32582515478134155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36"/>
        <v>0.83417200724283846</v>
      </c>
      <c r="AR47">
        <f t="shared" si="37"/>
        <v>1.055920228812077E-3</v>
      </c>
      <c r="AS47">
        <f t="shared" si="38"/>
        <v>294.12299957275388</v>
      </c>
      <c r="AT47">
        <f t="shared" si="39"/>
        <v>294.91108551025388</v>
      </c>
      <c r="AU47">
        <f t="shared" si="40"/>
        <v>88.045696221832259</v>
      </c>
      <c r="AV47">
        <f t="shared" si="41"/>
        <v>0.59742530461325005</v>
      </c>
      <c r="AW47">
        <f t="shared" si="42"/>
        <v>2.4917934639784018</v>
      </c>
      <c r="AX47">
        <f t="shared" si="43"/>
        <v>25.323412175807039</v>
      </c>
      <c r="AY47">
        <f t="shared" si="44"/>
        <v>16.711086507472078</v>
      </c>
      <c r="AZ47">
        <f t="shared" si="45"/>
        <v>21.367042541503906</v>
      </c>
      <c r="BA47">
        <f t="shared" si="46"/>
        <v>2.5527895454526441</v>
      </c>
      <c r="BB47">
        <f t="shared" si="47"/>
        <v>6.2114663359160091E-2</v>
      </c>
      <c r="BC47">
        <f t="shared" si="48"/>
        <v>0.84744254293316046</v>
      </c>
      <c r="BD47">
        <f t="shared" si="49"/>
        <v>1.7053470025194837</v>
      </c>
      <c r="BE47">
        <f t="shared" si="50"/>
        <v>3.8944105178159681E-2</v>
      </c>
      <c r="BF47">
        <f t="shared" si="51"/>
        <v>26.936185710301334</v>
      </c>
      <c r="BG47">
        <f t="shared" si="52"/>
        <v>0.6960326705600669</v>
      </c>
      <c r="BH47">
        <f t="shared" si="53"/>
        <v>34.338511194758439</v>
      </c>
      <c r="BI47">
        <f t="shared" si="54"/>
        <v>391.24770225119136</v>
      </c>
      <c r="BJ47">
        <f t="shared" si="55"/>
        <v>3.7770684510340146E-3</v>
      </c>
    </row>
    <row r="48" spans="1:62">
      <c r="A48" s="1">
        <v>13</v>
      </c>
      <c r="B48" s="1" t="s">
        <v>122</v>
      </c>
      <c r="C48" s="2">
        <v>40920</v>
      </c>
      <c r="D48" s="1" t="s">
        <v>65</v>
      </c>
      <c r="E48" s="1">
        <v>0</v>
      </c>
      <c r="F48" s="1" t="s">
        <v>66</v>
      </c>
      <c r="G48" s="1" t="s">
        <v>75</v>
      </c>
      <c r="H48" s="1">
        <v>0</v>
      </c>
      <c r="I48" s="1">
        <v>1448.5</v>
      </c>
      <c r="J48" s="1">
        <v>0</v>
      </c>
      <c r="K48">
        <f t="shared" si="28"/>
        <v>-3.0189113537910197</v>
      </c>
      <c r="L48">
        <f t="shared" si="29"/>
        <v>5.702198335197925E-2</v>
      </c>
      <c r="M48">
        <f t="shared" si="30"/>
        <v>473.89535657109269</v>
      </c>
      <c r="N48">
        <f t="shared" si="31"/>
        <v>1.0429572851787183</v>
      </c>
      <c r="O48">
        <f t="shared" si="32"/>
        <v>1.7913394929072961</v>
      </c>
      <c r="P48">
        <f t="shared" si="33"/>
        <v>21.343040466308594</v>
      </c>
      <c r="Q48" s="1">
        <v>2</v>
      </c>
      <c r="R48">
        <f t="shared" si="34"/>
        <v>2.2982609868049622</v>
      </c>
      <c r="S48" s="1">
        <v>1</v>
      </c>
      <c r="T48">
        <f t="shared" si="35"/>
        <v>4.5965219736099243</v>
      </c>
      <c r="U48" s="1">
        <v>21.862155914306641</v>
      </c>
      <c r="V48" s="1">
        <v>21.343040466308594</v>
      </c>
      <c r="W48" s="1">
        <v>21.970453262329102</v>
      </c>
      <c r="X48" s="1">
        <v>400.18878173828125</v>
      </c>
      <c r="Y48" s="1">
        <v>401.22799682617188</v>
      </c>
      <c r="Z48" s="1">
        <v>7.2872309684753418</v>
      </c>
      <c r="AA48" s="1">
        <v>7.7008175849914551</v>
      </c>
      <c r="AB48" s="1">
        <v>27.249235153198242</v>
      </c>
      <c r="AC48" s="1">
        <v>28.795764923095703</v>
      </c>
      <c r="AD48" s="1">
        <v>500.46380615234375</v>
      </c>
      <c r="AE48" s="1">
        <v>23.118770599365234</v>
      </c>
      <c r="AF48" s="1">
        <v>19.841468811035156</v>
      </c>
      <c r="AG48" s="1">
        <v>98.391838073730469</v>
      </c>
      <c r="AH48" s="1">
        <v>-2.237485408782959</v>
      </c>
      <c r="AI48" s="1">
        <v>-0.32582515478134155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36"/>
        <v>2.5023190307617185</v>
      </c>
      <c r="AR48">
        <f t="shared" si="37"/>
        <v>1.0429572851787183E-3</v>
      </c>
      <c r="AS48">
        <f t="shared" si="38"/>
        <v>294.49304046630857</v>
      </c>
      <c r="AT48">
        <f t="shared" si="39"/>
        <v>295.01215591430662</v>
      </c>
      <c r="AU48">
        <f t="shared" si="40"/>
        <v>4.3925663587599502</v>
      </c>
      <c r="AV48">
        <f t="shared" si="41"/>
        <v>-0.27779493484081308</v>
      </c>
      <c r="AW48">
        <f t="shared" si="42"/>
        <v>2.5490370897651116</v>
      </c>
      <c r="AX48">
        <f t="shared" si="43"/>
        <v>25.906997365523107</v>
      </c>
      <c r="AY48">
        <f t="shared" si="44"/>
        <v>18.206179780531652</v>
      </c>
      <c r="AZ48">
        <f t="shared" si="45"/>
        <v>21.602598190307617</v>
      </c>
      <c r="BA48">
        <f t="shared" si="46"/>
        <v>2.5898734713477016</v>
      </c>
      <c r="BB48">
        <f t="shared" si="47"/>
        <v>5.6323267144403937E-2</v>
      </c>
      <c r="BC48">
        <f t="shared" si="48"/>
        <v>0.75769759685781535</v>
      </c>
      <c r="BD48">
        <f t="shared" si="49"/>
        <v>1.8321758744898862</v>
      </c>
      <c r="BE48">
        <f t="shared" si="50"/>
        <v>3.5264157447832387E-2</v>
      </c>
      <c r="BF48">
        <f t="shared" si="51"/>
        <v>46.627435187635719</v>
      </c>
      <c r="BG48">
        <f t="shared" si="52"/>
        <v>1.1811123857750216</v>
      </c>
      <c r="BH48">
        <f t="shared" si="53"/>
        <v>29.39960642153271</v>
      </c>
      <c r="BI48">
        <f t="shared" si="54"/>
        <v>402.11465207355604</v>
      </c>
      <c r="BJ48">
        <f t="shared" si="55"/>
        <v>-2.2072014825940032E-3</v>
      </c>
    </row>
    <row r="49" spans="1:62">
      <c r="A49" s="1">
        <v>14</v>
      </c>
      <c r="B49" s="1" t="s">
        <v>123</v>
      </c>
      <c r="C49" s="2">
        <v>40920</v>
      </c>
      <c r="D49" s="1" t="s">
        <v>65</v>
      </c>
      <c r="E49" s="1">
        <v>0</v>
      </c>
      <c r="F49" s="1" t="s">
        <v>69</v>
      </c>
      <c r="G49" s="1" t="s">
        <v>75</v>
      </c>
      <c r="H49" s="1">
        <v>0</v>
      </c>
      <c r="I49" s="1">
        <v>1524.5</v>
      </c>
      <c r="J49" s="1">
        <v>0</v>
      </c>
      <c r="K49">
        <f t="shared" si="28"/>
        <v>1.2346660783624135</v>
      </c>
      <c r="L49">
        <f t="shared" si="29"/>
        <v>0.12549555598002771</v>
      </c>
      <c r="M49">
        <f t="shared" si="30"/>
        <v>371.93518750832817</v>
      </c>
      <c r="N49">
        <f t="shared" si="31"/>
        <v>2.143467748391227</v>
      </c>
      <c r="O49">
        <f t="shared" si="32"/>
        <v>1.701437880234336</v>
      </c>
      <c r="P49">
        <f t="shared" si="33"/>
        <v>21.327705383300781</v>
      </c>
      <c r="Q49" s="1">
        <v>3</v>
      </c>
      <c r="R49">
        <f t="shared" si="34"/>
        <v>2.0786957442760468</v>
      </c>
      <c r="S49" s="1">
        <v>1</v>
      </c>
      <c r="T49">
        <f t="shared" si="35"/>
        <v>4.1573914885520935</v>
      </c>
      <c r="U49" s="1">
        <v>22.038063049316406</v>
      </c>
      <c r="V49" s="1">
        <v>21.327705383300781</v>
      </c>
      <c r="W49" s="1">
        <v>22.171409606933594</v>
      </c>
      <c r="X49" s="1">
        <v>400.14077758789062</v>
      </c>
      <c r="Y49" s="1">
        <v>398.88815307617188</v>
      </c>
      <c r="Z49" s="1">
        <v>7.3162798881530762</v>
      </c>
      <c r="AA49" s="1">
        <v>8.5901155471801758</v>
      </c>
      <c r="AB49" s="1">
        <v>27.066045761108398</v>
      </c>
      <c r="AC49" s="1">
        <v>31.778507232666016</v>
      </c>
      <c r="AD49" s="1">
        <v>500.47000122070312</v>
      </c>
      <c r="AE49" s="1">
        <v>53.341609954833984</v>
      </c>
      <c r="AF49" s="1">
        <v>75.511802673339844</v>
      </c>
      <c r="AG49" s="1">
        <v>98.392654418945312</v>
      </c>
      <c r="AH49" s="1">
        <v>-2.237485408782959</v>
      </c>
      <c r="AI49" s="1">
        <v>-0.32582515478134155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36"/>
        <v>1.6682333374023437</v>
      </c>
      <c r="AR49">
        <f t="shared" si="37"/>
        <v>2.1434677483912271E-3</v>
      </c>
      <c r="AS49">
        <f t="shared" si="38"/>
        <v>294.47770538330076</v>
      </c>
      <c r="AT49">
        <f t="shared" si="39"/>
        <v>295.18806304931638</v>
      </c>
      <c r="AU49">
        <f t="shared" si="40"/>
        <v>10.134905764242149</v>
      </c>
      <c r="AV49">
        <f t="shared" si="41"/>
        <v>-0.6495331032167222</v>
      </c>
      <c r="AW49">
        <f t="shared" si="42"/>
        <v>2.5466421506868442</v>
      </c>
      <c r="AX49">
        <f t="shared" si="43"/>
        <v>25.882441791269464</v>
      </c>
      <c r="AY49">
        <f t="shared" si="44"/>
        <v>17.292326244089288</v>
      </c>
      <c r="AZ49">
        <f t="shared" si="45"/>
        <v>21.682884216308594</v>
      </c>
      <c r="BA49">
        <f t="shared" si="46"/>
        <v>2.6026203591810595</v>
      </c>
      <c r="BB49">
        <f t="shared" si="47"/>
        <v>0.12181833208712986</v>
      </c>
      <c r="BC49">
        <f t="shared" si="48"/>
        <v>0.84520427045250834</v>
      </c>
      <c r="BD49">
        <f t="shared" si="49"/>
        <v>1.7574160887285513</v>
      </c>
      <c r="BE49">
        <f t="shared" si="50"/>
        <v>7.6458509112854914E-2</v>
      </c>
      <c r="BF49">
        <f t="shared" si="51"/>
        <v>36.595690370752557</v>
      </c>
      <c r="BG49">
        <f t="shared" si="52"/>
        <v>0.93242976669027133</v>
      </c>
      <c r="BH49">
        <f t="shared" si="53"/>
        <v>34.009205003199241</v>
      </c>
      <c r="BI49">
        <f t="shared" si="54"/>
        <v>398.48722879218781</v>
      </c>
      <c r="BJ49">
        <f t="shared" si="55"/>
        <v>1.0537354458459015E-3</v>
      </c>
    </row>
    <row r="50" spans="1:62">
      <c r="A50" s="1">
        <v>15</v>
      </c>
      <c r="B50" s="1" t="s">
        <v>124</v>
      </c>
      <c r="C50" s="2">
        <v>40920</v>
      </c>
      <c r="D50" s="1" t="s">
        <v>65</v>
      </c>
      <c r="E50" s="1">
        <v>0</v>
      </c>
      <c r="F50" s="1" t="s">
        <v>71</v>
      </c>
      <c r="G50" s="1" t="s">
        <v>75</v>
      </c>
      <c r="H50" s="1">
        <v>0</v>
      </c>
      <c r="I50" s="1">
        <v>1576.5</v>
      </c>
      <c r="J50" s="1">
        <v>0</v>
      </c>
      <c r="K50">
        <f t="shared" si="28"/>
        <v>10.028954355232285</v>
      </c>
      <c r="L50">
        <f t="shared" si="29"/>
        <v>0.36083642006155392</v>
      </c>
      <c r="M50">
        <f t="shared" si="30"/>
        <v>337.75913634812429</v>
      </c>
      <c r="N50">
        <f t="shared" si="31"/>
        <v>5.7466192764341129</v>
      </c>
      <c r="O50">
        <f t="shared" si="32"/>
        <v>1.6595250762332765</v>
      </c>
      <c r="P50">
        <f t="shared" si="33"/>
        <v>21.696334838867188</v>
      </c>
      <c r="Q50" s="1">
        <v>2</v>
      </c>
      <c r="R50">
        <f t="shared" si="34"/>
        <v>2.2982609868049622</v>
      </c>
      <c r="S50" s="1">
        <v>1</v>
      </c>
      <c r="T50">
        <f t="shared" si="35"/>
        <v>4.5965219736099243</v>
      </c>
      <c r="U50" s="1">
        <v>22.233251571655273</v>
      </c>
      <c r="V50" s="1">
        <v>21.696334838867188</v>
      </c>
      <c r="W50" s="1">
        <v>22.392318725585938</v>
      </c>
      <c r="X50" s="1">
        <v>400.09909057617188</v>
      </c>
      <c r="Y50" s="1">
        <v>395.1839599609375</v>
      </c>
      <c r="Z50" s="1">
        <v>7.3323569297790527</v>
      </c>
      <c r="AA50" s="1">
        <v>9.6066827774047852</v>
      </c>
      <c r="AB50" s="1">
        <v>26.805120468139648</v>
      </c>
      <c r="AC50" s="1">
        <v>35.119441986083984</v>
      </c>
      <c r="AD50" s="1">
        <v>500.49234008789062</v>
      </c>
      <c r="AE50" s="1">
        <v>378.65850830078125</v>
      </c>
      <c r="AF50" s="1">
        <v>394.103271484375</v>
      </c>
      <c r="AG50" s="1">
        <v>98.393608093261719</v>
      </c>
      <c r="AH50" s="1">
        <v>-2.237485408782959</v>
      </c>
      <c r="AI50" s="1">
        <v>-0.32582515478134155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36"/>
        <v>2.5024617004394529</v>
      </c>
      <c r="AR50">
        <f t="shared" si="37"/>
        <v>5.7466192764341131E-3</v>
      </c>
      <c r="AS50">
        <f t="shared" si="38"/>
        <v>294.84633483886716</v>
      </c>
      <c r="AT50">
        <f t="shared" si="39"/>
        <v>295.38325157165525</v>
      </c>
      <c r="AU50">
        <f t="shared" si="40"/>
        <v>71.945115674356202</v>
      </c>
      <c r="AV50">
        <f t="shared" si="41"/>
        <v>-1.3588745554291375</v>
      </c>
      <c r="AW50">
        <f t="shared" si="42"/>
        <v>2.6047612565095299</v>
      </c>
      <c r="AX50">
        <f t="shared" si="43"/>
        <v>26.472870616154502</v>
      </c>
      <c r="AY50">
        <f t="shared" si="44"/>
        <v>16.866187838749717</v>
      </c>
      <c r="AZ50">
        <f t="shared" si="45"/>
        <v>21.96479320526123</v>
      </c>
      <c r="BA50">
        <f t="shared" si="46"/>
        <v>2.6478146854321754</v>
      </c>
      <c r="BB50">
        <f t="shared" si="47"/>
        <v>0.33457184290105363</v>
      </c>
      <c r="BC50">
        <f t="shared" si="48"/>
        <v>0.94523618027625345</v>
      </c>
      <c r="BD50">
        <f t="shared" si="49"/>
        <v>1.7025785051559219</v>
      </c>
      <c r="BE50">
        <f t="shared" si="50"/>
        <v>0.21131848658241412</v>
      </c>
      <c r="BF50">
        <f t="shared" si="51"/>
        <v>33.233340091755892</v>
      </c>
      <c r="BG50">
        <f t="shared" si="52"/>
        <v>0.85468837445100387</v>
      </c>
      <c r="BH50">
        <f t="shared" si="53"/>
        <v>39.840942614463074</v>
      </c>
      <c r="BI50">
        <f t="shared" si="54"/>
        <v>392.23845280198213</v>
      </c>
      <c r="BJ50">
        <f t="shared" si="55"/>
        <v>1.0186736973276676E-2</v>
      </c>
    </row>
    <row r="51" spans="1:62">
      <c r="A51" s="1">
        <v>1</v>
      </c>
      <c r="B51" s="1" t="s">
        <v>125</v>
      </c>
      <c r="C51" s="2">
        <v>40926</v>
      </c>
      <c r="D51" s="1" t="s">
        <v>126</v>
      </c>
      <c r="E51" s="1">
        <v>0</v>
      </c>
      <c r="F51" s="1" t="s">
        <v>66</v>
      </c>
      <c r="G51" s="1" t="s">
        <v>67</v>
      </c>
      <c r="H51" s="1">
        <v>0</v>
      </c>
      <c r="I51" s="1">
        <v>125.5</v>
      </c>
      <c r="J51" s="1">
        <v>0</v>
      </c>
      <c r="K51">
        <f t="shared" si="28"/>
        <v>0.11881582582132674</v>
      </c>
      <c r="L51">
        <f t="shared" si="29"/>
        <v>-2.3071252612377295E-3</v>
      </c>
      <c r="M51">
        <f t="shared" si="30"/>
        <v>471.90610679859043</v>
      </c>
      <c r="N51">
        <f t="shared" si="31"/>
        <v>-2.3626722260912423E-2</v>
      </c>
      <c r="O51">
        <f t="shared" si="32"/>
        <v>0.99994171303004331</v>
      </c>
      <c r="P51">
        <f t="shared" si="33"/>
        <v>16.898841857910156</v>
      </c>
      <c r="Q51" s="1">
        <v>6</v>
      </c>
      <c r="R51">
        <f t="shared" si="34"/>
        <v>1.4200000166893005</v>
      </c>
      <c r="S51" s="1">
        <v>1</v>
      </c>
      <c r="T51">
        <f t="shared" si="35"/>
        <v>2.8400000333786011</v>
      </c>
      <c r="U51" s="1">
        <v>17.040353775024414</v>
      </c>
      <c r="V51" s="1">
        <v>16.898841857910156</v>
      </c>
      <c r="W51" s="1">
        <v>17.050563812255859</v>
      </c>
      <c r="X51" s="1">
        <v>396.806396484375</v>
      </c>
      <c r="Y51" s="1">
        <v>396.67520141601562</v>
      </c>
      <c r="Z51" s="1">
        <v>9.4293918609619141</v>
      </c>
      <c r="AA51" s="1">
        <v>9.4013357162475586</v>
      </c>
      <c r="AB51" s="1">
        <v>47.95849609375</v>
      </c>
      <c r="AC51" s="1">
        <v>47.815803527832031</v>
      </c>
      <c r="AD51" s="1">
        <v>500.52349853515625</v>
      </c>
      <c r="AE51" s="1">
        <v>125.76183319091797</v>
      </c>
      <c r="AF51" s="1">
        <v>871.4808349609375</v>
      </c>
      <c r="AG51" s="1">
        <v>99.154830932617188</v>
      </c>
      <c r="AH51" s="1">
        <v>-0.78320527076721191</v>
      </c>
      <c r="AI51" s="1">
        <v>-0.28720691800117493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36"/>
        <v>0.8342058308919269</v>
      </c>
      <c r="AR51">
        <f t="shared" si="37"/>
        <v>-2.3626722260912422E-5</v>
      </c>
      <c r="AS51">
        <f t="shared" si="38"/>
        <v>290.04884185791013</v>
      </c>
      <c r="AT51">
        <f t="shared" si="39"/>
        <v>290.19035377502439</v>
      </c>
      <c r="AU51">
        <f t="shared" si="40"/>
        <v>23.894748006434838</v>
      </c>
      <c r="AV51">
        <f t="shared" si="41"/>
        <v>0.31646491755686007</v>
      </c>
      <c r="AW51">
        <f t="shared" si="42"/>
        <v>1.9321295665153455</v>
      </c>
      <c r="AX51">
        <f t="shared" si="43"/>
        <v>19.485985184406861</v>
      </c>
      <c r="AY51">
        <f t="shared" si="44"/>
        <v>10.084649468159302</v>
      </c>
      <c r="AZ51">
        <f t="shared" si="45"/>
        <v>16.969597816467285</v>
      </c>
      <c r="BA51">
        <f t="shared" si="46"/>
        <v>1.9408173223190943</v>
      </c>
      <c r="BB51">
        <f t="shared" si="47"/>
        <v>-2.3090010198710247E-3</v>
      </c>
      <c r="BC51">
        <f t="shared" si="48"/>
        <v>0.9321878534853022</v>
      </c>
      <c r="BD51">
        <f t="shared" si="49"/>
        <v>1.0086294688337922</v>
      </c>
      <c r="BE51">
        <f t="shared" si="50"/>
        <v>-1.4429569949236238E-3</v>
      </c>
      <c r="BF51">
        <f t="shared" si="51"/>
        <v>46.791770235683828</v>
      </c>
      <c r="BG51">
        <f t="shared" si="52"/>
        <v>1.1896536640405608</v>
      </c>
      <c r="BH51">
        <f t="shared" si="53"/>
        <v>47.445496967759695</v>
      </c>
      <c r="BI51">
        <f t="shared" si="54"/>
        <v>396.61872206285591</v>
      </c>
      <c r="BJ51">
        <f t="shared" si="55"/>
        <v>1.4213337873733128E-4</v>
      </c>
    </row>
    <row r="52" spans="1:62">
      <c r="A52" s="1">
        <v>2</v>
      </c>
      <c r="B52" s="1" t="s">
        <v>127</v>
      </c>
      <c r="C52" s="2">
        <v>40926</v>
      </c>
      <c r="D52" s="1" t="s">
        <v>126</v>
      </c>
      <c r="E52" s="1">
        <v>0</v>
      </c>
      <c r="F52" s="1" t="s">
        <v>66</v>
      </c>
      <c r="G52" s="1" t="s">
        <v>67</v>
      </c>
      <c r="H52" s="1">
        <v>0</v>
      </c>
      <c r="I52" s="1">
        <v>836.5</v>
      </c>
      <c r="J52" s="1">
        <v>0</v>
      </c>
      <c r="K52">
        <f t="shared" si="28"/>
        <v>-2.20821720841953</v>
      </c>
      <c r="L52">
        <f t="shared" si="29"/>
        <v>9.167929353420555E-2</v>
      </c>
      <c r="M52">
        <f t="shared" si="30"/>
        <v>434.19175854622011</v>
      </c>
      <c r="N52">
        <f t="shared" si="31"/>
        <v>0.86593780633293305</v>
      </c>
      <c r="O52">
        <f t="shared" si="32"/>
        <v>0.94776837135182368</v>
      </c>
      <c r="P52">
        <f t="shared" si="33"/>
        <v>17.701726913452148</v>
      </c>
      <c r="Q52" s="1">
        <v>5</v>
      </c>
      <c r="R52">
        <f t="shared" si="34"/>
        <v>1.6395652592182159</v>
      </c>
      <c r="S52" s="1">
        <v>1</v>
      </c>
      <c r="T52">
        <f t="shared" si="35"/>
        <v>3.2791305184364319</v>
      </c>
      <c r="U52" s="1">
        <v>18.140754699707031</v>
      </c>
      <c r="V52" s="1">
        <v>17.701726913452148</v>
      </c>
      <c r="W52" s="1">
        <v>18.153926849365234</v>
      </c>
      <c r="X52" s="1">
        <v>399.33535766601562</v>
      </c>
      <c r="Y52" s="1">
        <v>401.19454956054688</v>
      </c>
      <c r="Z52" s="1">
        <v>10.084553718566895</v>
      </c>
      <c r="AA52" s="1">
        <v>10.940274238586426</v>
      </c>
      <c r="AB52" s="1">
        <v>47.859519958496094</v>
      </c>
      <c r="AC52" s="1">
        <v>51.920616149902344</v>
      </c>
      <c r="AD52" s="1">
        <v>500.43453979492188</v>
      </c>
      <c r="AE52" s="1">
        <v>13.41801643371582</v>
      </c>
      <c r="AF52" s="1">
        <v>14.888674736022949</v>
      </c>
      <c r="AG52" s="1">
        <v>99.172660827636719</v>
      </c>
      <c r="AH52" s="1">
        <v>-0.78320527076721191</v>
      </c>
      <c r="AI52" s="1">
        <v>-0.28720691800117493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36"/>
        <v>1.0008690795898438</v>
      </c>
      <c r="AR52">
        <f t="shared" si="37"/>
        <v>8.6593780633293304E-4</v>
      </c>
      <c r="AS52">
        <f t="shared" si="38"/>
        <v>290.85172691345213</v>
      </c>
      <c r="AT52">
        <f t="shared" si="39"/>
        <v>291.29075469970701</v>
      </c>
      <c r="AU52">
        <f t="shared" si="40"/>
        <v>2.5494230904149617</v>
      </c>
      <c r="AV52">
        <f t="shared" si="41"/>
        <v>-0.32645747954527382</v>
      </c>
      <c r="AW52">
        <f t="shared" si="42"/>
        <v>2.0327444777764869</v>
      </c>
      <c r="AX52">
        <f t="shared" si="43"/>
        <v>20.49702469221252</v>
      </c>
      <c r="AY52">
        <f t="shared" si="44"/>
        <v>9.5567504536260941</v>
      </c>
      <c r="AZ52">
        <f t="shared" si="45"/>
        <v>17.92124080657959</v>
      </c>
      <c r="BA52">
        <f t="shared" si="46"/>
        <v>2.0610410955718144</v>
      </c>
      <c r="BB52">
        <f t="shared" si="47"/>
        <v>8.9185799883782946E-2</v>
      </c>
      <c r="BC52">
        <f t="shared" si="48"/>
        <v>1.0849761064246632</v>
      </c>
      <c r="BD52">
        <f t="shared" si="49"/>
        <v>0.97606498914715112</v>
      </c>
      <c r="BE52">
        <f t="shared" si="50"/>
        <v>5.5959912114990844E-2</v>
      </c>
      <c r="BF52">
        <f t="shared" si="51"/>
        <v>43.059952004459426</v>
      </c>
      <c r="BG52">
        <f t="shared" si="52"/>
        <v>1.0822474009724636</v>
      </c>
      <c r="BH52">
        <f t="shared" si="53"/>
        <v>53.918711003980178</v>
      </c>
      <c r="BI52">
        <f t="shared" si="54"/>
        <v>402.10366044058219</v>
      </c>
      <c r="BJ52">
        <f t="shared" si="55"/>
        <v>-2.9610331167920891E-3</v>
      </c>
    </row>
    <row r="53" spans="1:62">
      <c r="A53" s="1">
        <v>3</v>
      </c>
      <c r="B53" s="1" t="s">
        <v>128</v>
      </c>
      <c r="C53" s="2">
        <v>40926</v>
      </c>
      <c r="D53" s="1" t="s">
        <v>126</v>
      </c>
      <c r="E53" s="1">
        <v>0</v>
      </c>
      <c r="F53" s="1" t="s">
        <v>69</v>
      </c>
      <c r="G53" s="1" t="s">
        <v>67</v>
      </c>
      <c r="H53" s="1">
        <v>0</v>
      </c>
      <c r="I53" s="1">
        <v>905</v>
      </c>
      <c r="J53" s="1">
        <v>0</v>
      </c>
      <c r="K53">
        <f t="shared" si="28"/>
        <v>-2.7063012304644607</v>
      </c>
      <c r="L53">
        <f t="shared" si="29"/>
        <v>0.17071185003322661</v>
      </c>
      <c r="M53">
        <f t="shared" si="30"/>
        <v>421.8215013999249</v>
      </c>
      <c r="N53">
        <f t="shared" si="31"/>
        <v>1.4440887886245115</v>
      </c>
      <c r="O53">
        <f t="shared" si="32"/>
        <v>0.86596314144432873</v>
      </c>
      <c r="P53">
        <f t="shared" si="33"/>
        <v>17.418413162231445</v>
      </c>
      <c r="Q53" s="1">
        <v>4.5</v>
      </c>
      <c r="R53">
        <f t="shared" si="34"/>
        <v>1.7493478804826736</v>
      </c>
      <c r="S53" s="1">
        <v>1</v>
      </c>
      <c r="T53">
        <f t="shared" si="35"/>
        <v>3.4986957609653473</v>
      </c>
      <c r="U53" s="1">
        <v>18.10554313659668</v>
      </c>
      <c r="V53" s="1">
        <v>17.418413162231445</v>
      </c>
      <c r="W53" s="1">
        <v>18.134231567382812</v>
      </c>
      <c r="X53" s="1">
        <v>399.28695678710938</v>
      </c>
      <c r="Y53" s="1">
        <v>401.19931030273438</v>
      </c>
      <c r="Z53" s="1">
        <v>10.118646621704102</v>
      </c>
      <c r="AA53" s="1">
        <v>11.402240753173828</v>
      </c>
      <c r="AB53" s="1">
        <v>48.126567840576172</v>
      </c>
      <c r="AC53" s="1">
        <v>54.231632232666016</v>
      </c>
      <c r="AD53" s="1">
        <v>500.49334716796875</v>
      </c>
      <c r="AE53" s="1">
        <v>34.590896606445312</v>
      </c>
      <c r="AF53" s="1">
        <v>46.286689758300781</v>
      </c>
      <c r="AG53" s="1">
        <v>99.170394897460938</v>
      </c>
      <c r="AH53" s="1">
        <v>-0.78320527076721191</v>
      </c>
      <c r="AI53" s="1">
        <v>-0.28720691800117493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36"/>
        <v>1.1122074381510414</v>
      </c>
      <c r="AR53">
        <f t="shared" si="37"/>
        <v>1.4440887886245115E-3</v>
      </c>
      <c r="AS53">
        <f t="shared" si="38"/>
        <v>290.56841316223142</v>
      </c>
      <c r="AT53">
        <f t="shared" si="39"/>
        <v>291.25554313659666</v>
      </c>
      <c r="AU53">
        <f t="shared" si="40"/>
        <v>6.5722702727534852</v>
      </c>
      <c r="AV53">
        <f t="shared" si="41"/>
        <v>-0.49580150530947598</v>
      </c>
      <c r="AW53">
        <f t="shared" si="42"/>
        <v>1.9967278596524998</v>
      </c>
      <c r="AX53">
        <f t="shared" si="43"/>
        <v>20.134313891933711</v>
      </c>
      <c r="AY53">
        <f t="shared" si="44"/>
        <v>8.7320731387598833</v>
      </c>
      <c r="AZ53">
        <f t="shared" si="45"/>
        <v>17.761978149414062</v>
      </c>
      <c r="BA53">
        <f t="shared" si="46"/>
        <v>2.0404770691577201</v>
      </c>
      <c r="BB53">
        <f t="shared" si="47"/>
        <v>0.16276982264591325</v>
      </c>
      <c r="BC53">
        <f t="shared" si="48"/>
        <v>1.130764718208171</v>
      </c>
      <c r="BD53">
        <f t="shared" si="49"/>
        <v>0.90971235094954905</v>
      </c>
      <c r="BE53">
        <f t="shared" si="50"/>
        <v>0.10241606515129072</v>
      </c>
      <c r="BF53">
        <f t="shared" si="51"/>
        <v>41.832204870070427</v>
      </c>
      <c r="BG53">
        <f t="shared" si="52"/>
        <v>1.0514013622845702</v>
      </c>
      <c r="BH53">
        <f t="shared" si="53"/>
        <v>57.986061781750678</v>
      </c>
      <c r="BI53">
        <f t="shared" si="54"/>
        <v>402.24355847712235</v>
      </c>
      <c r="BJ53">
        <f t="shared" si="55"/>
        <v>-3.9013117063667136E-3</v>
      </c>
    </row>
    <row r="54" spans="1:62">
      <c r="A54" s="1">
        <v>4</v>
      </c>
      <c r="B54" s="1" t="s">
        <v>129</v>
      </c>
      <c r="C54" s="2">
        <v>40926</v>
      </c>
      <c r="D54" s="1" t="s">
        <v>126</v>
      </c>
      <c r="E54" s="1">
        <v>0</v>
      </c>
      <c r="F54" s="1" t="s">
        <v>71</v>
      </c>
      <c r="G54" s="1" t="s">
        <v>67</v>
      </c>
      <c r="H54" s="1">
        <v>0</v>
      </c>
      <c r="I54" s="1">
        <v>1016.5</v>
      </c>
      <c r="J54" s="1">
        <v>0</v>
      </c>
      <c r="K54">
        <f t="shared" si="28"/>
        <v>6.3480603801708897</v>
      </c>
      <c r="L54">
        <f t="shared" si="29"/>
        <v>0.18245089847665838</v>
      </c>
      <c r="M54">
        <f t="shared" si="30"/>
        <v>329.98863004159358</v>
      </c>
      <c r="N54">
        <f t="shared" si="31"/>
        <v>1.6947531650645631</v>
      </c>
      <c r="O54">
        <f t="shared" si="32"/>
        <v>0.95060623968531743</v>
      </c>
      <c r="P54">
        <f t="shared" si="33"/>
        <v>18.155067443847656</v>
      </c>
      <c r="Q54" s="1">
        <v>4</v>
      </c>
      <c r="R54">
        <f t="shared" si="34"/>
        <v>1.8591305017471313</v>
      </c>
      <c r="S54" s="1">
        <v>1</v>
      </c>
      <c r="T54">
        <f t="shared" si="35"/>
        <v>3.7182610034942627</v>
      </c>
      <c r="U54" s="1">
        <v>18.348285675048828</v>
      </c>
      <c r="V54" s="1">
        <v>18.155067443847656</v>
      </c>
      <c r="W54" s="1">
        <v>18.310558319091797</v>
      </c>
      <c r="X54" s="1">
        <v>399.20596313476562</v>
      </c>
      <c r="Y54" s="1">
        <v>393.5997314453125</v>
      </c>
      <c r="Z54" s="1">
        <v>10.166448593139648</v>
      </c>
      <c r="AA54" s="1">
        <v>11.505252838134766</v>
      </c>
      <c r="AB54" s="1">
        <v>47.621654510498047</v>
      </c>
      <c r="AC54" s="1">
        <v>53.892875671386719</v>
      </c>
      <c r="AD54" s="1">
        <v>500.52264404296875</v>
      </c>
      <c r="AE54" s="1">
        <v>684.4527587890625</v>
      </c>
      <c r="AF54" s="1">
        <v>1058.973876953125</v>
      </c>
      <c r="AG54" s="1">
        <v>99.168266296386719</v>
      </c>
      <c r="AH54" s="1">
        <v>-0.78320527076721191</v>
      </c>
      <c r="AI54" s="1">
        <v>-0.28720691800117493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36"/>
        <v>1.2513066101074217</v>
      </c>
      <c r="AR54">
        <f t="shared" si="37"/>
        <v>1.6947531650645632E-3</v>
      </c>
      <c r="AS54">
        <f t="shared" si="38"/>
        <v>291.30506744384763</v>
      </c>
      <c r="AT54">
        <f t="shared" si="39"/>
        <v>291.49828567504881</v>
      </c>
      <c r="AU54">
        <f t="shared" si="40"/>
        <v>130.04602253805933</v>
      </c>
      <c r="AV54">
        <f t="shared" si="41"/>
        <v>0.54012643885141165</v>
      </c>
      <c r="AW54">
        <f t="shared" si="42"/>
        <v>2.091562216944725</v>
      </c>
      <c r="AX54">
        <f t="shared" si="43"/>
        <v>21.091043486568779</v>
      </c>
      <c r="AY54">
        <f t="shared" si="44"/>
        <v>9.5857906484340134</v>
      </c>
      <c r="AZ54">
        <f t="shared" si="45"/>
        <v>18.251676559448242</v>
      </c>
      <c r="BA54">
        <f t="shared" si="46"/>
        <v>2.1042877694015845</v>
      </c>
      <c r="BB54">
        <f t="shared" si="47"/>
        <v>0.17391698692627697</v>
      </c>
      <c r="BC54">
        <f t="shared" si="48"/>
        <v>1.1409559772594076</v>
      </c>
      <c r="BD54">
        <f t="shared" si="49"/>
        <v>0.9633317921421769</v>
      </c>
      <c r="BE54">
        <f t="shared" si="50"/>
        <v>0.10943392048672847</v>
      </c>
      <c r="BF54">
        <f t="shared" si="51"/>
        <v>32.724400338744594</v>
      </c>
      <c r="BG54">
        <f t="shared" si="52"/>
        <v>0.8383863190908778</v>
      </c>
      <c r="BH54">
        <f t="shared" si="53"/>
        <v>55.958471804062327</v>
      </c>
      <c r="BI54">
        <f t="shared" si="54"/>
        <v>391.29492242163798</v>
      </c>
      <c r="BJ54">
        <f t="shared" si="55"/>
        <v>9.0782613685823389E-3</v>
      </c>
    </row>
    <row r="55" spans="1:62">
      <c r="A55" s="1">
        <v>5</v>
      </c>
      <c r="B55" s="1" t="s">
        <v>130</v>
      </c>
      <c r="C55" s="2">
        <v>40926</v>
      </c>
      <c r="D55" s="1" t="s">
        <v>126</v>
      </c>
      <c r="E55" s="1">
        <v>0</v>
      </c>
      <c r="F55" s="1" t="s">
        <v>73</v>
      </c>
      <c r="G55" s="1" t="s">
        <v>67</v>
      </c>
      <c r="H55" s="1">
        <v>0</v>
      </c>
      <c r="I55" s="1">
        <v>1138.5</v>
      </c>
      <c r="J55" s="1">
        <v>0</v>
      </c>
      <c r="K55">
        <f t="shared" si="28"/>
        <v>13.204828400098434</v>
      </c>
      <c r="L55">
        <f t="shared" si="29"/>
        <v>0.28159757877817826</v>
      </c>
      <c r="M55">
        <f t="shared" si="30"/>
        <v>308.28728409791012</v>
      </c>
      <c r="N55">
        <f t="shared" si="31"/>
        <v>3.0721058486494726</v>
      </c>
      <c r="O55">
        <f t="shared" si="32"/>
        <v>1.128492702684017</v>
      </c>
      <c r="P55">
        <f t="shared" si="33"/>
        <v>19.40168571472168</v>
      </c>
      <c r="Q55" s="1">
        <v>2</v>
      </c>
      <c r="R55">
        <f t="shared" si="34"/>
        <v>2.2982609868049622</v>
      </c>
      <c r="S55" s="1">
        <v>1</v>
      </c>
      <c r="T55">
        <f t="shared" si="35"/>
        <v>4.5965219736099243</v>
      </c>
      <c r="U55" s="1">
        <v>18.797979354858398</v>
      </c>
      <c r="V55" s="1">
        <v>19.40168571472168</v>
      </c>
      <c r="W55" s="1">
        <v>18.692577362060547</v>
      </c>
      <c r="X55" s="1">
        <v>399.4591064453125</v>
      </c>
      <c r="Y55" s="1">
        <v>393.69915771484375</v>
      </c>
      <c r="Z55" s="1">
        <v>10.207379341125488</v>
      </c>
      <c r="AA55" s="1">
        <v>11.42096996307373</v>
      </c>
      <c r="AB55" s="1">
        <v>46.485042572021484</v>
      </c>
      <c r="AC55" s="1">
        <v>52.011810302734375</v>
      </c>
      <c r="AD55" s="1">
        <v>500.50146484375</v>
      </c>
      <c r="AE55" s="1">
        <v>1182.3682861328125</v>
      </c>
      <c r="AF55" s="1">
        <v>1032.10546875</v>
      </c>
      <c r="AG55" s="1">
        <v>99.166244506835938</v>
      </c>
      <c r="AH55" s="1">
        <v>-0.78320527076721191</v>
      </c>
      <c r="AI55" s="1">
        <v>-0.28720691800117493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36"/>
        <v>2.5025073242187497</v>
      </c>
      <c r="AR55">
        <f t="shared" si="37"/>
        <v>3.0721058486494726E-3</v>
      </c>
      <c r="AS55">
        <f t="shared" si="38"/>
        <v>292.55168571472166</v>
      </c>
      <c r="AT55">
        <f t="shared" si="39"/>
        <v>291.94797935485838</v>
      </c>
      <c r="AU55">
        <f t="shared" si="40"/>
        <v>224.64997154624871</v>
      </c>
      <c r="AV55">
        <f t="shared" si="41"/>
        <v>0.64129985838365855</v>
      </c>
      <c r="AW55">
        <f t="shared" si="42"/>
        <v>2.2610674025474156</v>
      </c>
      <c r="AX55">
        <f t="shared" si="43"/>
        <v>22.800776754145922</v>
      </c>
      <c r="AY55">
        <f t="shared" si="44"/>
        <v>11.379806791072191</v>
      </c>
      <c r="AZ55">
        <f t="shared" si="45"/>
        <v>19.099832534790039</v>
      </c>
      <c r="BA55">
        <f t="shared" si="46"/>
        <v>2.2189559549360425</v>
      </c>
      <c r="BB55">
        <f t="shared" si="47"/>
        <v>0.26534188936299941</v>
      </c>
      <c r="BC55">
        <f t="shared" si="48"/>
        <v>1.1325746998633985</v>
      </c>
      <c r="BD55">
        <f t="shared" si="49"/>
        <v>1.0863812550726439</v>
      </c>
      <c r="BE55">
        <f t="shared" si="50"/>
        <v>0.16722636001336338</v>
      </c>
      <c r="BF55">
        <f t="shared" si="51"/>
        <v>30.571692193201752</v>
      </c>
      <c r="BG55">
        <f t="shared" si="52"/>
        <v>0.7830529429814086</v>
      </c>
      <c r="BH55">
        <f t="shared" si="53"/>
        <v>52.152680099081536</v>
      </c>
      <c r="BI55">
        <f t="shared" si="54"/>
        <v>389.82089531503789</v>
      </c>
      <c r="BJ55">
        <f t="shared" si="55"/>
        <v>1.7666246206659766E-2</v>
      </c>
    </row>
    <row r="56" spans="1:62">
      <c r="A56" s="1">
        <v>6</v>
      </c>
      <c r="B56" s="1" t="s">
        <v>131</v>
      </c>
      <c r="C56" s="2">
        <v>40926</v>
      </c>
      <c r="D56" s="1" t="s">
        <v>126</v>
      </c>
      <c r="E56" s="1">
        <v>0</v>
      </c>
      <c r="F56" s="1" t="s">
        <v>78</v>
      </c>
      <c r="G56" s="1" t="s">
        <v>79</v>
      </c>
      <c r="H56" s="1">
        <v>0</v>
      </c>
      <c r="I56" s="1">
        <v>1488.5</v>
      </c>
      <c r="J56" s="1">
        <v>0</v>
      </c>
      <c r="K56">
        <f t="shared" si="28"/>
        <v>0.61784986619162263</v>
      </c>
      <c r="L56">
        <f t="shared" si="29"/>
        <v>2.8711179826800198E-2</v>
      </c>
      <c r="M56">
        <f t="shared" si="30"/>
        <v>357.32481584182437</v>
      </c>
      <c r="N56">
        <f t="shared" si="31"/>
        <v>0.29795460999154671</v>
      </c>
      <c r="O56">
        <f t="shared" si="32"/>
        <v>1.0230176012737084</v>
      </c>
      <c r="P56">
        <f t="shared" si="33"/>
        <v>18.043008804321289</v>
      </c>
      <c r="Q56" s="1">
        <v>6</v>
      </c>
      <c r="R56">
        <f t="shared" si="34"/>
        <v>1.4200000166893005</v>
      </c>
      <c r="S56" s="1">
        <v>1</v>
      </c>
      <c r="T56">
        <f t="shared" si="35"/>
        <v>2.8400000333786011</v>
      </c>
      <c r="U56" s="1">
        <v>18.900720596313477</v>
      </c>
      <c r="V56" s="1">
        <v>18.043008804321289</v>
      </c>
      <c r="W56" s="1">
        <v>18.934497833251953</v>
      </c>
      <c r="X56" s="1">
        <v>399.265380859375</v>
      </c>
      <c r="Y56" s="1">
        <v>398.38232421875</v>
      </c>
      <c r="Z56" s="1">
        <v>10.274785995483398</v>
      </c>
      <c r="AA56" s="1">
        <v>10.628210067749023</v>
      </c>
      <c r="AB56" s="1">
        <v>46.488613128662109</v>
      </c>
      <c r="AC56" s="1">
        <v>48.087696075439453</v>
      </c>
      <c r="AD56" s="1">
        <v>500.45468139648438</v>
      </c>
      <c r="AE56" s="1">
        <v>3.9619059562683105</v>
      </c>
      <c r="AF56" s="1">
        <v>27.549812316894531</v>
      </c>
      <c r="AG56" s="1">
        <v>99.157676696777344</v>
      </c>
      <c r="AH56" s="1">
        <v>-0.78320527076721191</v>
      </c>
      <c r="AI56" s="1">
        <v>-0.28720691800117493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36"/>
        <v>0.83409113566080717</v>
      </c>
      <c r="AR56">
        <f t="shared" si="37"/>
        <v>2.9795460999154671E-4</v>
      </c>
      <c r="AS56">
        <f t="shared" si="38"/>
        <v>291.19300880432127</v>
      </c>
      <c r="AT56">
        <f t="shared" si="39"/>
        <v>292.05072059631345</v>
      </c>
      <c r="AU56">
        <f t="shared" si="40"/>
        <v>0.75276212224505912</v>
      </c>
      <c r="AV56">
        <f t="shared" si="41"/>
        <v>-3.8511376889090267E-2</v>
      </c>
      <c r="AW56">
        <f t="shared" si="42"/>
        <v>2.0768862190370001</v>
      </c>
      <c r="AX56">
        <f t="shared" si="43"/>
        <v>20.945289242587705</v>
      </c>
      <c r="AY56">
        <f t="shared" si="44"/>
        <v>10.317079174838682</v>
      </c>
      <c r="AZ56">
        <f t="shared" si="45"/>
        <v>18.471864700317383</v>
      </c>
      <c r="BA56">
        <f t="shared" si="46"/>
        <v>2.1335454689980056</v>
      </c>
      <c r="BB56">
        <f t="shared" si="47"/>
        <v>2.8423827149663423E-2</v>
      </c>
      <c r="BC56">
        <f t="shared" si="48"/>
        <v>1.0538686177632917</v>
      </c>
      <c r="BD56">
        <f t="shared" si="49"/>
        <v>1.0796768512347139</v>
      </c>
      <c r="BE56">
        <f t="shared" si="50"/>
        <v>1.7790487249694259E-2</v>
      </c>
      <c r="BF56">
        <f t="shared" si="51"/>
        <v>35.43149856497913</v>
      </c>
      <c r="BG56">
        <f t="shared" si="52"/>
        <v>0.8969394325979656</v>
      </c>
      <c r="BH56">
        <f t="shared" si="53"/>
        <v>50.453531163644215</v>
      </c>
      <c r="BI56">
        <f t="shared" si="54"/>
        <v>398.088627982991</v>
      </c>
      <c r="BJ56">
        <f t="shared" si="55"/>
        <v>7.8305948191226271E-4</v>
      </c>
    </row>
    <row r="57" spans="1:62">
      <c r="A57" s="1">
        <v>7</v>
      </c>
      <c r="B57" s="1" t="s">
        <v>132</v>
      </c>
      <c r="C57" s="2">
        <v>40926</v>
      </c>
      <c r="D57" s="1" t="s">
        <v>126</v>
      </c>
      <c r="E57" s="1">
        <v>0</v>
      </c>
      <c r="F57" s="1" t="s">
        <v>69</v>
      </c>
      <c r="G57" s="1" t="s">
        <v>79</v>
      </c>
      <c r="H57" s="1">
        <v>0</v>
      </c>
      <c r="I57" s="1">
        <v>1563.5</v>
      </c>
      <c r="J57" s="1">
        <v>0</v>
      </c>
      <c r="K57">
        <f t="shared" si="28"/>
        <v>1.375475819524635</v>
      </c>
      <c r="L57">
        <f t="shared" si="29"/>
        <v>4.7502542753364123E-2</v>
      </c>
      <c r="M57">
        <f t="shared" si="30"/>
        <v>343.82202449926166</v>
      </c>
      <c r="N57">
        <f t="shared" si="31"/>
        <v>0.5154569598965959</v>
      </c>
      <c r="O57">
        <f t="shared" si="32"/>
        <v>1.0761188484212059</v>
      </c>
      <c r="P57">
        <f t="shared" si="33"/>
        <v>18.64015007019043</v>
      </c>
      <c r="Q57" s="1">
        <v>6</v>
      </c>
      <c r="R57">
        <f t="shared" si="34"/>
        <v>1.4200000166893005</v>
      </c>
      <c r="S57" s="1">
        <v>1</v>
      </c>
      <c r="T57">
        <f t="shared" si="35"/>
        <v>2.8400000333786011</v>
      </c>
      <c r="U57" s="1">
        <v>19.001228332519531</v>
      </c>
      <c r="V57" s="1">
        <v>18.64015007019043</v>
      </c>
      <c r="W57" s="1">
        <v>19.034202575683594</v>
      </c>
      <c r="X57" s="1">
        <v>399.2354736328125</v>
      </c>
      <c r="Y57" s="1">
        <v>397.34100341796875</v>
      </c>
      <c r="Z57" s="1">
        <v>10.28082275390625</v>
      </c>
      <c r="AA57" s="1">
        <v>10.89202880859375</v>
      </c>
      <c r="AB57" s="1">
        <v>46.224960327148438</v>
      </c>
      <c r="AC57" s="1">
        <v>48.973079681396484</v>
      </c>
      <c r="AD57" s="1">
        <v>500.49496459960938</v>
      </c>
      <c r="AE57" s="1">
        <v>112.89688110351562</v>
      </c>
      <c r="AF57" s="1">
        <v>950.5809326171875</v>
      </c>
      <c r="AG57" s="1">
        <v>99.157615661621094</v>
      </c>
      <c r="AH57" s="1">
        <v>-0.78320527076721191</v>
      </c>
      <c r="AI57" s="1">
        <v>-0.28720691800117493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36"/>
        <v>0.83415827433268219</v>
      </c>
      <c r="AR57">
        <f t="shared" si="37"/>
        <v>5.1545695989659588E-4</v>
      </c>
      <c r="AS57">
        <f t="shared" si="38"/>
        <v>291.79015007019041</v>
      </c>
      <c r="AT57">
        <f t="shared" si="39"/>
        <v>292.15122833251951</v>
      </c>
      <c r="AU57">
        <f t="shared" si="40"/>
        <v>21.450407140500829</v>
      </c>
      <c r="AV57">
        <f t="shared" si="41"/>
        <v>3.096384357153258E-2</v>
      </c>
      <c r="AW57">
        <f t="shared" si="42"/>
        <v>2.1561464547990496</v>
      </c>
      <c r="AX57">
        <f t="shared" si="43"/>
        <v>21.744637972709796</v>
      </c>
      <c r="AY57">
        <f t="shared" si="44"/>
        <v>10.852609164116046</v>
      </c>
      <c r="AZ57">
        <f t="shared" si="45"/>
        <v>18.82068920135498</v>
      </c>
      <c r="BA57">
        <f t="shared" si="46"/>
        <v>2.1806263082370245</v>
      </c>
      <c r="BB57">
        <f t="shared" si="47"/>
        <v>4.6721074509253342E-2</v>
      </c>
      <c r="BC57">
        <f t="shared" si="48"/>
        <v>1.0800276063778438</v>
      </c>
      <c r="BD57">
        <f t="shared" si="49"/>
        <v>1.1005987018591807</v>
      </c>
      <c r="BE57">
        <f t="shared" si="50"/>
        <v>2.9269890266087749E-2</v>
      </c>
      <c r="BF57">
        <f t="shared" si="51"/>
        <v>34.092572161298257</v>
      </c>
      <c r="BG57">
        <f t="shared" si="52"/>
        <v>0.8653071833555277</v>
      </c>
      <c r="BH57">
        <f t="shared" si="53"/>
        <v>50.097377544505896</v>
      </c>
      <c r="BI57">
        <f t="shared" si="54"/>
        <v>396.68716808890741</v>
      </c>
      <c r="BJ57">
        <f t="shared" si="55"/>
        <v>1.7370799203320934E-3</v>
      </c>
    </row>
    <row r="58" spans="1:62">
      <c r="A58" s="1">
        <v>8</v>
      </c>
      <c r="B58" s="1" t="s">
        <v>133</v>
      </c>
      <c r="C58" s="2">
        <v>40926</v>
      </c>
      <c r="D58" s="1" t="s">
        <v>126</v>
      </c>
      <c r="E58" s="1">
        <v>0</v>
      </c>
      <c r="F58" s="1" t="s">
        <v>69</v>
      </c>
      <c r="G58" s="1" t="s">
        <v>79</v>
      </c>
      <c r="H58" s="1">
        <v>0</v>
      </c>
      <c r="I58" s="1">
        <v>1617.5</v>
      </c>
      <c r="J58" s="1">
        <v>0</v>
      </c>
      <c r="K58">
        <f t="shared" si="28"/>
        <v>-5.5219344143004312</v>
      </c>
      <c r="L58">
        <f t="shared" si="29"/>
        <v>0.1746359952355184</v>
      </c>
      <c r="M58">
        <f t="shared" si="30"/>
        <v>451.66831495768434</v>
      </c>
      <c r="N58">
        <f t="shared" si="31"/>
        <v>1.6219729875750979</v>
      </c>
      <c r="O58">
        <f t="shared" si="32"/>
        <v>0.9609163958217346</v>
      </c>
      <c r="P58">
        <f t="shared" si="33"/>
        <v>18.752902984619141</v>
      </c>
      <c r="Q58" s="1">
        <v>6</v>
      </c>
      <c r="R58">
        <f t="shared" si="34"/>
        <v>1.4200000166893005</v>
      </c>
      <c r="S58" s="1">
        <v>1</v>
      </c>
      <c r="T58">
        <f t="shared" si="35"/>
        <v>2.8400000333786011</v>
      </c>
      <c r="U58" s="1">
        <v>19.121770858764648</v>
      </c>
      <c r="V58" s="1">
        <v>18.752902984619141</v>
      </c>
      <c r="W58" s="1">
        <v>19.128124237060547</v>
      </c>
      <c r="X58" s="1">
        <v>399.28231811523438</v>
      </c>
      <c r="Y58" s="1">
        <v>405.11431884765625</v>
      </c>
      <c r="Z58" s="1">
        <v>10.286961555480957</v>
      </c>
      <c r="AA58" s="1">
        <v>12.20765209197998</v>
      </c>
      <c r="AB58" s="1">
        <v>45.906429290771484</v>
      </c>
      <c r="AC58" s="1">
        <v>54.477668762207031</v>
      </c>
      <c r="AD58" s="1">
        <v>500.4989013671875</v>
      </c>
      <c r="AE58" s="1">
        <v>1172.3448486328125</v>
      </c>
      <c r="AF58" s="1">
        <v>1421.3258056640625</v>
      </c>
      <c r="AG58" s="1">
        <v>99.158309936523438</v>
      </c>
      <c r="AH58" s="1">
        <v>-0.78320527076721191</v>
      </c>
      <c r="AI58" s="1">
        <v>-0.28720691800117493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36"/>
        <v>0.83416483561197896</v>
      </c>
      <c r="AR58">
        <f t="shared" si="37"/>
        <v>1.6219729875750978E-3</v>
      </c>
      <c r="AS58">
        <f t="shared" si="38"/>
        <v>291.90290298461912</v>
      </c>
      <c r="AT58">
        <f t="shared" si="39"/>
        <v>292.27177085876463</v>
      </c>
      <c r="AU58">
        <f t="shared" si="40"/>
        <v>222.74551844514644</v>
      </c>
      <c r="AV58">
        <f t="shared" si="41"/>
        <v>1.8538408513832765</v>
      </c>
      <c r="AW58">
        <f t="shared" si="42"/>
        <v>2.1714065455555343</v>
      </c>
      <c r="AX58">
        <f t="shared" si="43"/>
        <v>21.898381960579684</v>
      </c>
      <c r="AY58">
        <f t="shared" si="44"/>
        <v>9.6907298685997034</v>
      </c>
      <c r="AZ58">
        <f t="shared" si="45"/>
        <v>18.937336921691895</v>
      </c>
      <c r="BA58">
        <f t="shared" si="46"/>
        <v>2.1965722112492858</v>
      </c>
      <c r="BB58">
        <f t="shared" si="47"/>
        <v>0.16451944035379348</v>
      </c>
      <c r="BC58">
        <f t="shared" si="48"/>
        <v>1.2104901497337996</v>
      </c>
      <c r="BD58">
        <f t="shared" si="49"/>
        <v>0.98608206151548616</v>
      </c>
      <c r="BE58">
        <f t="shared" si="50"/>
        <v>0.10368809712412164</v>
      </c>
      <c r="BF58">
        <f t="shared" si="51"/>
        <v>44.78666676308135</v>
      </c>
      <c r="BG58">
        <f t="shared" si="52"/>
        <v>1.1149157014307727</v>
      </c>
      <c r="BH58">
        <f t="shared" si="53"/>
        <v>57.587113824496662</v>
      </c>
      <c r="BI58">
        <f t="shared" si="54"/>
        <v>407.73918200670249</v>
      </c>
      <c r="BJ58">
        <f t="shared" si="55"/>
        <v>-7.7989136114590294E-3</v>
      </c>
    </row>
    <row r="59" spans="1:62">
      <c r="A59" s="1">
        <v>9</v>
      </c>
      <c r="B59" s="1" t="s">
        <v>134</v>
      </c>
      <c r="C59" s="2">
        <v>40926</v>
      </c>
      <c r="D59" s="1" t="s">
        <v>126</v>
      </c>
      <c r="E59" s="1">
        <v>0</v>
      </c>
      <c r="F59" s="1" t="s">
        <v>71</v>
      </c>
      <c r="G59" s="1" t="s">
        <v>79</v>
      </c>
      <c r="H59" s="1">
        <v>0</v>
      </c>
      <c r="I59" s="1">
        <v>1656</v>
      </c>
      <c r="J59" s="1">
        <v>0</v>
      </c>
      <c r="K59">
        <f t="shared" si="28"/>
        <v>7.4620632291111422</v>
      </c>
      <c r="L59">
        <f t="shared" si="29"/>
        <v>0.19585484726280072</v>
      </c>
      <c r="M59">
        <f t="shared" si="30"/>
        <v>319.39601975828759</v>
      </c>
      <c r="N59">
        <f t="shared" si="31"/>
        <v>1.820893447544647</v>
      </c>
      <c r="O59">
        <f t="shared" si="32"/>
        <v>0.96837118869472549</v>
      </c>
      <c r="P59">
        <f t="shared" si="33"/>
        <v>18.982736587524414</v>
      </c>
      <c r="Q59" s="1">
        <v>6</v>
      </c>
      <c r="R59">
        <f t="shared" si="34"/>
        <v>1.4200000166893005</v>
      </c>
      <c r="S59" s="1">
        <v>1</v>
      </c>
      <c r="T59">
        <f t="shared" si="35"/>
        <v>2.8400000333786011</v>
      </c>
      <c r="U59" s="1">
        <v>19.244602203369141</v>
      </c>
      <c r="V59" s="1">
        <v>18.982736587524414</v>
      </c>
      <c r="W59" s="1">
        <v>19.231430053710938</v>
      </c>
      <c r="X59" s="1">
        <v>399.3355712890625</v>
      </c>
      <c r="Y59" s="1">
        <v>389.53985595703125</v>
      </c>
      <c r="Z59" s="1">
        <v>10.293642044067383</v>
      </c>
      <c r="AA59" s="1">
        <v>12.449325561523438</v>
      </c>
      <c r="AB59" s="1">
        <v>45.58526611328125</v>
      </c>
      <c r="AC59" s="1">
        <v>55.131679534912109</v>
      </c>
      <c r="AD59" s="1">
        <v>500.50701904296875</v>
      </c>
      <c r="AE59" s="1">
        <v>1039.093994140625</v>
      </c>
      <c r="AF59" s="1">
        <v>1223.9942626953125</v>
      </c>
      <c r="AG59" s="1">
        <v>99.156761169433594</v>
      </c>
      <c r="AH59" s="1">
        <v>-0.78320527076721191</v>
      </c>
      <c r="AI59" s="1">
        <v>-0.28720691800117493</v>
      </c>
      <c r="AJ59" s="1">
        <v>1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36"/>
        <v>0.83417836507161458</v>
      </c>
      <c r="AR59">
        <f t="shared" si="37"/>
        <v>1.820893447544647E-3</v>
      </c>
      <c r="AS59">
        <f t="shared" si="38"/>
        <v>292.13273658752439</v>
      </c>
      <c r="AT59">
        <f t="shared" si="39"/>
        <v>292.39460220336912</v>
      </c>
      <c r="AU59">
        <f t="shared" si="40"/>
        <v>197.42785640932561</v>
      </c>
      <c r="AV59">
        <f t="shared" si="41"/>
        <v>1.4324816496358899</v>
      </c>
      <c r="AW59">
        <f t="shared" si="42"/>
        <v>2.2028059901192298</v>
      </c>
      <c r="AX59">
        <f t="shared" si="43"/>
        <v>22.215388684945012</v>
      </c>
      <c r="AY59">
        <f t="shared" si="44"/>
        <v>9.7660631234215742</v>
      </c>
      <c r="AZ59">
        <f t="shared" si="45"/>
        <v>19.113669395446777</v>
      </c>
      <c r="BA59">
        <f t="shared" si="46"/>
        <v>2.2208711861093695</v>
      </c>
      <c r="BB59">
        <f t="shared" si="47"/>
        <v>0.18321948664627788</v>
      </c>
      <c r="BC59">
        <f t="shared" si="48"/>
        <v>1.2344348014245043</v>
      </c>
      <c r="BD59">
        <f t="shared" si="49"/>
        <v>0.98643638468486516</v>
      </c>
      <c r="BE59">
        <f t="shared" si="50"/>
        <v>0.11558409140254636</v>
      </c>
      <c r="BF59">
        <f t="shared" si="51"/>
        <v>31.670274849640219</v>
      </c>
      <c r="BG59">
        <f t="shared" si="52"/>
        <v>0.81993155481763857</v>
      </c>
      <c r="BH59">
        <f t="shared" si="53"/>
        <v>58.149920004065144</v>
      </c>
      <c r="BI59">
        <f t="shared" si="54"/>
        <v>385.99274847784022</v>
      </c>
      <c r="BJ59">
        <f t="shared" si="55"/>
        <v>1.1241619992842952E-2</v>
      </c>
    </row>
    <row r="60" spans="1:62">
      <c r="A60" s="1">
        <v>10</v>
      </c>
      <c r="B60" s="1" t="s">
        <v>135</v>
      </c>
      <c r="C60" s="2">
        <v>40926</v>
      </c>
      <c r="D60" s="1" t="s">
        <v>126</v>
      </c>
      <c r="E60" s="1">
        <v>0</v>
      </c>
      <c r="F60" s="1" t="s">
        <v>73</v>
      </c>
      <c r="G60" s="1" t="s">
        <v>79</v>
      </c>
      <c r="H60" s="1">
        <v>0</v>
      </c>
      <c r="I60" s="1">
        <v>1735.5</v>
      </c>
      <c r="J60" s="1">
        <v>0</v>
      </c>
      <c r="K60">
        <f t="shared" si="28"/>
        <v>2.7652329665166144</v>
      </c>
      <c r="L60">
        <f t="shared" si="29"/>
        <v>0.31688831944850243</v>
      </c>
      <c r="M60">
        <f t="shared" si="30"/>
        <v>374.32209359764573</v>
      </c>
      <c r="N60">
        <f t="shared" si="31"/>
        <v>2.4811511717376571</v>
      </c>
      <c r="O60">
        <f t="shared" si="32"/>
        <v>0.8478970069067624</v>
      </c>
      <c r="P60">
        <f t="shared" si="33"/>
        <v>18.664009094238281</v>
      </c>
      <c r="Q60" s="1">
        <v>6</v>
      </c>
      <c r="R60">
        <f t="shared" si="34"/>
        <v>1.4200000166893005</v>
      </c>
      <c r="S60" s="1">
        <v>1</v>
      </c>
      <c r="T60">
        <f t="shared" si="35"/>
        <v>2.8400000333786011</v>
      </c>
      <c r="U60" s="1">
        <v>19.467334747314453</v>
      </c>
      <c r="V60" s="1">
        <v>18.664009094238281</v>
      </c>
      <c r="W60" s="1">
        <v>19.435749053955078</v>
      </c>
      <c r="X60" s="1">
        <v>399.38580322265625</v>
      </c>
      <c r="Y60" s="1">
        <v>394.89651489257812</v>
      </c>
      <c r="Z60" s="1">
        <v>10.291304588317871</v>
      </c>
      <c r="AA60" s="1">
        <v>13.226202011108398</v>
      </c>
      <c r="AB60" s="1">
        <v>44.947662353515625</v>
      </c>
      <c r="AC60" s="1">
        <v>57.765937805175781</v>
      </c>
      <c r="AD60" s="1">
        <v>500.52890014648438</v>
      </c>
      <c r="AE60" s="1">
        <v>970.90191650390625</v>
      </c>
      <c r="AF60" s="1">
        <v>865.5699462890625</v>
      </c>
      <c r="AG60" s="1">
        <v>99.157012939453125</v>
      </c>
      <c r="AH60" s="1">
        <v>-0.78320527076721191</v>
      </c>
      <c r="AI60" s="1">
        <v>-0.28720691800117493</v>
      </c>
      <c r="AJ60" s="1">
        <v>0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36"/>
        <v>0.83421483357747384</v>
      </c>
      <c r="AR60">
        <f t="shared" si="37"/>
        <v>2.4811511717376571E-3</v>
      </c>
      <c r="AS60">
        <f t="shared" si="38"/>
        <v>291.81400909423826</v>
      </c>
      <c r="AT60">
        <f t="shared" si="39"/>
        <v>292.61733474731443</v>
      </c>
      <c r="AU60">
        <f t="shared" si="40"/>
        <v>184.47136182093163</v>
      </c>
      <c r="AV60">
        <f t="shared" si="41"/>
        <v>0.99993021167053808</v>
      </c>
      <c r="AW60">
        <f t="shared" si="42"/>
        <v>2.1593676908620587</v>
      </c>
      <c r="AX60">
        <f t="shared" si="43"/>
        <v>21.777256361893471</v>
      </c>
      <c r="AY60">
        <f t="shared" si="44"/>
        <v>8.5510543507850727</v>
      </c>
      <c r="AZ60">
        <f t="shared" si="45"/>
        <v>19.065671920776367</v>
      </c>
      <c r="BA60">
        <f t="shared" si="46"/>
        <v>2.2142338070921341</v>
      </c>
      <c r="BB60">
        <f t="shared" si="47"/>
        <v>0.28507908333377946</v>
      </c>
      <c r="BC60">
        <f t="shared" si="48"/>
        <v>1.3114706839552963</v>
      </c>
      <c r="BD60">
        <f t="shared" si="49"/>
        <v>0.90276312313683782</v>
      </c>
      <c r="BE60">
        <f t="shared" si="50"/>
        <v>0.18078305771456724</v>
      </c>
      <c r="BF60">
        <f t="shared" si="51"/>
        <v>37.116660678384946</v>
      </c>
      <c r="BG60">
        <f t="shared" si="52"/>
        <v>0.94789920771894087</v>
      </c>
      <c r="BH60">
        <f t="shared" si="53"/>
        <v>64.046280091001861</v>
      </c>
      <c r="BI60">
        <f t="shared" si="54"/>
        <v>393.58205557535183</v>
      </c>
      <c r="BJ60">
        <f t="shared" si="55"/>
        <v>4.4997703168021715E-3</v>
      </c>
    </row>
    <row r="61" spans="1:62">
      <c r="A61" s="1">
        <v>11</v>
      </c>
      <c r="B61" s="1" t="s">
        <v>136</v>
      </c>
      <c r="C61" s="2">
        <v>40926</v>
      </c>
      <c r="D61" s="1" t="s">
        <v>126</v>
      </c>
      <c r="E61" s="1">
        <v>0</v>
      </c>
      <c r="F61" s="1" t="s">
        <v>73</v>
      </c>
      <c r="G61" s="1" t="s">
        <v>79</v>
      </c>
      <c r="H61" s="1">
        <v>0</v>
      </c>
      <c r="I61" s="1">
        <v>1776.5</v>
      </c>
      <c r="J61" s="1">
        <v>0</v>
      </c>
      <c r="K61">
        <f t="shared" si="28"/>
        <v>6.7615479432731993</v>
      </c>
      <c r="L61">
        <f t="shared" si="29"/>
        <v>0.38680262801758941</v>
      </c>
      <c r="M61">
        <f t="shared" si="30"/>
        <v>353.64561857956176</v>
      </c>
      <c r="N61">
        <f t="shared" si="31"/>
        <v>2.99035219382435</v>
      </c>
      <c r="O61">
        <f t="shared" si="32"/>
        <v>0.85518246687321353</v>
      </c>
      <c r="P61">
        <f t="shared" si="33"/>
        <v>19.150371551513672</v>
      </c>
      <c r="Q61" s="1">
        <v>6</v>
      </c>
      <c r="R61">
        <f t="shared" si="34"/>
        <v>1.4200000166893005</v>
      </c>
      <c r="S61" s="1">
        <v>1</v>
      </c>
      <c r="T61">
        <f t="shared" si="35"/>
        <v>2.8400000333786011</v>
      </c>
      <c r="U61" s="1">
        <v>19.602588653564453</v>
      </c>
      <c r="V61" s="1">
        <v>19.150371551513672</v>
      </c>
      <c r="W61" s="1">
        <v>19.554100036621094</v>
      </c>
      <c r="X61" s="1">
        <v>399.515625</v>
      </c>
      <c r="Y61" s="1">
        <v>390.01205444335938</v>
      </c>
      <c r="Z61" s="1">
        <v>10.289216995239258</v>
      </c>
      <c r="AA61" s="1">
        <v>13.824380874633789</v>
      </c>
      <c r="AB61" s="1">
        <v>44.562118530273438</v>
      </c>
      <c r="AC61" s="1">
        <v>59.872745513916016</v>
      </c>
      <c r="AD61" s="1">
        <v>500.51638793945312</v>
      </c>
      <c r="AE61" s="1">
        <v>930.42047119140625</v>
      </c>
      <c r="AF61" s="1">
        <v>834.60040283203125</v>
      </c>
      <c r="AG61" s="1">
        <v>99.156402587890625</v>
      </c>
      <c r="AH61" s="1">
        <v>-0.78320527076721191</v>
      </c>
      <c r="AI61" s="1">
        <v>-0.28720691800117493</v>
      </c>
      <c r="AJ61" s="1">
        <v>0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 t="shared" si="36"/>
        <v>0.8341939798990885</v>
      </c>
      <c r="AR61">
        <f t="shared" si="37"/>
        <v>2.9903521938243502E-3</v>
      </c>
      <c r="AS61">
        <f t="shared" si="38"/>
        <v>292.30037155151365</v>
      </c>
      <c r="AT61">
        <f t="shared" si="39"/>
        <v>292.75258865356443</v>
      </c>
      <c r="AU61">
        <f t="shared" si="40"/>
        <v>176.77988730807192</v>
      </c>
      <c r="AV61">
        <f t="shared" si="41"/>
        <v>0.59442925357958865</v>
      </c>
      <c r="AW61">
        <f t="shared" si="42"/>
        <v>2.2259583424067371</v>
      </c>
      <c r="AX61">
        <f t="shared" si="43"/>
        <v>22.448962288982635</v>
      </c>
      <c r="AY61">
        <f t="shared" si="44"/>
        <v>8.624581414348846</v>
      </c>
      <c r="AZ61">
        <f t="shared" si="45"/>
        <v>19.376480102539062</v>
      </c>
      <c r="BA61">
        <f t="shared" si="46"/>
        <v>2.2575243673714773</v>
      </c>
      <c r="BB61">
        <f t="shared" si="47"/>
        <v>0.34043590258028705</v>
      </c>
      <c r="BC61">
        <f t="shared" si="48"/>
        <v>1.3707758755335235</v>
      </c>
      <c r="BD61">
        <f t="shared" si="49"/>
        <v>0.88674849183795379</v>
      </c>
      <c r="BE61">
        <f t="shared" si="50"/>
        <v>0.216503128042315</v>
      </c>
      <c r="BF61">
        <f t="shared" si="51"/>
        <v>35.066227329318636</v>
      </c>
      <c r="BG61">
        <f t="shared" si="52"/>
        <v>0.90675561062926313</v>
      </c>
      <c r="BH61">
        <f t="shared" si="53"/>
        <v>65.562100475256301</v>
      </c>
      <c r="BI61">
        <f t="shared" si="54"/>
        <v>386.79793838133963</v>
      </c>
      <c r="BJ61">
        <f t="shared" si="55"/>
        <v>1.1460797528555968E-2</v>
      </c>
    </row>
    <row r="62" spans="1:62">
      <c r="A62" s="1">
        <v>12</v>
      </c>
      <c r="B62" s="1" t="s">
        <v>137</v>
      </c>
      <c r="C62" s="2">
        <v>40926</v>
      </c>
      <c r="D62" s="1" t="s">
        <v>126</v>
      </c>
      <c r="E62" s="1">
        <v>0</v>
      </c>
      <c r="F62" s="1" t="s">
        <v>88</v>
      </c>
      <c r="G62" s="1" t="s">
        <v>79</v>
      </c>
      <c r="H62" s="1">
        <v>0</v>
      </c>
      <c r="I62" s="1">
        <v>1918</v>
      </c>
      <c r="J62" s="1">
        <v>0</v>
      </c>
      <c r="K62">
        <f t="shared" si="28"/>
        <v>8.0543033944799678</v>
      </c>
      <c r="L62">
        <f t="shared" si="29"/>
        <v>0.40674918111494734</v>
      </c>
      <c r="M62">
        <f t="shared" si="30"/>
        <v>347.50326311637025</v>
      </c>
      <c r="N62">
        <f t="shared" si="31"/>
        <v>3.279931430301438</v>
      </c>
      <c r="O62">
        <f t="shared" si="32"/>
        <v>0.89701586595647687</v>
      </c>
      <c r="P62">
        <f t="shared" si="33"/>
        <v>19.692707061767578</v>
      </c>
      <c r="Q62" s="1">
        <v>6</v>
      </c>
      <c r="R62">
        <f t="shared" si="34"/>
        <v>1.4200000166893005</v>
      </c>
      <c r="S62" s="1">
        <v>1</v>
      </c>
      <c r="T62">
        <f t="shared" si="35"/>
        <v>2.8400000333786011</v>
      </c>
      <c r="U62" s="1">
        <v>19.927242279052734</v>
      </c>
      <c r="V62" s="1">
        <v>19.692707061767578</v>
      </c>
      <c r="W62" s="1">
        <v>19.869808197021484</v>
      </c>
      <c r="X62" s="1">
        <v>399.58377075195312</v>
      </c>
      <c r="Y62" s="1">
        <v>388.4007568359375</v>
      </c>
      <c r="Z62" s="1">
        <v>10.296091079711914</v>
      </c>
      <c r="AA62" s="1">
        <v>14.17246150970459</v>
      </c>
      <c r="AB62" s="1">
        <v>43.703483581542969</v>
      </c>
      <c r="AC62" s="1">
        <v>60.157386779785156</v>
      </c>
      <c r="AD62" s="1">
        <v>500.4857177734375</v>
      </c>
      <c r="AE62" s="1">
        <v>655.21905517578125</v>
      </c>
      <c r="AF62" s="1">
        <v>1341.8653564453125</v>
      </c>
      <c r="AG62" s="1">
        <v>99.158035278320312</v>
      </c>
      <c r="AH62" s="1">
        <v>-0.78320527076721191</v>
      </c>
      <c r="AI62" s="1">
        <v>-0.28720691800117493</v>
      </c>
      <c r="AJ62" s="1">
        <v>1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 t="shared" si="36"/>
        <v>0.83414286295572893</v>
      </c>
      <c r="AR62">
        <f t="shared" si="37"/>
        <v>3.279931430301438E-3</v>
      </c>
      <c r="AS62">
        <f t="shared" si="38"/>
        <v>292.84270706176756</v>
      </c>
      <c r="AT62">
        <f t="shared" si="39"/>
        <v>293.07724227905271</v>
      </c>
      <c r="AU62">
        <f t="shared" si="40"/>
        <v>124.49161892123448</v>
      </c>
      <c r="AV62">
        <f t="shared" si="41"/>
        <v>-0.21014497997398562</v>
      </c>
      <c r="AW62">
        <f t="shared" si="42"/>
        <v>2.3023293043164013</v>
      </c>
      <c r="AX62">
        <f t="shared" si="43"/>
        <v>23.218787038832922</v>
      </c>
      <c r="AY62">
        <f t="shared" si="44"/>
        <v>9.0463255291283318</v>
      </c>
      <c r="AZ62">
        <f t="shared" si="45"/>
        <v>19.809974670410156</v>
      </c>
      <c r="BA62">
        <f t="shared" si="46"/>
        <v>2.3191414787129689</v>
      </c>
      <c r="BB62">
        <f t="shared" si="47"/>
        <v>0.35579208975749627</v>
      </c>
      <c r="BC62">
        <f t="shared" si="48"/>
        <v>1.4053134383599244</v>
      </c>
      <c r="BD62">
        <f t="shared" si="49"/>
        <v>0.91382804035304455</v>
      </c>
      <c r="BE62">
        <f t="shared" si="50"/>
        <v>0.22644812467841707</v>
      </c>
      <c r="BF62">
        <f t="shared" si="51"/>
        <v>34.457740823424466</v>
      </c>
      <c r="BG62">
        <f t="shared" si="52"/>
        <v>0.89470284751056095</v>
      </c>
      <c r="BH62">
        <f t="shared" si="53"/>
        <v>65.270498545258135</v>
      </c>
      <c r="BI62">
        <f t="shared" si="54"/>
        <v>384.57212674623554</v>
      </c>
      <c r="BJ62">
        <f t="shared" si="55"/>
        <v>1.3669955814019962E-2</v>
      </c>
    </row>
    <row r="63" spans="1:62">
      <c r="A63" s="1">
        <v>13</v>
      </c>
      <c r="B63" s="1" t="s">
        <v>138</v>
      </c>
      <c r="C63" s="2">
        <v>40926</v>
      </c>
      <c r="D63" s="1" t="s">
        <v>126</v>
      </c>
      <c r="E63" s="1">
        <v>0</v>
      </c>
      <c r="F63" s="1" t="s">
        <v>139</v>
      </c>
      <c r="G63" s="1" t="s">
        <v>79</v>
      </c>
      <c r="H63" s="1">
        <v>0</v>
      </c>
      <c r="I63" s="1">
        <v>2003.5</v>
      </c>
      <c r="J63" s="1">
        <v>0</v>
      </c>
      <c r="K63">
        <f t="shared" si="28"/>
        <v>6.4933015487819583</v>
      </c>
      <c r="L63">
        <f t="shared" si="29"/>
        <v>0.1837315791786977</v>
      </c>
      <c r="M63">
        <f t="shared" si="30"/>
        <v>324.80856268293667</v>
      </c>
      <c r="N63">
        <f t="shared" si="31"/>
        <v>1.9705133287969829</v>
      </c>
      <c r="O63">
        <f t="shared" si="32"/>
        <v>1.111633663502744</v>
      </c>
      <c r="P63">
        <f t="shared" si="33"/>
        <v>20.119668960571289</v>
      </c>
      <c r="Q63" s="1">
        <v>6</v>
      </c>
      <c r="R63">
        <f t="shared" si="34"/>
        <v>1.4200000166893005</v>
      </c>
      <c r="S63" s="1">
        <v>1</v>
      </c>
      <c r="T63">
        <f t="shared" si="35"/>
        <v>2.8400000333786011</v>
      </c>
      <c r="U63" s="1">
        <v>20.151594161987305</v>
      </c>
      <c r="V63" s="1">
        <v>20.119668960571289</v>
      </c>
      <c r="W63" s="1">
        <v>20.101654052734375</v>
      </c>
      <c r="X63" s="1">
        <v>399.67620849609375</v>
      </c>
      <c r="Y63" s="1">
        <v>390.96841430664062</v>
      </c>
      <c r="Z63" s="1">
        <v>10.297994613647461</v>
      </c>
      <c r="AA63" s="1">
        <v>12.630425453186035</v>
      </c>
      <c r="AB63" s="1">
        <v>43.109256744384766</v>
      </c>
      <c r="AC63" s="1">
        <v>52.873237609863281</v>
      </c>
      <c r="AD63" s="1">
        <v>500.49713134765625</v>
      </c>
      <c r="AE63" s="1">
        <v>1015.7733764648438</v>
      </c>
      <c r="AF63" s="1">
        <v>1107.5906982421875</v>
      </c>
      <c r="AG63" s="1">
        <v>99.159423828125</v>
      </c>
      <c r="AH63" s="1">
        <v>-0.78320527076721191</v>
      </c>
      <c r="AI63" s="1">
        <v>-0.28720691800117493</v>
      </c>
      <c r="AJ63" s="1">
        <v>1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 t="shared" si="36"/>
        <v>0.83416188557942694</v>
      </c>
      <c r="AR63">
        <f t="shared" si="37"/>
        <v>1.9705133287969828E-3</v>
      </c>
      <c r="AS63">
        <f t="shared" si="38"/>
        <v>293.26966896057127</v>
      </c>
      <c r="AT63">
        <f t="shared" si="39"/>
        <v>293.30159416198728</v>
      </c>
      <c r="AU63">
        <f t="shared" si="40"/>
        <v>192.99693910652786</v>
      </c>
      <c r="AV63">
        <f t="shared" si="41"/>
        <v>1.2693524496772501</v>
      </c>
      <c r="AW63">
        <f t="shared" si="42"/>
        <v>2.3640593741447558</v>
      </c>
      <c r="AX63">
        <f t="shared" si="43"/>
        <v>23.84099546849351</v>
      </c>
      <c r="AY63">
        <f t="shared" si="44"/>
        <v>11.210570015307475</v>
      </c>
      <c r="AZ63">
        <f t="shared" si="45"/>
        <v>20.135631561279297</v>
      </c>
      <c r="BA63">
        <f t="shared" si="46"/>
        <v>2.3663950964971954</v>
      </c>
      <c r="BB63">
        <f t="shared" si="47"/>
        <v>0.17256746228177902</v>
      </c>
      <c r="BC63">
        <f t="shared" si="48"/>
        <v>1.2524257106420118</v>
      </c>
      <c r="BD63">
        <f t="shared" si="49"/>
        <v>1.1139693858551836</v>
      </c>
      <c r="BE63">
        <f t="shared" si="50"/>
        <v>0.10880504428164144</v>
      </c>
      <c r="BF63">
        <f t="shared" si="51"/>
        <v>32.207829930081424</v>
      </c>
      <c r="BG63">
        <f t="shared" si="52"/>
        <v>0.83077954841688539</v>
      </c>
      <c r="BH63">
        <f t="shared" si="53"/>
        <v>55.014641708925978</v>
      </c>
      <c r="BI63">
        <f t="shared" si="54"/>
        <v>387.88180973346135</v>
      </c>
      <c r="BJ63">
        <f t="shared" si="55"/>
        <v>9.2096780320718597E-3</v>
      </c>
    </row>
    <row r="64" spans="1:62">
      <c r="A64" s="1">
        <v>14</v>
      </c>
      <c r="B64" s="1" t="s">
        <v>140</v>
      </c>
      <c r="C64" s="2">
        <v>40926</v>
      </c>
      <c r="D64" s="1" t="s">
        <v>126</v>
      </c>
      <c r="E64" s="1">
        <v>0</v>
      </c>
      <c r="F64" s="1" t="s">
        <v>69</v>
      </c>
      <c r="G64" s="1" t="s">
        <v>141</v>
      </c>
      <c r="H64" s="1">
        <v>0</v>
      </c>
      <c r="I64" s="1">
        <v>2474.5</v>
      </c>
      <c r="J64" s="1">
        <v>0</v>
      </c>
      <c r="K64">
        <f t="shared" si="28"/>
        <v>-4.6199140434280199</v>
      </c>
      <c r="L64">
        <f t="shared" si="29"/>
        <v>1.736945702375987E-2</v>
      </c>
      <c r="M64">
        <f t="shared" si="30"/>
        <v>819.59064529635134</v>
      </c>
      <c r="N64">
        <f t="shared" si="31"/>
        <v>0.23435671198930014</v>
      </c>
      <c r="O64">
        <f t="shared" si="32"/>
        <v>1.3225372236628536</v>
      </c>
      <c r="P64">
        <f t="shared" si="33"/>
        <v>20.297355651855469</v>
      </c>
      <c r="Q64" s="1">
        <v>6</v>
      </c>
      <c r="R64">
        <f t="shared" si="34"/>
        <v>1.4200000166893005</v>
      </c>
      <c r="S64" s="1">
        <v>1</v>
      </c>
      <c r="T64">
        <f t="shared" si="35"/>
        <v>2.8400000333786011</v>
      </c>
      <c r="U64" s="1">
        <v>20.442682266235352</v>
      </c>
      <c r="V64" s="1">
        <v>20.297355651855469</v>
      </c>
      <c r="W64" s="1">
        <v>20.443361282348633</v>
      </c>
      <c r="X64" s="1">
        <v>399.65927124023438</v>
      </c>
      <c r="Y64" s="1">
        <v>405.08364868164062</v>
      </c>
      <c r="Z64" s="1">
        <v>10.489595413208008</v>
      </c>
      <c r="AA64" s="1">
        <v>10.767508506774902</v>
      </c>
      <c r="AB64" s="1">
        <v>43.126091003417969</v>
      </c>
      <c r="AC64" s="1">
        <v>44.268684387207031</v>
      </c>
      <c r="AD64" s="1">
        <v>500.51605224609375</v>
      </c>
      <c r="AE64" s="1">
        <v>24.038665771484375</v>
      </c>
      <c r="AF64" s="1">
        <v>30.768707275390625</v>
      </c>
      <c r="AG64" s="1">
        <v>99.153518676757812</v>
      </c>
      <c r="AH64" s="1">
        <v>-0.78320527076721191</v>
      </c>
      <c r="AI64" s="1">
        <v>-0.28720691800117493</v>
      </c>
      <c r="AJ64" s="1">
        <v>1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 t="shared" si="36"/>
        <v>0.83419342041015621</v>
      </c>
      <c r="AR64">
        <f t="shared" si="37"/>
        <v>2.3435671198930014E-4</v>
      </c>
      <c r="AS64">
        <f t="shared" si="38"/>
        <v>293.44735565185545</v>
      </c>
      <c r="AT64">
        <f t="shared" si="39"/>
        <v>293.59268226623533</v>
      </c>
      <c r="AU64">
        <f t="shared" si="40"/>
        <v>4.5673464392693859</v>
      </c>
      <c r="AV64">
        <f t="shared" si="41"/>
        <v>-4.9884363189158197E-2</v>
      </c>
      <c r="AW64">
        <f t="shared" si="42"/>
        <v>2.3901735794915075</v>
      </c>
      <c r="AX64">
        <f t="shared" si="43"/>
        <v>24.105786777809822</v>
      </c>
      <c r="AY64">
        <f t="shared" si="44"/>
        <v>13.33827827103492</v>
      </c>
      <c r="AZ64">
        <f t="shared" si="45"/>
        <v>20.37001895904541</v>
      </c>
      <c r="BA64">
        <f t="shared" si="46"/>
        <v>2.4009253295898527</v>
      </c>
      <c r="BB64">
        <f t="shared" si="47"/>
        <v>1.7263871085954619E-2</v>
      </c>
      <c r="BC64">
        <f t="shared" si="48"/>
        <v>1.0676363558286539</v>
      </c>
      <c r="BD64">
        <f t="shared" si="49"/>
        <v>1.3332889737611988</v>
      </c>
      <c r="BE64">
        <f t="shared" si="50"/>
        <v>1.0799356246311198E-2</v>
      </c>
      <c r="BF64">
        <f t="shared" si="51"/>
        <v>81.265296355687767</v>
      </c>
      <c r="BG64">
        <f t="shared" si="52"/>
        <v>2.0232627210793095</v>
      </c>
      <c r="BH64">
        <f t="shared" si="53"/>
        <v>44.028126616578298</v>
      </c>
      <c r="BI64">
        <f t="shared" si="54"/>
        <v>407.27973455675527</v>
      </c>
      <c r="BJ64">
        <f t="shared" si="55"/>
        <v>-4.9942617617133624E-3</v>
      </c>
    </row>
    <row r="65" spans="1:62">
      <c r="A65" s="1">
        <v>15</v>
      </c>
      <c r="B65" s="1" t="s">
        <v>142</v>
      </c>
      <c r="C65" s="2">
        <v>40926</v>
      </c>
      <c r="D65" s="1" t="s">
        <v>126</v>
      </c>
      <c r="E65" s="1">
        <v>0</v>
      </c>
      <c r="F65" s="1" t="s">
        <v>71</v>
      </c>
      <c r="G65" s="1" t="s">
        <v>141</v>
      </c>
      <c r="H65" s="1">
        <v>0</v>
      </c>
      <c r="I65" s="1">
        <v>2626</v>
      </c>
      <c r="J65" s="1">
        <v>0</v>
      </c>
      <c r="K65">
        <f t="shared" si="28"/>
        <v>1.9228157741052943</v>
      </c>
      <c r="L65">
        <f t="shared" si="29"/>
        <v>4.7124035458108809E-2</v>
      </c>
      <c r="M65">
        <f t="shared" si="30"/>
        <v>323.95128512546211</v>
      </c>
      <c r="N65">
        <f t="shared" si="31"/>
        <v>0.6051235611608009</v>
      </c>
      <c r="O65">
        <f t="shared" si="32"/>
        <v>1.2688634482064547</v>
      </c>
      <c r="P65">
        <f t="shared" si="33"/>
        <v>20.196981430053711</v>
      </c>
      <c r="Q65" s="1">
        <v>5</v>
      </c>
      <c r="R65">
        <f t="shared" si="34"/>
        <v>1.6395652592182159</v>
      </c>
      <c r="S65" s="1">
        <v>1</v>
      </c>
      <c r="T65">
        <f t="shared" si="35"/>
        <v>3.2791305184364319</v>
      </c>
      <c r="U65" s="1">
        <v>20.423656463623047</v>
      </c>
      <c r="V65" s="1">
        <v>20.196981430053711</v>
      </c>
      <c r="W65" s="1">
        <v>20.408880233764648</v>
      </c>
      <c r="X65" s="1">
        <v>399.70419311523438</v>
      </c>
      <c r="Y65" s="1">
        <v>397.54290771484375</v>
      </c>
      <c r="Z65" s="1">
        <v>10.561908721923828</v>
      </c>
      <c r="AA65" s="1">
        <v>11.159700393676758</v>
      </c>
      <c r="AB65" s="1">
        <v>43.474567413330078</v>
      </c>
      <c r="AC65" s="1">
        <v>45.935176849365234</v>
      </c>
      <c r="AD65" s="1">
        <v>500.48419189453125</v>
      </c>
      <c r="AE65" s="1">
        <v>63.500324249267578</v>
      </c>
      <c r="AF65" s="1">
        <v>217.81216430664062</v>
      </c>
      <c r="AG65" s="1">
        <v>99.15386962890625</v>
      </c>
      <c r="AH65" s="1">
        <v>-0.78320527076721191</v>
      </c>
      <c r="AI65" s="1">
        <v>-0.28720691800117493</v>
      </c>
      <c r="AJ65" s="1">
        <v>1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 t="shared" si="36"/>
        <v>1.0009683837890624</v>
      </c>
      <c r="AR65">
        <f t="shared" si="37"/>
        <v>6.0512356116080093E-4</v>
      </c>
      <c r="AS65">
        <f t="shared" si="38"/>
        <v>293.34698143005369</v>
      </c>
      <c r="AT65">
        <f t="shared" si="39"/>
        <v>293.57365646362302</v>
      </c>
      <c r="AU65">
        <f t="shared" si="40"/>
        <v>12.065061455964269</v>
      </c>
      <c r="AV65">
        <f t="shared" si="41"/>
        <v>-0.12771532009075376</v>
      </c>
      <c r="AW65">
        <f t="shared" si="42"/>
        <v>2.3753909261387336</v>
      </c>
      <c r="AX65">
        <f t="shared" si="43"/>
        <v>23.956613443619325</v>
      </c>
      <c r="AY65">
        <f t="shared" si="44"/>
        <v>12.796913049942567</v>
      </c>
      <c r="AZ65">
        <f t="shared" si="45"/>
        <v>20.310318946838379</v>
      </c>
      <c r="BA65">
        <f t="shared" si="46"/>
        <v>2.3920886182947156</v>
      </c>
      <c r="BB65">
        <f t="shared" si="47"/>
        <v>4.6456415261916358E-2</v>
      </c>
      <c r="BC65">
        <f t="shared" si="48"/>
        <v>1.1065274779322789</v>
      </c>
      <c r="BD65">
        <f t="shared" si="49"/>
        <v>1.2855611403624367</v>
      </c>
      <c r="BE65">
        <f t="shared" si="50"/>
        <v>2.9094511935362766E-2</v>
      </c>
      <c r="BF65">
        <f t="shared" si="51"/>
        <v>32.121023491446707</v>
      </c>
      <c r="BG65">
        <f t="shared" si="52"/>
        <v>0.81488382471114618</v>
      </c>
      <c r="BH65">
        <f t="shared" si="53"/>
        <v>46.398596228960734</v>
      </c>
      <c r="BI65">
        <f t="shared" si="54"/>
        <v>396.75129503567541</v>
      </c>
      <c r="BJ65">
        <f t="shared" si="55"/>
        <v>2.2486619159583572E-3</v>
      </c>
    </row>
    <row r="66" spans="1:62">
      <c r="A66" s="1">
        <v>16</v>
      </c>
      <c r="B66" s="1" t="s">
        <v>143</v>
      </c>
      <c r="C66" s="2">
        <v>40926</v>
      </c>
      <c r="D66" s="1" t="s">
        <v>126</v>
      </c>
      <c r="E66" s="1">
        <v>0</v>
      </c>
      <c r="F66" s="1" t="s">
        <v>73</v>
      </c>
      <c r="G66" s="1" t="s">
        <v>141</v>
      </c>
      <c r="H66" s="1">
        <v>0</v>
      </c>
      <c r="I66" s="1">
        <v>2748</v>
      </c>
      <c r="J66" s="1">
        <v>0</v>
      </c>
      <c r="K66">
        <f t="shared" si="28"/>
        <v>2.1731923112673068</v>
      </c>
      <c r="L66">
        <f t="shared" si="29"/>
        <v>0.20730984937988042</v>
      </c>
      <c r="M66">
        <f t="shared" si="30"/>
        <v>372.00270473537091</v>
      </c>
      <c r="N66">
        <f t="shared" si="31"/>
        <v>2.2183557495188371</v>
      </c>
      <c r="O66">
        <f t="shared" si="32"/>
        <v>1.1073717585422365</v>
      </c>
      <c r="P66">
        <f t="shared" si="33"/>
        <v>20.194147109985352</v>
      </c>
      <c r="Q66" s="1">
        <v>5</v>
      </c>
      <c r="R66">
        <f t="shared" si="34"/>
        <v>1.6395652592182159</v>
      </c>
      <c r="S66" s="1">
        <v>1</v>
      </c>
      <c r="T66">
        <f t="shared" si="35"/>
        <v>3.2791305184364319</v>
      </c>
      <c r="U66" s="1">
        <v>20.407295227050781</v>
      </c>
      <c r="V66" s="1">
        <v>20.194147109985352</v>
      </c>
      <c r="W66" s="1">
        <v>20.389341354370117</v>
      </c>
      <c r="X66" s="1">
        <v>399.66937255859375</v>
      </c>
      <c r="Y66" s="1">
        <v>396.61917114257812</v>
      </c>
      <c r="Z66" s="1">
        <v>10.596224784851074</v>
      </c>
      <c r="AA66" s="1">
        <v>12.784188270568848</v>
      </c>
      <c r="AB66" s="1">
        <v>43.659931182861328</v>
      </c>
      <c r="AC66" s="1">
        <v>52.675060272216797</v>
      </c>
      <c r="AD66" s="1">
        <v>500.46444702148438</v>
      </c>
      <c r="AE66" s="1">
        <v>103.73738861083984</v>
      </c>
      <c r="AF66" s="1">
        <v>592.8140869140625</v>
      </c>
      <c r="AG66" s="1">
        <v>99.153961181640625</v>
      </c>
      <c r="AH66" s="1">
        <v>-0.78320527076721191</v>
      </c>
      <c r="AI66" s="1">
        <v>-0.28720691800117493</v>
      </c>
      <c r="AJ66" s="1">
        <v>1</v>
      </c>
      <c r="AK66" s="1">
        <v>-0.21956524252891541</v>
      </c>
      <c r="AL66" s="1">
        <v>2.737391471862793</v>
      </c>
      <c r="AM66" s="1">
        <v>1</v>
      </c>
      <c r="AN66" s="1">
        <v>0</v>
      </c>
      <c r="AO66" s="1">
        <v>0.18999999761581421</v>
      </c>
      <c r="AP66" s="1">
        <v>111115</v>
      </c>
      <c r="AQ66">
        <f t="shared" si="36"/>
        <v>1.0009288940429686</v>
      </c>
      <c r="AR66">
        <f t="shared" si="37"/>
        <v>2.2183557495188372E-3</v>
      </c>
      <c r="AS66">
        <f t="shared" si="38"/>
        <v>293.34414710998533</v>
      </c>
      <c r="AT66">
        <f t="shared" si="39"/>
        <v>293.55729522705076</v>
      </c>
      <c r="AU66">
        <f t="shared" si="40"/>
        <v>19.710103588730362</v>
      </c>
      <c r="AV66">
        <f t="shared" si="41"/>
        <v>-0.79660980088848754</v>
      </c>
      <c r="AW66">
        <f t="shared" si="42"/>
        <v>2.3749746660610054</v>
      </c>
      <c r="AX66">
        <f t="shared" si="43"/>
        <v>23.952393205050857</v>
      </c>
      <c r="AY66">
        <f t="shared" si="44"/>
        <v>11.168204934482009</v>
      </c>
      <c r="AZ66">
        <f t="shared" si="45"/>
        <v>20.300721168518066</v>
      </c>
      <c r="BA66">
        <f t="shared" si="46"/>
        <v>2.3906706306646752</v>
      </c>
      <c r="BB66">
        <f t="shared" si="47"/>
        <v>0.19498284271524985</v>
      </c>
      <c r="BC66">
        <f t="shared" si="48"/>
        <v>1.2676029075187689</v>
      </c>
      <c r="BD66">
        <f t="shared" si="49"/>
        <v>1.1230677231459063</v>
      </c>
      <c r="BE66">
        <f t="shared" si="50"/>
        <v>0.12291490744428431</v>
      </c>
      <c r="BF66">
        <f t="shared" si="51"/>
        <v>36.885541744796292</v>
      </c>
      <c r="BG66">
        <f t="shared" si="52"/>
        <v>0.93793424978350837</v>
      </c>
      <c r="BH66">
        <f t="shared" si="53"/>
        <v>55.325227971415082</v>
      </c>
      <c r="BI66">
        <f t="shared" si="54"/>
        <v>395.72447982007174</v>
      </c>
      <c r="BJ66">
        <f t="shared" si="55"/>
        <v>3.0382846191688096E-3</v>
      </c>
    </row>
    <row r="67" spans="1:62">
      <c r="A67" s="1">
        <v>17</v>
      </c>
      <c r="B67" s="1" t="s">
        <v>144</v>
      </c>
      <c r="C67" s="2">
        <v>40926</v>
      </c>
      <c r="D67" s="1" t="s">
        <v>126</v>
      </c>
      <c r="E67" s="1">
        <v>0</v>
      </c>
      <c r="F67" s="1" t="s">
        <v>88</v>
      </c>
      <c r="G67" s="1" t="s">
        <v>141</v>
      </c>
      <c r="H67" s="1">
        <v>0</v>
      </c>
      <c r="I67" s="1">
        <v>2875.5</v>
      </c>
      <c r="J67" s="1">
        <v>0</v>
      </c>
      <c r="K67">
        <f t="shared" si="28"/>
        <v>1.6379909913253876</v>
      </c>
      <c r="L67">
        <f t="shared" si="29"/>
        <v>0.20725309128230104</v>
      </c>
      <c r="M67">
        <f t="shared" si="30"/>
        <v>377.02540910128795</v>
      </c>
      <c r="N67">
        <f t="shared" si="31"/>
        <v>2.3141597911321434</v>
      </c>
      <c r="O67">
        <f t="shared" si="32"/>
        <v>1.147508931409075</v>
      </c>
      <c r="P67">
        <f t="shared" si="33"/>
        <v>20.249013900756836</v>
      </c>
      <c r="Q67" s="1">
        <v>4</v>
      </c>
      <c r="R67">
        <f t="shared" si="34"/>
        <v>1.8591305017471313</v>
      </c>
      <c r="S67" s="1">
        <v>1</v>
      </c>
      <c r="T67">
        <f t="shared" si="35"/>
        <v>3.7182610034942627</v>
      </c>
      <c r="U67" s="1">
        <v>20.426862716674805</v>
      </c>
      <c r="V67" s="1">
        <v>20.249013900756836</v>
      </c>
      <c r="W67" s="1">
        <v>20.417575836181641</v>
      </c>
      <c r="X67" s="1">
        <v>399.56744384765625</v>
      </c>
      <c r="Y67" s="1">
        <v>397.52328491210938</v>
      </c>
      <c r="Z67" s="1">
        <v>10.63460636138916</v>
      </c>
      <c r="AA67" s="1">
        <v>12.460917472839355</v>
      </c>
      <c r="AB67" s="1">
        <v>43.764678955078125</v>
      </c>
      <c r="AC67" s="1">
        <v>51.280509948730469</v>
      </c>
      <c r="AD67" s="1">
        <v>500.53317260742188</v>
      </c>
      <c r="AE67" s="1">
        <v>56.949867248535156</v>
      </c>
      <c r="AF67" s="1">
        <v>610.9056396484375</v>
      </c>
      <c r="AG67" s="1">
        <v>99.152816772460938</v>
      </c>
      <c r="AH67" s="1">
        <v>-0.78320527076721191</v>
      </c>
      <c r="AI67" s="1">
        <v>-0.28720691800117493</v>
      </c>
      <c r="AJ67" s="1">
        <v>1</v>
      </c>
      <c r="AK67" s="1">
        <v>-0.21956524252891541</v>
      </c>
      <c r="AL67" s="1">
        <v>2.737391471862793</v>
      </c>
      <c r="AM67" s="1">
        <v>1</v>
      </c>
      <c r="AN67" s="1">
        <v>0</v>
      </c>
      <c r="AO67" s="1">
        <v>0.18999999761581421</v>
      </c>
      <c r="AP67" s="1">
        <v>111115</v>
      </c>
      <c r="AQ67">
        <f t="shared" si="36"/>
        <v>1.2513329315185546</v>
      </c>
      <c r="AR67">
        <f t="shared" si="37"/>
        <v>2.3141597911321434E-3</v>
      </c>
      <c r="AS67">
        <f t="shared" si="38"/>
        <v>293.39901390075681</v>
      </c>
      <c r="AT67">
        <f t="shared" si="39"/>
        <v>293.57686271667478</v>
      </c>
      <c r="AU67">
        <f t="shared" si="40"/>
        <v>10.820474641442615</v>
      </c>
      <c r="AV67">
        <f t="shared" si="41"/>
        <v>-0.83891521948946723</v>
      </c>
      <c r="AW67">
        <f t="shared" si="42"/>
        <v>2.3830439984102725</v>
      </c>
      <c r="AX67">
        <f t="shared" si="43"/>
        <v>24.034052445317393</v>
      </c>
      <c r="AY67">
        <f t="shared" si="44"/>
        <v>11.573134972478037</v>
      </c>
      <c r="AZ67">
        <f t="shared" si="45"/>
        <v>20.33793830871582</v>
      </c>
      <c r="BA67">
        <f t="shared" si="46"/>
        <v>2.3961732489200354</v>
      </c>
      <c r="BB67">
        <f t="shared" si="47"/>
        <v>0.196310870006564</v>
      </c>
      <c r="BC67">
        <f t="shared" si="48"/>
        <v>1.2355350670011975</v>
      </c>
      <c r="BD67">
        <f t="shared" si="49"/>
        <v>1.1606381819188378</v>
      </c>
      <c r="BE67">
        <f t="shared" si="50"/>
        <v>0.12363260157754341</v>
      </c>
      <c r="BF67">
        <f t="shared" si="51"/>
        <v>37.383131307182126</v>
      </c>
      <c r="BG67">
        <f t="shared" si="52"/>
        <v>0.94843603736230597</v>
      </c>
      <c r="BH67">
        <f t="shared" si="53"/>
        <v>53.541485216342942</v>
      </c>
      <c r="BI67">
        <f t="shared" si="54"/>
        <v>396.92857468703073</v>
      </c>
      <c r="BJ67">
        <f t="shared" si="55"/>
        <v>2.209477372993391E-3</v>
      </c>
    </row>
    <row r="68" spans="1:62">
      <c r="A68" s="1">
        <v>18</v>
      </c>
      <c r="B68" s="1" t="s">
        <v>145</v>
      </c>
      <c r="C68" s="2">
        <v>40926</v>
      </c>
      <c r="D68" s="1" t="s">
        <v>126</v>
      </c>
      <c r="E68" s="1">
        <v>0</v>
      </c>
      <c r="F68" s="1" t="s">
        <v>73</v>
      </c>
      <c r="G68" s="1" t="s">
        <v>141</v>
      </c>
      <c r="H68" s="1">
        <v>0</v>
      </c>
      <c r="I68" s="1">
        <v>4504.5</v>
      </c>
      <c r="J68" s="1">
        <v>0</v>
      </c>
      <c r="K68">
        <f t="shared" si="28"/>
        <v>8.0246147238470513</v>
      </c>
      <c r="L68">
        <f t="shared" si="29"/>
        <v>0.25204513562624437</v>
      </c>
      <c r="M68">
        <f t="shared" si="30"/>
        <v>334.84213810526893</v>
      </c>
      <c r="N68">
        <f t="shared" si="31"/>
        <v>3.1643857143191627</v>
      </c>
      <c r="O68">
        <f t="shared" si="32"/>
        <v>1.2866536694900423</v>
      </c>
      <c r="P68">
        <f t="shared" si="33"/>
        <v>21.674394607543945</v>
      </c>
      <c r="Q68" s="1">
        <v>2</v>
      </c>
      <c r="R68">
        <f t="shared" si="34"/>
        <v>2.2982609868049622</v>
      </c>
      <c r="S68" s="1">
        <v>1</v>
      </c>
      <c r="T68">
        <f t="shared" si="35"/>
        <v>4.5965219736099243</v>
      </c>
      <c r="U68" s="1">
        <v>21.781827926635742</v>
      </c>
      <c r="V68" s="1">
        <v>21.674394607543945</v>
      </c>
      <c r="W68" s="1">
        <v>21.740121841430664</v>
      </c>
      <c r="X68" s="1">
        <v>399.56552124023438</v>
      </c>
      <c r="Y68" s="1">
        <v>395.85833740234375</v>
      </c>
      <c r="Z68" s="1">
        <v>12.016066551208496</v>
      </c>
      <c r="AA68" s="1">
        <v>13.263779640197754</v>
      </c>
      <c r="AB68" s="1">
        <v>45.483844757080078</v>
      </c>
      <c r="AC68" s="1">
        <v>50.206752777099609</v>
      </c>
      <c r="AD68" s="1">
        <v>500.50192260742188</v>
      </c>
      <c r="AE68" s="1">
        <v>531.764892578125</v>
      </c>
      <c r="AF68" s="1">
        <v>742.952880859375</v>
      </c>
      <c r="AG68" s="1">
        <v>99.113243103027344</v>
      </c>
      <c r="AH68" s="1">
        <v>-0.78320527076721191</v>
      </c>
      <c r="AI68" s="1">
        <v>-0.28720691800117493</v>
      </c>
      <c r="AJ68" s="1">
        <v>1</v>
      </c>
      <c r="AK68" s="1">
        <v>-0.21956524252891541</v>
      </c>
      <c r="AL68" s="1">
        <v>2.737391471862793</v>
      </c>
      <c r="AM68" s="1">
        <v>1</v>
      </c>
      <c r="AN68" s="1">
        <v>0</v>
      </c>
      <c r="AO68" s="1">
        <v>0.18999999761581421</v>
      </c>
      <c r="AP68" s="1">
        <v>111115</v>
      </c>
      <c r="AQ68">
        <f t="shared" si="36"/>
        <v>2.5025096130371094</v>
      </c>
      <c r="AR68">
        <f t="shared" si="37"/>
        <v>3.1643857143191629E-3</v>
      </c>
      <c r="AS68">
        <f t="shared" si="38"/>
        <v>294.82439460754392</v>
      </c>
      <c r="AT68">
        <f t="shared" si="39"/>
        <v>294.93182792663572</v>
      </c>
      <c r="AU68">
        <f t="shared" si="40"/>
        <v>101.03532832201745</v>
      </c>
      <c r="AV68">
        <f t="shared" si="41"/>
        <v>-0.28896805857896696</v>
      </c>
      <c r="AW68">
        <f t="shared" si="42"/>
        <v>2.6012698854339469</v>
      </c>
      <c r="AX68">
        <f t="shared" si="43"/>
        <v>26.245432033032657</v>
      </c>
      <c r="AY68">
        <f t="shared" si="44"/>
        <v>12.981652392834903</v>
      </c>
      <c r="AZ68">
        <f t="shared" si="45"/>
        <v>21.728111267089844</v>
      </c>
      <c r="BA68">
        <f t="shared" si="46"/>
        <v>2.6098251446968557</v>
      </c>
      <c r="BB68">
        <f t="shared" si="47"/>
        <v>0.23894296565280251</v>
      </c>
      <c r="BC68">
        <f t="shared" si="48"/>
        <v>1.3146162159439045</v>
      </c>
      <c r="BD68">
        <f t="shared" si="49"/>
        <v>1.2952089287529511</v>
      </c>
      <c r="BE68">
        <f t="shared" si="50"/>
        <v>0.15046371132064978</v>
      </c>
      <c r="BF68">
        <f t="shared" si="51"/>
        <v>33.187290235164973</v>
      </c>
      <c r="BG68">
        <f t="shared" si="52"/>
        <v>0.84586354882034731</v>
      </c>
      <c r="BH68">
        <f t="shared" si="53"/>
        <v>52.163723348648602</v>
      </c>
      <c r="BI68">
        <f t="shared" si="54"/>
        <v>393.50150544561853</v>
      </c>
      <c r="BJ68">
        <f t="shared" si="55"/>
        <v>1.0637666607150984E-2</v>
      </c>
    </row>
    <row r="69" spans="1:62">
      <c r="A69" s="1">
        <v>19</v>
      </c>
      <c r="B69" s="1" t="s">
        <v>146</v>
      </c>
      <c r="C69" s="2">
        <v>40926</v>
      </c>
      <c r="D69" s="1" t="s">
        <v>126</v>
      </c>
      <c r="E69" s="1">
        <v>0</v>
      </c>
      <c r="F69" s="1" t="s">
        <v>71</v>
      </c>
      <c r="G69" s="1" t="s">
        <v>141</v>
      </c>
      <c r="H69" s="1">
        <v>0</v>
      </c>
      <c r="I69" s="1">
        <v>4655</v>
      </c>
      <c r="J69" s="1">
        <v>0</v>
      </c>
      <c r="K69">
        <f t="shared" si="28"/>
        <v>8.7181165114313366</v>
      </c>
      <c r="L69">
        <f t="shared" si="29"/>
        <v>0.17010172669887547</v>
      </c>
      <c r="M69">
        <f t="shared" si="30"/>
        <v>301.26827340510863</v>
      </c>
      <c r="N69">
        <f t="shared" si="31"/>
        <v>2.2139129757124079</v>
      </c>
      <c r="O69">
        <f t="shared" si="32"/>
        <v>1.3156902024216393</v>
      </c>
      <c r="P69">
        <f t="shared" si="33"/>
        <v>21.961465835571289</v>
      </c>
      <c r="Q69" s="1">
        <v>3</v>
      </c>
      <c r="R69">
        <f t="shared" si="34"/>
        <v>2.0786957442760468</v>
      </c>
      <c r="S69" s="1">
        <v>1</v>
      </c>
      <c r="T69">
        <f t="shared" si="35"/>
        <v>4.1573914885520935</v>
      </c>
      <c r="U69" s="1">
        <v>22.090404510498047</v>
      </c>
      <c r="V69" s="1">
        <v>21.961465835571289</v>
      </c>
      <c r="W69" s="1">
        <v>22.005731582641602</v>
      </c>
      <c r="X69" s="1">
        <v>399.38217163085938</v>
      </c>
      <c r="Y69" s="1">
        <v>393.6339111328125</v>
      </c>
      <c r="Z69" s="1">
        <v>12.126951217651367</v>
      </c>
      <c r="AA69" s="1">
        <v>13.436200141906738</v>
      </c>
      <c r="AB69" s="1">
        <v>45.043369293212891</v>
      </c>
      <c r="AC69" s="1">
        <v>49.906337738037109</v>
      </c>
      <c r="AD69" s="1">
        <v>500.47772216796875</v>
      </c>
      <c r="AE69" s="1">
        <v>1267.9293212890625</v>
      </c>
      <c r="AF69" s="1">
        <v>196.65757751464844</v>
      </c>
      <c r="AG69" s="1">
        <v>99.104438781738281</v>
      </c>
      <c r="AH69" s="1">
        <v>-0.78320527076721191</v>
      </c>
      <c r="AI69" s="1">
        <v>-0.28720691800117493</v>
      </c>
      <c r="AJ69" s="1">
        <v>1</v>
      </c>
      <c r="AK69" s="1">
        <v>-0.21956524252891541</v>
      </c>
      <c r="AL69" s="1">
        <v>2.737391471862793</v>
      </c>
      <c r="AM69" s="1">
        <v>1</v>
      </c>
      <c r="AN69" s="1">
        <v>0</v>
      </c>
      <c r="AO69" s="1">
        <v>0.18999999761581421</v>
      </c>
      <c r="AP69" s="1">
        <v>111115</v>
      </c>
      <c r="AQ69">
        <f t="shared" si="36"/>
        <v>1.6682590738932288</v>
      </c>
      <c r="AR69">
        <f t="shared" si="37"/>
        <v>2.2139129757124077E-3</v>
      </c>
      <c r="AS69">
        <f t="shared" si="38"/>
        <v>295.11146583557127</v>
      </c>
      <c r="AT69">
        <f t="shared" si="39"/>
        <v>295.24040451049802</v>
      </c>
      <c r="AU69">
        <f t="shared" si="40"/>
        <v>240.9065680219428</v>
      </c>
      <c r="AV69">
        <f t="shared" si="41"/>
        <v>1.2271173051129056</v>
      </c>
      <c r="AW69">
        <f t="shared" si="42"/>
        <v>2.6472772768444188</v>
      </c>
      <c r="AX69">
        <f t="shared" si="43"/>
        <v>26.711995036616116</v>
      </c>
      <c r="AY69">
        <f t="shared" si="44"/>
        <v>13.275794894709378</v>
      </c>
      <c r="AZ69">
        <f t="shared" si="45"/>
        <v>22.025935173034668</v>
      </c>
      <c r="BA69">
        <f t="shared" si="46"/>
        <v>2.657706832299239</v>
      </c>
      <c r="BB69">
        <f t="shared" si="47"/>
        <v>0.1634155007507983</v>
      </c>
      <c r="BC69">
        <f t="shared" si="48"/>
        <v>1.3315870744227796</v>
      </c>
      <c r="BD69">
        <f t="shared" si="49"/>
        <v>1.3261197578764594</v>
      </c>
      <c r="BE69">
        <f t="shared" si="50"/>
        <v>0.1027150705222212</v>
      </c>
      <c r="BF69">
        <f t="shared" si="51"/>
        <v>29.857023158556579</v>
      </c>
      <c r="BG69">
        <f t="shared" si="52"/>
        <v>0.76535142142126167</v>
      </c>
      <c r="BH69">
        <f t="shared" si="53"/>
        <v>51.275712380312598</v>
      </c>
      <c r="BI69">
        <f t="shared" si="54"/>
        <v>390.80293951928007</v>
      </c>
      <c r="BJ69">
        <f t="shared" si="55"/>
        <v>1.1438696834985131E-2</v>
      </c>
    </row>
    <row r="70" spans="1:62">
      <c r="A70" s="1">
        <v>20</v>
      </c>
      <c r="B70" s="1" t="s">
        <v>147</v>
      </c>
      <c r="C70" s="2">
        <v>40926</v>
      </c>
      <c r="D70" s="1" t="s">
        <v>126</v>
      </c>
      <c r="E70" s="1">
        <v>0</v>
      </c>
      <c r="F70" s="1" t="s">
        <v>69</v>
      </c>
      <c r="G70" s="1" t="s">
        <v>141</v>
      </c>
      <c r="H70" s="1">
        <v>0</v>
      </c>
      <c r="I70" s="1">
        <v>4754.5</v>
      </c>
      <c r="J70" s="1">
        <v>0</v>
      </c>
      <c r="K70">
        <f t="shared" si="28"/>
        <v>6.8063348682425691</v>
      </c>
      <c r="L70">
        <f t="shared" si="29"/>
        <v>2.7054655881826178E-2</v>
      </c>
      <c r="M70">
        <f t="shared" si="30"/>
        <v>-14.697321499168119</v>
      </c>
      <c r="N70">
        <f t="shared" si="31"/>
        <v>0.39103645765027789</v>
      </c>
      <c r="O70">
        <f t="shared" si="32"/>
        <v>1.4138839755687869</v>
      </c>
      <c r="P70">
        <f t="shared" si="33"/>
        <v>21.965507507324219</v>
      </c>
      <c r="Q70" s="1">
        <v>3.5</v>
      </c>
      <c r="R70">
        <f t="shared" si="34"/>
        <v>1.9689131230115891</v>
      </c>
      <c r="S70" s="1">
        <v>1</v>
      </c>
      <c r="T70">
        <f t="shared" si="35"/>
        <v>3.9378262460231781</v>
      </c>
      <c r="U70" s="1">
        <v>22.190715789794922</v>
      </c>
      <c r="V70" s="1">
        <v>21.965507507324219</v>
      </c>
      <c r="W70" s="1">
        <v>22.136981964111328</v>
      </c>
      <c r="X70" s="1">
        <v>399.4803466796875</v>
      </c>
      <c r="Y70" s="1">
        <v>394.61294555664062</v>
      </c>
      <c r="Z70" s="1">
        <v>12.18300724029541</v>
      </c>
      <c r="AA70" s="1">
        <v>12.453043937683105</v>
      </c>
      <c r="AB70" s="1">
        <v>44.972026824951172</v>
      </c>
      <c r="AC70" s="1">
        <v>45.968830108642578</v>
      </c>
      <c r="AD70" s="1">
        <v>500.51864624023438</v>
      </c>
      <c r="AE70" s="1">
        <v>44.522647857666016</v>
      </c>
      <c r="AF70" s="1">
        <v>37.74957275390625</v>
      </c>
      <c r="AG70" s="1">
        <v>99.095939636230469</v>
      </c>
      <c r="AH70" s="1">
        <v>-0.78320527076721191</v>
      </c>
      <c r="AI70" s="1">
        <v>-0.28720691800117493</v>
      </c>
      <c r="AJ70" s="1">
        <v>1</v>
      </c>
      <c r="AK70" s="1">
        <v>-0.21956524252891541</v>
      </c>
      <c r="AL70" s="1">
        <v>2.737391471862793</v>
      </c>
      <c r="AM70" s="1">
        <v>1</v>
      </c>
      <c r="AN70" s="1">
        <v>0</v>
      </c>
      <c r="AO70" s="1">
        <v>0.18999999761581421</v>
      </c>
      <c r="AP70" s="1">
        <v>111115</v>
      </c>
      <c r="AQ70">
        <f t="shared" si="36"/>
        <v>1.430053274972098</v>
      </c>
      <c r="AR70">
        <f t="shared" si="37"/>
        <v>3.910364576502779E-4</v>
      </c>
      <c r="AS70">
        <f t="shared" si="38"/>
        <v>295.1155075073242</v>
      </c>
      <c r="AT70">
        <f t="shared" si="39"/>
        <v>295.3407157897949</v>
      </c>
      <c r="AU70">
        <f t="shared" si="40"/>
        <v>8.4593029868062786</v>
      </c>
      <c r="AV70">
        <f t="shared" si="41"/>
        <v>-5.6005689596810633E-2</v>
      </c>
      <c r="AW70">
        <f t="shared" si="42"/>
        <v>2.6479300659047578</v>
      </c>
      <c r="AX70">
        <f t="shared" si="43"/>
        <v>26.720873485079178</v>
      </c>
      <c r="AY70">
        <f t="shared" si="44"/>
        <v>14.267829547396072</v>
      </c>
      <c r="AZ70">
        <f t="shared" si="45"/>
        <v>22.07811164855957</v>
      </c>
      <c r="BA70">
        <f t="shared" si="46"/>
        <v>2.6661740190313457</v>
      </c>
      <c r="BB70">
        <f t="shared" si="47"/>
        <v>2.6870046451431349E-2</v>
      </c>
      <c r="BC70">
        <f t="shared" si="48"/>
        <v>1.2340460903359709</v>
      </c>
      <c r="BD70">
        <f t="shared" si="49"/>
        <v>1.4321279286953748</v>
      </c>
      <c r="BE70">
        <f t="shared" si="50"/>
        <v>1.6810268033719083E-2</v>
      </c>
      <c r="BF70">
        <f t="shared" si="51"/>
        <v>-1.4564448840958362</v>
      </c>
      <c r="BG70">
        <f t="shared" si="52"/>
        <v>-3.7244904569555093E-2</v>
      </c>
      <c r="BH70">
        <f t="shared" si="53"/>
        <v>45.909053007468778</v>
      </c>
      <c r="BI70">
        <f t="shared" si="54"/>
        <v>392.27953836748213</v>
      </c>
      <c r="BJ70">
        <f t="shared" si="55"/>
        <v>7.9655540932142953E-3</v>
      </c>
    </row>
    <row r="71" spans="1:62">
      <c r="A71" s="1">
        <v>21</v>
      </c>
      <c r="B71" s="1" t="s">
        <v>148</v>
      </c>
      <c r="C71" s="2">
        <v>40926</v>
      </c>
      <c r="D71" s="1" t="s">
        <v>126</v>
      </c>
      <c r="E71" s="1">
        <v>0</v>
      </c>
      <c r="F71" s="1" t="s">
        <v>88</v>
      </c>
      <c r="G71" s="1" t="s">
        <v>67</v>
      </c>
      <c r="H71" s="1">
        <v>0</v>
      </c>
      <c r="I71" s="1">
        <v>5082</v>
      </c>
      <c r="J71" s="1">
        <v>0</v>
      </c>
      <c r="K71">
        <f t="shared" si="28"/>
        <v>20.833512215885072</v>
      </c>
      <c r="L71">
        <f t="shared" si="29"/>
        <v>0.55125466034709392</v>
      </c>
      <c r="M71">
        <f t="shared" si="30"/>
        <v>313.17254175010981</v>
      </c>
      <c r="N71">
        <f t="shared" si="31"/>
        <v>6.3783452944585264</v>
      </c>
      <c r="O71">
        <f t="shared" si="32"/>
        <v>1.2628047977717431</v>
      </c>
      <c r="P71">
        <f t="shared" si="33"/>
        <v>22.777093887329102</v>
      </c>
      <c r="Q71" s="1">
        <v>2.5</v>
      </c>
      <c r="R71">
        <f t="shared" si="34"/>
        <v>2.1884783655405045</v>
      </c>
      <c r="S71" s="1">
        <v>1</v>
      </c>
      <c r="T71">
        <f t="shared" si="35"/>
        <v>4.3769567310810089</v>
      </c>
      <c r="U71" s="1">
        <v>22.781782150268555</v>
      </c>
      <c r="V71" s="1">
        <v>22.777093887329102</v>
      </c>
      <c r="W71" s="1">
        <v>22.651023864746094</v>
      </c>
      <c r="X71" s="1">
        <v>398.9876708984375</v>
      </c>
      <c r="Y71" s="1">
        <v>387.34573364257812</v>
      </c>
      <c r="Z71" s="1">
        <v>12.194232940673828</v>
      </c>
      <c r="AA71" s="1">
        <v>15.331779479980469</v>
      </c>
      <c r="AB71" s="1">
        <v>43.41925048828125</v>
      </c>
      <c r="AC71" s="1">
        <v>54.590919494628906</v>
      </c>
      <c r="AD71" s="1">
        <v>500.43511962890625</v>
      </c>
      <c r="AE71" s="1">
        <v>1278.109375</v>
      </c>
      <c r="AF71" s="1">
        <v>1340.1953125</v>
      </c>
      <c r="AG71" s="1">
        <v>99.081657409667969</v>
      </c>
      <c r="AH71" s="1">
        <v>-0.78320527076721191</v>
      </c>
      <c r="AI71" s="1">
        <v>-0.28720691800117493</v>
      </c>
      <c r="AJ71" s="1">
        <v>1</v>
      </c>
      <c r="AK71" s="1">
        <v>-0.21956524252891541</v>
      </c>
      <c r="AL71" s="1">
        <v>2.737391471862793</v>
      </c>
      <c r="AM71" s="1">
        <v>1</v>
      </c>
      <c r="AN71" s="1">
        <v>0</v>
      </c>
      <c r="AO71" s="1">
        <v>0.18999999761581421</v>
      </c>
      <c r="AP71" s="1">
        <v>111115</v>
      </c>
      <c r="AQ71">
        <f t="shared" si="36"/>
        <v>2.0017404785156248</v>
      </c>
      <c r="AR71">
        <f t="shared" si="37"/>
        <v>6.3783452944585267E-3</v>
      </c>
      <c r="AS71">
        <f t="shared" si="38"/>
        <v>295.92709388732908</v>
      </c>
      <c r="AT71">
        <f t="shared" si="39"/>
        <v>295.93178215026853</v>
      </c>
      <c r="AU71">
        <f t="shared" si="40"/>
        <v>242.84077820274979</v>
      </c>
      <c r="AV71">
        <f t="shared" si="41"/>
        <v>-0.31047546771632611</v>
      </c>
      <c r="AW71">
        <f t="shared" si="42"/>
        <v>2.7819029196877452</v>
      </c>
      <c r="AX71">
        <f t="shared" si="43"/>
        <v>28.076871061871223</v>
      </c>
      <c r="AY71">
        <f t="shared" si="44"/>
        <v>12.745091581890755</v>
      </c>
      <c r="AZ71">
        <f t="shared" si="45"/>
        <v>22.779438018798828</v>
      </c>
      <c r="BA71">
        <f t="shared" si="46"/>
        <v>2.7822983101855687</v>
      </c>
      <c r="BB71">
        <f t="shared" si="47"/>
        <v>0.48959299926596672</v>
      </c>
      <c r="BC71">
        <f t="shared" si="48"/>
        <v>1.519098121916002</v>
      </c>
      <c r="BD71">
        <f t="shared" si="49"/>
        <v>1.2632001882695667</v>
      </c>
      <c r="BE71">
        <f t="shared" si="50"/>
        <v>0.31099626900368021</v>
      </c>
      <c r="BF71">
        <f t="shared" si="51"/>
        <v>31.02965449179932</v>
      </c>
      <c r="BG71">
        <f t="shared" si="52"/>
        <v>0.80850907742045419</v>
      </c>
      <c r="BH71">
        <f t="shared" si="53"/>
        <v>58.789579626859023</v>
      </c>
      <c r="BI71">
        <f t="shared" si="54"/>
        <v>380.91998095196413</v>
      </c>
      <c r="BJ71">
        <f t="shared" si="55"/>
        <v>3.2153562075216219E-2</v>
      </c>
    </row>
    <row r="72" spans="1:62">
      <c r="A72" s="1">
        <v>22</v>
      </c>
      <c r="B72" s="1" t="s">
        <v>149</v>
      </c>
      <c r="C72" s="2">
        <v>40926</v>
      </c>
      <c r="D72" s="1" t="s">
        <v>126</v>
      </c>
      <c r="E72" s="1">
        <v>0</v>
      </c>
      <c r="F72" s="1" t="s">
        <v>73</v>
      </c>
      <c r="G72" s="1" t="s">
        <v>67</v>
      </c>
      <c r="H72" s="1">
        <v>0</v>
      </c>
      <c r="I72" s="1">
        <v>5263.5</v>
      </c>
      <c r="J72" s="1">
        <v>0</v>
      </c>
      <c r="K72">
        <f t="shared" si="28"/>
        <v>17.11005577302948</v>
      </c>
      <c r="L72">
        <f t="shared" si="29"/>
        <v>0.28290171999810976</v>
      </c>
      <c r="M72">
        <f t="shared" si="30"/>
        <v>273.29901574772202</v>
      </c>
      <c r="N72">
        <f t="shared" si="31"/>
        <v>3.8817172119973335</v>
      </c>
      <c r="O72">
        <f t="shared" si="32"/>
        <v>1.4301240467388412</v>
      </c>
      <c r="P72">
        <f t="shared" si="33"/>
        <v>23.640632629394531</v>
      </c>
      <c r="Q72" s="1">
        <v>4</v>
      </c>
      <c r="R72">
        <f t="shared" si="34"/>
        <v>1.8591305017471313</v>
      </c>
      <c r="S72" s="1">
        <v>1</v>
      </c>
      <c r="T72">
        <f t="shared" si="35"/>
        <v>3.7182610034942627</v>
      </c>
      <c r="U72" s="1">
        <v>23.374528884887695</v>
      </c>
      <c r="V72" s="1">
        <v>23.640632629394531</v>
      </c>
      <c r="W72" s="1">
        <v>23.259872436523438</v>
      </c>
      <c r="X72" s="1">
        <v>398.92514038085938</v>
      </c>
      <c r="Y72" s="1">
        <v>384.05795288085938</v>
      </c>
      <c r="Z72" s="1">
        <v>12.092657089233398</v>
      </c>
      <c r="AA72" s="1">
        <v>15.148215293884277</v>
      </c>
      <c r="AB72" s="1">
        <v>41.53814697265625</v>
      </c>
      <c r="AC72" s="1">
        <v>52.033958435058594</v>
      </c>
      <c r="AD72" s="1">
        <v>500.45404052734375</v>
      </c>
      <c r="AE72" s="1">
        <v>1465.236083984375</v>
      </c>
      <c r="AF72" s="1">
        <v>1433.171630859375</v>
      </c>
      <c r="AG72" s="1">
        <v>99.074661254882812</v>
      </c>
      <c r="AH72" s="1">
        <v>-0.78320527076721191</v>
      </c>
      <c r="AI72" s="1">
        <v>-0.28720691800117493</v>
      </c>
      <c r="AJ72" s="1">
        <v>1</v>
      </c>
      <c r="AK72" s="1">
        <v>-0.21956524252891541</v>
      </c>
      <c r="AL72" s="1">
        <v>2.737391471862793</v>
      </c>
      <c r="AM72" s="1">
        <v>1</v>
      </c>
      <c r="AN72" s="1">
        <v>0</v>
      </c>
      <c r="AO72" s="1">
        <v>0.18999999761581421</v>
      </c>
      <c r="AP72" s="1">
        <v>111115</v>
      </c>
      <c r="AQ72">
        <f t="shared" si="36"/>
        <v>1.2511351013183594</v>
      </c>
      <c r="AR72">
        <f t="shared" si="37"/>
        <v>3.8817172119973336E-3</v>
      </c>
      <c r="AS72">
        <f t="shared" si="38"/>
        <v>296.79063262939451</v>
      </c>
      <c r="AT72">
        <f t="shared" si="39"/>
        <v>296.52452888488767</v>
      </c>
      <c r="AU72">
        <f t="shared" si="40"/>
        <v>278.3948524636362</v>
      </c>
      <c r="AV72">
        <f t="shared" si="41"/>
        <v>0.97559235439817793</v>
      </c>
      <c r="AW72">
        <f t="shared" si="42"/>
        <v>2.930928345596461</v>
      </c>
      <c r="AX72">
        <f t="shared" si="43"/>
        <v>29.583026663661823</v>
      </c>
      <c r="AY72">
        <f t="shared" si="44"/>
        <v>14.434811369777545</v>
      </c>
      <c r="AZ72">
        <f t="shared" si="45"/>
        <v>23.507580757141113</v>
      </c>
      <c r="BA72">
        <f t="shared" si="46"/>
        <v>2.9075216162921809</v>
      </c>
      <c r="BB72">
        <f t="shared" si="47"/>
        <v>0.26289918855694089</v>
      </c>
      <c r="BC72">
        <f t="shared" si="48"/>
        <v>1.5008042988576198</v>
      </c>
      <c r="BD72">
        <f t="shared" si="49"/>
        <v>1.4067173174345611</v>
      </c>
      <c r="BE72">
        <f t="shared" si="50"/>
        <v>0.16599917964818275</v>
      </c>
      <c r="BF72">
        <f t="shared" si="51"/>
        <v>27.077007406498446</v>
      </c>
      <c r="BG72">
        <f t="shared" si="52"/>
        <v>0.71160879158386692</v>
      </c>
      <c r="BH72">
        <f t="shared" si="53"/>
        <v>53.618402748459694</v>
      </c>
      <c r="BI72">
        <f t="shared" si="54"/>
        <v>377.84575441714668</v>
      </c>
      <c r="BJ72">
        <f t="shared" si="55"/>
        <v>2.4280115649362721E-2</v>
      </c>
    </row>
    <row r="73" spans="1:62">
      <c r="A73" s="1">
        <v>23</v>
      </c>
      <c r="B73" s="1" t="s">
        <v>150</v>
      </c>
      <c r="C73" s="2">
        <v>40926</v>
      </c>
      <c r="D73" s="1" t="s">
        <v>126</v>
      </c>
      <c r="E73" s="1">
        <v>0</v>
      </c>
      <c r="F73" s="1" t="s">
        <v>71</v>
      </c>
      <c r="G73" s="1" t="s">
        <v>67</v>
      </c>
      <c r="H73" s="1">
        <v>0</v>
      </c>
      <c r="I73" s="1">
        <v>5367.5</v>
      </c>
      <c r="J73" s="1">
        <v>0</v>
      </c>
      <c r="K73">
        <f t="shared" si="28"/>
        <v>16.271803569944648</v>
      </c>
      <c r="L73">
        <f t="shared" si="29"/>
        <v>0.44172679108078888</v>
      </c>
      <c r="M73">
        <f t="shared" si="30"/>
        <v>308.7245051424145</v>
      </c>
      <c r="N73">
        <f t="shared" si="31"/>
        <v>4.6082258525202437</v>
      </c>
      <c r="O73">
        <f t="shared" si="32"/>
        <v>1.146567255128325</v>
      </c>
      <c r="P73">
        <f t="shared" si="33"/>
        <v>22.807493209838867</v>
      </c>
      <c r="Q73" s="1">
        <v>5</v>
      </c>
      <c r="R73">
        <f t="shared" si="34"/>
        <v>1.6395652592182159</v>
      </c>
      <c r="S73" s="1">
        <v>1</v>
      </c>
      <c r="T73">
        <f t="shared" si="35"/>
        <v>3.2791305184364319</v>
      </c>
      <c r="U73" s="1">
        <v>23.875551223754883</v>
      </c>
      <c r="V73" s="1">
        <v>22.807493209838867</v>
      </c>
      <c r="W73" s="1">
        <v>23.777055740356445</v>
      </c>
      <c r="X73" s="1">
        <v>398.890869140625</v>
      </c>
      <c r="Y73" s="1">
        <v>380.88082885742188</v>
      </c>
      <c r="Z73" s="1">
        <v>12.030723571777344</v>
      </c>
      <c r="AA73" s="1">
        <v>16.558383941650391</v>
      </c>
      <c r="AB73" s="1">
        <v>40.095565795898438</v>
      </c>
      <c r="AC73" s="1">
        <v>55.185188293457031</v>
      </c>
      <c r="AD73" s="1">
        <v>500.47052001953125</v>
      </c>
      <c r="AE73" s="1">
        <v>639.63653564453125</v>
      </c>
      <c r="AF73" s="1">
        <v>1084.7154541015625</v>
      </c>
      <c r="AG73" s="1">
        <v>99.071685791015625</v>
      </c>
      <c r="AH73" s="1">
        <v>-0.78320527076721191</v>
      </c>
      <c r="AI73" s="1">
        <v>-0.28720691800117493</v>
      </c>
      <c r="AJ73" s="1">
        <v>1</v>
      </c>
      <c r="AK73" s="1">
        <v>-0.21956524252891541</v>
      </c>
      <c r="AL73" s="1">
        <v>2.737391471862793</v>
      </c>
      <c r="AM73" s="1">
        <v>1</v>
      </c>
      <c r="AN73" s="1">
        <v>0</v>
      </c>
      <c r="AO73" s="1">
        <v>0.18999999761581421</v>
      </c>
      <c r="AP73" s="1">
        <v>111115</v>
      </c>
      <c r="AQ73">
        <f t="shared" si="36"/>
        <v>1.0009410400390626</v>
      </c>
      <c r="AR73">
        <f t="shared" si="37"/>
        <v>4.6082258525202442E-3</v>
      </c>
      <c r="AS73">
        <f t="shared" si="38"/>
        <v>295.95749320983884</v>
      </c>
      <c r="AT73">
        <f t="shared" si="39"/>
        <v>297.02555122375486</v>
      </c>
      <c r="AU73">
        <f t="shared" si="40"/>
        <v>121.5309402474486</v>
      </c>
      <c r="AV73">
        <f t="shared" si="41"/>
        <v>-0.73022574633709847</v>
      </c>
      <c r="AW73">
        <f t="shared" si="42"/>
        <v>2.7870342662025114</v>
      </c>
      <c r="AX73">
        <f t="shared" si="43"/>
        <v>28.131491292896271</v>
      </c>
      <c r="AY73">
        <f t="shared" si="44"/>
        <v>11.573107351245881</v>
      </c>
      <c r="AZ73">
        <f t="shared" si="45"/>
        <v>23.341522216796875</v>
      </c>
      <c r="BA73">
        <f t="shared" si="46"/>
        <v>2.8785377597421267</v>
      </c>
      <c r="BB73">
        <f t="shared" si="47"/>
        <v>0.38928657590257021</v>
      </c>
      <c r="BC73">
        <f t="shared" si="48"/>
        <v>1.6404670110741864</v>
      </c>
      <c r="BD73">
        <f t="shared" si="49"/>
        <v>1.2380707486679403</v>
      </c>
      <c r="BE73">
        <f t="shared" si="50"/>
        <v>0.24752829986981234</v>
      </c>
      <c r="BF73">
        <f t="shared" si="51"/>
        <v>30.58585716945608</v>
      </c>
      <c r="BG73">
        <f t="shared" si="52"/>
        <v>0.81055406770809613</v>
      </c>
      <c r="BH73">
        <f t="shared" si="53"/>
        <v>62.915941262743758</v>
      </c>
      <c r="BI73">
        <f t="shared" si="54"/>
        <v>374.18181681873682</v>
      </c>
      <c r="BJ73">
        <f t="shared" si="55"/>
        <v>2.735984998815362E-2</v>
      </c>
    </row>
    <row r="74" spans="1:62">
      <c r="A74" s="1">
        <v>24</v>
      </c>
      <c r="B74" s="1" t="s">
        <v>151</v>
      </c>
      <c r="C74" s="2">
        <v>40926</v>
      </c>
      <c r="D74" s="1" t="s">
        <v>126</v>
      </c>
      <c r="E74" s="1">
        <v>0</v>
      </c>
      <c r="F74" s="1" t="s">
        <v>69</v>
      </c>
      <c r="G74" s="1" t="s">
        <v>67</v>
      </c>
      <c r="H74" s="1">
        <v>0</v>
      </c>
      <c r="I74" s="1">
        <v>5469</v>
      </c>
      <c r="J74" s="1">
        <v>0</v>
      </c>
      <c r="K74">
        <f t="shared" si="28"/>
        <v>15.32613190129126</v>
      </c>
      <c r="L74">
        <f t="shared" si="29"/>
        <v>0.29593150564764653</v>
      </c>
      <c r="M74">
        <f t="shared" si="30"/>
        <v>281.357283406166</v>
      </c>
      <c r="N74">
        <f t="shared" si="31"/>
        <v>3.7428402940854291</v>
      </c>
      <c r="O74">
        <f t="shared" si="32"/>
        <v>1.3514182794109104</v>
      </c>
      <c r="P74">
        <f t="shared" si="33"/>
        <v>23.887058258056641</v>
      </c>
      <c r="Q74" s="1">
        <v>6</v>
      </c>
      <c r="R74">
        <f t="shared" si="34"/>
        <v>1.4200000166893005</v>
      </c>
      <c r="S74" s="1">
        <v>1</v>
      </c>
      <c r="T74">
        <f t="shared" si="35"/>
        <v>2.8400000333786011</v>
      </c>
      <c r="U74" s="1">
        <v>24.325746536254883</v>
      </c>
      <c r="V74" s="1">
        <v>23.887058258056641</v>
      </c>
      <c r="W74" s="1">
        <v>24.2510986328125</v>
      </c>
      <c r="X74" s="1">
        <v>398.96832275390625</v>
      </c>
      <c r="Y74" s="1">
        <v>378.89016723632812</v>
      </c>
      <c r="Z74" s="1">
        <v>11.97133731842041</v>
      </c>
      <c r="AA74" s="1">
        <v>16.385862350463867</v>
      </c>
      <c r="AB74" s="1">
        <v>38.832077026367188</v>
      </c>
      <c r="AC74" s="1">
        <v>53.151714324951172</v>
      </c>
      <c r="AD74" s="1">
        <v>500.37237548828125</v>
      </c>
      <c r="AE74" s="1">
        <v>1379.269775390625</v>
      </c>
      <c r="AF74" s="1">
        <v>1214.878173828125</v>
      </c>
      <c r="AG74" s="1">
        <v>99.066940307617188</v>
      </c>
      <c r="AH74" s="1">
        <v>-0.78320527076721191</v>
      </c>
      <c r="AI74" s="1">
        <v>-0.28720691800117493</v>
      </c>
      <c r="AJ74" s="1">
        <v>1</v>
      </c>
      <c r="AK74" s="1">
        <v>-0.21956524252891541</v>
      </c>
      <c r="AL74" s="1">
        <v>2.737391471862793</v>
      </c>
      <c r="AM74" s="1">
        <v>1</v>
      </c>
      <c r="AN74" s="1">
        <v>0</v>
      </c>
      <c r="AO74" s="1">
        <v>0.18999999761581421</v>
      </c>
      <c r="AP74" s="1">
        <v>111115</v>
      </c>
      <c r="AQ74">
        <f t="shared" si="36"/>
        <v>0.83395395914713533</v>
      </c>
      <c r="AR74">
        <f t="shared" si="37"/>
        <v>3.7428402940854291E-3</v>
      </c>
      <c r="AS74">
        <f t="shared" si="38"/>
        <v>297.03705825805662</v>
      </c>
      <c r="AT74">
        <f t="shared" si="39"/>
        <v>297.47574653625486</v>
      </c>
      <c r="AU74">
        <f t="shared" si="40"/>
        <v>262.06125403578335</v>
      </c>
      <c r="AV74">
        <f t="shared" si="41"/>
        <v>1.2098421162709458</v>
      </c>
      <c r="AW74">
        <f t="shared" si="42"/>
        <v>2.9747155267731462</v>
      </c>
      <c r="AX74">
        <f t="shared" si="43"/>
        <v>30.027328163524825</v>
      </c>
      <c r="AY74">
        <f t="shared" si="44"/>
        <v>13.641465813060957</v>
      </c>
      <c r="AZ74">
        <f t="shared" si="45"/>
        <v>24.106402397155762</v>
      </c>
      <c r="BA74">
        <f t="shared" si="46"/>
        <v>3.0141706910483683</v>
      </c>
      <c r="BB74">
        <f t="shared" si="47"/>
        <v>0.2680050490445548</v>
      </c>
      <c r="BC74">
        <f t="shared" si="48"/>
        <v>1.6232972473622358</v>
      </c>
      <c r="BD74">
        <f t="shared" si="49"/>
        <v>1.3908734436861325</v>
      </c>
      <c r="BE74">
        <f t="shared" si="50"/>
        <v>0.16980665014782939</v>
      </c>
      <c r="BF74">
        <f t="shared" si="51"/>
        <v>27.873205200311979</v>
      </c>
      <c r="BG74">
        <f t="shared" si="52"/>
        <v>0.74258270004318383</v>
      </c>
      <c r="BH74">
        <f t="shared" si="53"/>
        <v>57.879511223016223</v>
      </c>
      <c r="BI74">
        <f t="shared" si="54"/>
        <v>371.60485814352188</v>
      </c>
      <c r="BJ74">
        <f t="shared" si="55"/>
        <v>2.3871297803206033E-2</v>
      </c>
    </row>
    <row r="75" spans="1:62">
      <c r="A75" s="1">
        <v>25</v>
      </c>
      <c r="B75" s="1" t="s">
        <v>152</v>
      </c>
      <c r="C75" s="2">
        <v>40926</v>
      </c>
      <c r="D75" s="1" t="s">
        <v>126</v>
      </c>
      <c r="E75" s="1">
        <v>0</v>
      </c>
      <c r="F75" s="1" t="s">
        <v>66</v>
      </c>
      <c r="G75" s="1" t="s">
        <v>67</v>
      </c>
      <c r="H75" s="1">
        <v>0</v>
      </c>
      <c r="I75" s="1">
        <v>5712.5</v>
      </c>
      <c r="J75" s="1">
        <v>0</v>
      </c>
      <c r="K75">
        <f t="shared" si="28"/>
        <v>6.6091159960932613</v>
      </c>
      <c r="L75">
        <f t="shared" si="29"/>
        <v>0.15119956036113663</v>
      </c>
      <c r="M75">
        <f t="shared" si="30"/>
        <v>308.87263568662058</v>
      </c>
      <c r="N75">
        <f t="shared" si="31"/>
        <v>2.2871610697994118</v>
      </c>
      <c r="O75">
        <f t="shared" si="32"/>
        <v>1.5428952073228679</v>
      </c>
      <c r="P75">
        <f t="shared" si="33"/>
        <v>23.932474136352539</v>
      </c>
      <c r="Q75" s="1">
        <v>6</v>
      </c>
      <c r="R75">
        <f t="shared" si="34"/>
        <v>1.4200000166893005</v>
      </c>
      <c r="S75" s="1">
        <v>1</v>
      </c>
      <c r="T75">
        <f t="shared" si="35"/>
        <v>2.8400000333786011</v>
      </c>
      <c r="U75" s="1">
        <v>24.635417938232422</v>
      </c>
      <c r="V75" s="1">
        <v>23.932474136352539</v>
      </c>
      <c r="W75" s="1">
        <v>24.600622177124023</v>
      </c>
      <c r="X75" s="1">
        <v>399.84841918945312</v>
      </c>
      <c r="Y75" s="1">
        <v>390.85244750976562</v>
      </c>
      <c r="Z75" s="1">
        <v>11.834769248962402</v>
      </c>
      <c r="AA75" s="1">
        <v>14.537151336669922</v>
      </c>
      <c r="AB75" s="1">
        <v>37.678909301757812</v>
      </c>
      <c r="AC75" s="1">
        <v>46.282611846923828</v>
      </c>
      <c r="AD75" s="1">
        <v>500.42788696289062</v>
      </c>
      <c r="AE75" s="1">
        <v>32.456527709960938</v>
      </c>
      <c r="AF75" s="1">
        <v>1112.027587890625</v>
      </c>
      <c r="AG75" s="1">
        <v>99.053268432617188</v>
      </c>
      <c r="AH75" s="1">
        <v>-0.78320527076721191</v>
      </c>
      <c r="AI75" s="1">
        <v>-0.28720691800117493</v>
      </c>
      <c r="AJ75" s="1">
        <v>1</v>
      </c>
      <c r="AK75" s="1">
        <v>-0.21956524252891541</v>
      </c>
      <c r="AL75" s="1">
        <v>2.737391471862793</v>
      </c>
      <c r="AM75" s="1">
        <v>1</v>
      </c>
      <c r="AN75" s="1">
        <v>0</v>
      </c>
      <c r="AO75" s="1">
        <v>0.18999999761581421</v>
      </c>
      <c r="AP75" s="1">
        <v>111115</v>
      </c>
      <c r="AQ75">
        <f t="shared" si="36"/>
        <v>0.83404647827148426</v>
      </c>
      <c r="AR75">
        <f t="shared" si="37"/>
        <v>2.2871610697994117E-3</v>
      </c>
      <c r="AS75">
        <f t="shared" si="38"/>
        <v>297.08247413635252</v>
      </c>
      <c r="AT75">
        <f t="shared" si="39"/>
        <v>297.7854179382324</v>
      </c>
      <c r="AU75">
        <f t="shared" si="40"/>
        <v>6.1667401875101859</v>
      </c>
      <c r="AV75">
        <f t="shared" si="41"/>
        <v>-1.0289465614965727</v>
      </c>
      <c r="AW75">
        <f t="shared" si="42"/>
        <v>2.9828475609196134</v>
      </c>
      <c r="AX75">
        <f t="shared" si="43"/>
        <v>30.113570285151674</v>
      </c>
      <c r="AY75">
        <f t="shared" si="44"/>
        <v>15.576418948481752</v>
      </c>
      <c r="AZ75">
        <f t="shared" si="45"/>
        <v>24.28394603729248</v>
      </c>
      <c r="BA75">
        <f t="shared" si="46"/>
        <v>3.04644115626719</v>
      </c>
      <c r="BB75">
        <f t="shared" si="47"/>
        <v>0.14355670459810185</v>
      </c>
      <c r="BC75">
        <f t="shared" si="48"/>
        <v>1.4399523535967456</v>
      </c>
      <c r="BD75">
        <f t="shared" si="49"/>
        <v>1.6064888026704445</v>
      </c>
      <c r="BE75">
        <f t="shared" si="50"/>
        <v>9.0379665630384895E-2</v>
      </c>
      <c r="BF75">
        <f t="shared" si="51"/>
        <v>30.594844094156805</v>
      </c>
      <c r="BG75">
        <f t="shared" si="52"/>
        <v>0.79025380972931802</v>
      </c>
      <c r="BH75">
        <f t="shared" si="53"/>
        <v>49.767594833667872</v>
      </c>
      <c r="BI75">
        <f t="shared" si="54"/>
        <v>387.71079029502556</v>
      </c>
      <c r="BJ75">
        <f t="shared" si="55"/>
        <v>8.4836381998033544E-3</v>
      </c>
    </row>
    <row r="76" spans="1:62">
      <c r="A76" s="1">
        <v>26</v>
      </c>
      <c r="B76" s="1" t="s">
        <v>153</v>
      </c>
      <c r="C76" s="2">
        <v>40926</v>
      </c>
      <c r="D76" s="1" t="s">
        <v>126</v>
      </c>
      <c r="E76" s="1">
        <v>0</v>
      </c>
      <c r="F76" s="1" t="s">
        <v>73</v>
      </c>
      <c r="G76" s="1" t="s">
        <v>79</v>
      </c>
      <c r="H76" s="1">
        <v>0</v>
      </c>
      <c r="I76" s="1">
        <v>5896</v>
      </c>
      <c r="J76" s="1">
        <v>0</v>
      </c>
      <c r="K76">
        <f t="shared" si="28"/>
        <v>17.774611929524294</v>
      </c>
      <c r="L76">
        <f t="shared" si="29"/>
        <v>0.31640165302497353</v>
      </c>
      <c r="M76">
        <f t="shared" si="30"/>
        <v>274.7076144133523</v>
      </c>
      <c r="N76">
        <f t="shared" si="31"/>
        <v>4.6656002982798617</v>
      </c>
      <c r="O76">
        <f t="shared" si="32"/>
        <v>1.5624464783219338</v>
      </c>
      <c r="P76">
        <f t="shared" si="33"/>
        <v>25.030435562133789</v>
      </c>
      <c r="Q76" s="1">
        <v>5</v>
      </c>
      <c r="R76">
        <f t="shared" si="34"/>
        <v>1.6395652592182159</v>
      </c>
      <c r="S76" s="1">
        <v>1</v>
      </c>
      <c r="T76">
        <f t="shared" si="35"/>
        <v>3.2791305184364319</v>
      </c>
      <c r="U76" s="1">
        <v>25.013578414916992</v>
      </c>
      <c r="V76" s="1">
        <v>25.030435562133789</v>
      </c>
      <c r="W76" s="1">
        <v>24.946054458618164</v>
      </c>
      <c r="X76" s="1">
        <v>399.91806030273438</v>
      </c>
      <c r="Y76" s="1">
        <v>380.38388061523438</v>
      </c>
      <c r="Z76" s="1">
        <v>11.802008628845215</v>
      </c>
      <c r="AA76" s="1">
        <v>16.387594223022461</v>
      </c>
      <c r="AB76" s="1">
        <v>36.730430603027344</v>
      </c>
      <c r="AC76" s="1">
        <v>51.001777648925781</v>
      </c>
      <c r="AD76" s="1">
        <v>500.3878173828125</v>
      </c>
      <c r="AE76" s="1">
        <v>1195.52880859375</v>
      </c>
      <c r="AF76" s="1">
        <v>1080.1328125</v>
      </c>
      <c r="AG76" s="1">
        <v>99.038658142089844</v>
      </c>
      <c r="AH76" s="1">
        <v>-0.78320527076721191</v>
      </c>
      <c r="AI76" s="1">
        <v>-0.28720691800117493</v>
      </c>
      <c r="AJ76" s="1">
        <v>1</v>
      </c>
      <c r="AK76" s="1">
        <v>-0.21956524252891541</v>
      </c>
      <c r="AL76" s="1">
        <v>2.737391471862793</v>
      </c>
      <c r="AM76" s="1">
        <v>1</v>
      </c>
      <c r="AN76" s="1">
        <v>0</v>
      </c>
      <c r="AO76" s="1">
        <v>0.18999999761581421</v>
      </c>
      <c r="AP76" s="1">
        <v>111115</v>
      </c>
      <c r="AQ76">
        <f t="shared" si="36"/>
        <v>1.0007756347656249</v>
      </c>
      <c r="AR76">
        <f t="shared" si="37"/>
        <v>4.6656002982798615E-3</v>
      </c>
      <c r="AS76">
        <f t="shared" si="38"/>
        <v>298.18043556213377</v>
      </c>
      <c r="AT76">
        <f t="shared" si="39"/>
        <v>298.16357841491697</v>
      </c>
      <c r="AU76">
        <f t="shared" si="40"/>
        <v>227.1504707824497</v>
      </c>
      <c r="AV76">
        <f t="shared" si="41"/>
        <v>0.22158158824999385</v>
      </c>
      <c r="AW76">
        <f t="shared" si="42"/>
        <v>3.1854518203471418</v>
      </c>
      <c r="AX76">
        <f t="shared" si="43"/>
        <v>32.163721521519442</v>
      </c>
      <c r="AY76">
        <f t="shared" si="44"/>
        <v>15.776127298496981</v>
      </c>
      <c r="AZ76">
        <f t="shared" si="45"/>
        <v>25.022006988525391</v>
      </c>
      <c r="BA76">
        <f t="shared" si="46"/>
        <v>3.183851835916673</v>
      </c>
      <c r="BB76">
        <f t="shared" si="47"/>
        <v>0.28855876322091822</v>
      </c>
      <c r="BC76">
        <f t="shared" si="48"/>
        <v>1.623005342025208</v>
      </c>
      <c r="BD76">
        <f t="shared" si="49"/>
        <v>1.560846493891465</v>
      </c>
      <c r="BE76">
        <f t="shared" si="50"/>
        <v>0.18265983612584805</v>
      </c>
      <c r="BF76">
        <f t="shared" si="51"/>
        <v>27.206673512913031</v>
      </c>
      <c r="BG76">
        <f t="shared" si="52"/>
        <v>0.72218521449709994</v>
      </c>
      <c r="BH76">
        <f t="shared" si="53"/>
        <v>54.153889901901053</v>
      </c>
      <c r="BI76">
        <f t="shared" si="54"/>
        <v>373.06617064</v>
      </c>
      <c r="BJ76">
        <f t="shared" si="55"/>
        <v>2.5801438276464025E-2</v>
      </c>
    </row>
    <row r="77" spans="1:62">
      <c r="A77" s="1">
        <v>27</v>
      </c>
      <c r="B77" s="1" t="s">
        <v>154</v>
      </c>
      <c r="C77" s="2">
        <v>40926</v>
      </c>
      <c r="D77" s="1" t="s">
        <v>126</v>
      </c>
      <c r="E77" s="1">
        <v>0</v>
      </c>
      <c r="F77" s="1" t="s">
        <v>71</v>
      </c>
      <c r="G77" s="1" t="s">
        <v>79</v>
      </c>
      <c r="H77" s="1">
        <v>0</v>
      </c>
      <c r="I77" s="1">
        <v>5994.5</v>
      </c>
      <c r="J77" s="1">
        <v>0</v>
      </c>
      <c r="K77">
        <f t="shared" si="28"/>
        <v>17.786312493575061</v>
      </c>
      <c r="L77">
        <f t="shared" si="29"/>
        <v>0.17324632887605981</v>
      </c>
      <c r="M77">
        <f t="shared" si="30"/>
        <v>203.22287100643092</v>
      </c>
      <c r="N77">
        <f t="shared" si="31"/>
        <v>3.1442144729169681</v>
      </c>
      <c r="O77">
        <f t="shared" si="32"/>
        <v>1.8411888284933828</v>
      </c>
      <c r="P77">
        <f t="shared" si="33"/>
        <v>25.566682815551758</v>
      </c>
      <c r="Q77" s="1">
        <v>4.5</v>
      </c>
      <c r="R77">
        <f t="shared" si="34"/>
        <v>1.7493478804826736</v>
      </c>
      <c r="S77" s="1">
        <v>1</v>
      </c>
      <c r="T77">
        <f t="shared" si="35"/>
        <v>3.4986957609653473</v>
      </c>
      <c r="U77" s="1">
        <v>25.424673080444336</v>
      </c>
      <c r="V77" s="1">
        <v>25.566682815551758</v>
      </c>
      <c r="W77" s="1">
        <v>25.340339660644531</v>
      </c>
      <c r="X77" s="1">
        <v>400.40728759765625</v>
      </c>
      <c r="Y77" s="1">
        <v>383.32858276367188</v>
      </c>
      <c r="Z77" s="1">
        <v>11.830554008483887</v>
      </c>
      <c r="AA77" s="1">
        <v>14.61674690246582</v>
      </c>
      <c r="AB77" s="1">
        <v>35.926567077636719</v>
      </c>
      <c r="AC77" s="1">
        <v>44.387569427490234</v>
      </c>
      <c r="AD77" s="1">
        <v>500.40158081054688</v>
      </c>
      <c r="AE77" s="1">
        <v>1350.685302734375</v>
      </c>
      <c r="AF77" s="1">
        <v>1353.947021484375</v>
      </c>
      <c r="AG77" s="1">
        <v>99.031173706054688</v>
      </c>
      <c r="AH77" s="1">
        <v>-0.78320527076721191</v>
      </c>
      <c r="AI77" s="1">
        <v>-0.28720691800117493</v>
      </c>
      <c r="AJ77" s="1">
        <v>1</v>
      </c>
      <c r="AK77" s="1">
        <v>-0.21956524252891541</v>
      </c>
      <c r="AL77" s="1">
        <v>2.737391471862793</v>
      </c>
      <c r="AM77" s="1">
        <v>1</v>
      </c>
      <c r="AN77" s="1">
        <v>0</v>
      </c>
      <c r="AO77" s="1">
        <v>0.18999999761581421</v>
      </c>
      <c r="AP77" s="1">
        <v>111115</v>
      </c>
      <c r="AQ77">
        <f t="shared" si="36"/>
        <v>1.1120035129123262</v>
      </c>
      <c r="AR77">
        <f t="shared" si="37"/>
        <v>3.1442144729169679E-3</v>
      </c>
      <c r="AS77">
        <f t="shared" si="38"/>
        <v>298.71668281555174</v>
      </c>
      <c r="AT77">
        <f t="shared" si="39"/>
        <v>298.57467308044431</v>
      </c>
      <c r="AU77">
        <f t="shared" si="40"/>
        <v>256.63020429924654</v>
      </c>
      <c r="AV77">
        <f t="shared" si="41"/>
        <v>1.1473108933070766</v>
      </c>
      <c r="AW77">
        <f t="shared" si="42"/>
        <v>3.2887024300089123</v>
      </c>
      <c r="AX77">
        <f t="shared" si="43"/>
        <v>33.208759493959668</v>
      </c>
      <c r="AY77">
        <f t="shared" si="44"/>
        <v>18.592012591493848</v>
      </c>
      <c r="AZ77">
        <f t="shared" si="45"/>
        <v>25.495677947998047</v>
      </c>
      <c r="BA77">
        <f t="shared" si="46"/>
        <v>3.2748651784415506</v>
      </c>
      <c r="BB77">
        <f t="shared" si="47"/>
        <v>0.16507237358627794</v>
      </c>
      <c r="BC77">
        <f t="shared" si="48"/>
        <v>1.4475136015155294</v>
      </c>
      <c r="BD77">
        <f t="shared" si="49"/>
        <v>1.8273515769260211</v>
      </c>
      <c r="BE77">
        <f t="shared" si="50"/>
        <v>0.10387474165071907</v>
      </c>
      <c r="BF77">
        <f t="shared" si="51"/>
        <v>20.125399439681004</v>
      </c>
      <c r="BG77">
        <f t="shared" si="52"/>
        <v>0.53015319009415229</v>
      </c>
      <c r="BH77">
        <f t="shared" si="53"/>
        <v>45.349332732244349</v>
      </c>
      <c r="BI77">
        <f t="shared" si="54"/>
        <v>376.46559052118516</v>
      </c>
      <c r="BJ77">
        <f t="shared" si="55"/>
        <v>2.1425527954205409E-2</v>
      </c>
    </row>
    <row r="78" spans="1:62">
      <c r="A78" s="1">
        <v>28</v>
      </c>
      <c r="B78" s="1" t="s">
        <v>155</v>
      </c>
      <c r="C78" s="2">
        <v>40926</v>
      </c>
      <c r="D78" s="1" t="s">
        <v>126</v>
      </c>
      <c r="E78" s="1">
        <v>0</v>
      </c>
      <c r="F78" s="1" t="s">
        <v>69</v>
      </c>
      <c r="G78" s="1" t="s">
        <v>79</v>
      </c>
      <c r="H78" s="1">
        <v>0</v>
      </c>
      <c r="I78" s="1">
        <v>6061</v>
      </c>
      <c r="J78" s="1">
        <v>0</v>
      </c>
      <c r="K78">
        <f t="shared" si="28"/>
        <v>11.349961585645492</v>
      </c>
      <c r="L78">
        <f t="shared" si="29"/>
        <v>6.6824314335819618E-2</v>
      </c>
      <c r="M78">
        <f t="shared" si="30"/>
        <v>106.41587769323324</v>
      </c>
      <c r="N78">
        <f t="shared" si="31"/>
        <v>1.1489946526533577</v>
      </c>
      <c r="O78">
        <f t="shared" si="32"/>
        <v>1.6980401161726277</v>
      </c>
      <c r="P78">
        <f t="shared" si="33"/>
        <v>23.867132186889648</v>
      </c>
      <c r="Q78" s="1">
        <v>4.5</v>
      </c>
      <c r="R78">
        <f t="shared" si="34"/>
        <v>1.7493478804826736</v>
      </c>
      <c r="S78" s="1">
        <v>1</v>
      </c>
      <c r="T78">
        <f t="shared" si="35"/>
        <v>3.4986957609653473</v>
      </c>
      <c r="U78" s="1">
        <v>25.605236053466797</v>
      </c>
      <c r="V78" s="1">
        <v>23.867132186889648</v>
      </c>
      <c r="W78" s="1">
        <v>25.591447830200195</v>
      </c>
      <c r="X78" s="1">
        <v>400.16024780273438</v>
      </c>
      <c r="Y78" s="1">
        <v>389.55047607421875</v>
      </c>
      <c r="Z78" s="1">
        <v>11.836135864257812</v>
      </c>
      <c r="AA78" s="1">
        <v>12.856164932250977</v>
      </c>
      <c r="AB78" s="1">
        <v>35.558815002441406</v>
      </c>
      <c r="AC78" s="1">
        <v>38.623245239257812</v>
      </c>
      <c r="AD78" s="1">
        <v>500.37823486328125</v>
      </c>
      <c r="AE78" s="1">
        <v>139.52110290527344</v>
      </c>
      <c r="AF78" s="1">
        <v>536.95123291015625</v>
      </c>
      <c r="AG78" s="1">
        <v>99.027481079101562</v>
      </c>
      <c r="AH78" s="1">
        <v>-0.78320527076721191</v>
      </c>
      <c r="AI78" s="1">
        <v>-0.28720691800117493</v>
      </c>
      <c r="AJ78" s="1">
        <v>1</v>
      </c>
      <c r="AK78" s="1">
        <v>-0.21956524252891541</v>
      </c>
      <c r="AL78" s="1">
        <v>2.737391471862793</v>
      </c>
      <c r="AM78" s="1">
        <v>1</v>
      </c>
      <c r="AN78" s="1">
        <v>0</v>
      </c>
      <c r="AO78" s="1">
        <v>0.18999999761581421</v>
      </c>
      <c r="AP78" s="1">
        <v>111115</v>
      </c>
      <c r="AQ78">
        <f t="shared" si="36"/>
        <v>1.1119516330295138</v>
      </c>
      <c r="AR78">
        <f t="shared" si="37"/>
        <v>1.1489946526533578E-3</v>
      </c>
      <c r="AS78">
        <f t="shared" si="38"/>
        <v>297.01713218688963</v>
      </c>
      <c r="AT78">
        <f t="shared" si="39"/>
        <v>298.75523605346677</v>
      </c>
      <c r="AU78">
        <f t="shared" si="40"/>
        <v>26.509009219357722</v>
      </c>
      <c r="AV78">
        <f t="shared" si="41"/>
        <v>-4.3113206900139311E-2</v>
      </c>
      <c r="AW78">
        <f t="shared" si="42"/>
        <v>2.9711537457509203</v>
      </c>
      <c r="AX78">
        <f t="shared" si="43"/>
        <v>30.003325474648904</v>
      </c>
      <c r="AY78">
        <f t="shared" si="44"/>
        <v>17.147160542397927</v>
      </c>
      <c r="AZ78">
        <f t="shared" si="45"/>
        <v>24.736184120178223</v>
      </c>
      <c r="BA78">
        <f t="shared" si="46"/>
        <v>3.1300085160282851</v>
      </c>
      <c r="BB78">
        <f t="shared" si="47"/>
        <v>6.5571905460776264E-2</v>
      </c>
      <c r="BC78">
        <f t="shared" si="48"/>
        <v>1.2731136295782925</v>
      </c>
      <c r="BD78">
        <f t="shared" si="49"/>
        <v>1.8568948864499926</v>
      </c>
      <c r="BE78">
        <f t="shared" si="50"/>
        <v>4.1093151442329175E-2</v>
      </c>
      <c r="BF78">
        <f t="shared" si="51"/>
        <v>10.53809631478264</v>
      </c>
      <c r="BG78">
        <f t="shared" si="52"/>
        <v>0.27317609457357833</v>
      </c>
      <c r="BH78">
        <f t="shared" si="53"/>
        <v>42.692151646566302</v>
      </c>
      <c r="BI78">
        <f t="shared" si="54"/>
        <v>385.17100178223467</v>
      </c>
      <c r="BJ78">
        <f t="shared" si="55"/>
        <v>1.2580237841244171E-2</v>
      </c>
    </row>
    <row r="79" spans="1:62">
      <c r="A79" s="1">
        <v>29</v>
      </c>
      <c r="B79" s="1" t="s">
        <v>156</v>
      </c>
      <c r="C79" s="2">
        <v>40926</v>
      </c>
      <c r="D79" s="1" t="s">
        <v>126</v>
      </c>
      <c r="E79" s="1">
        <v>0</v>
      </c>
      <c r="F79" s="1" t="s">
        <v>88</v>
      </c>
      <c r="G79" s="1" t="s">
        <v>79</v>
      </c>
      <c r="H79" s="1">
        <v>0</v>
      </c>
      <c r="I79" s="1">
        <v>7513.5</v>
      </c>
      <c r="J79" s="1">
        <v>0</v>
      </c>
      <c r="K79">
        <f t="shared" si="28"/>
        <v>19.839069747268841</v>
      </c>
      <c r="L79">
        <f t="shared" si="29"/>
        <v>0.38193991135278993</v>
      </c>
      <c r="M79">
        <f t="shared" si="30"/>
        <v>279.9058150329422</v>
      </c>
      <c r="N79">
        <f t="shared" si="31"/>
        <v>4.8171380374814916</v>
      </c>
      <c r="O79">
        <f t="shared" si="32"/>
        <v>1.3594976737801465</v>
      </c>
      <c r="P79">
        <f t="shared" si="33"/>
        <v>24.615732192993164</v>
      </c>
      <c r="Q79" s="1">
        <v>5</v>
      </c>
      <c r="R79">
        <f t="shared" si="34"/>
        <v>1.6395652592182159</v>
      </c>
      <c r="S79" s="1">
        <v>1</v>
      </c>
      <c r="T79">
        <f t="shared" si="35"/>
        <v>3.2791305184364319</v>
      </c>
      <c r="U79" s="1">
        <v>24.741294860839844</v>
      </c>
      <c r="V79" s="1">
        <v>24.615732192993164</v>
      </c>
      <c r="W79" s="1">
        <v>24.708009719848633</v>
      </c>
      <c r="X79" s="1">
        <v>400.25393676757812</v>
      </c>
      <c r="Y79" s="1">
        <v>378.61007690429688</v>
      </c>
      <c r="Z79" s="1">
        <v>12.933907508850098</v>
      </c>
      <c r="AA79" s="1">
        <v>17.661809921264648</v>
      </c>
      <c r="AB79" s="1">
        <v>40.885814666748047</v>
      </c>
      <c r="AC79" s="1">
        <v>55.831344604492188</v>
      </c>
      <c r="AD79" s="1">
        <v>500.43954467773438</v>
      </c>
      <c r="AE79" s="1">
        <v>1401.3763427734375</v>
      </c>
      <c r="AF79" s="1">
        <v>1368.48583984375</v>
      </c>
      <c r="AG79" s="1">
        <v>98.973976135253906</v>
      </c>
      <c r="AH79" s="1">
        <v>-0.78320527076721191</v>
      </c>
      <c r="AI79" s="1">
        <v>-0.28720691800117493</v>
      </c>
      <c r="AJ79" s="1">
        <v>0</v>
      </c>
      <c r="AK79" s="1">
        <v>-0.21956524252891541</v>
      </c>
      <c r="AL79" s="1">
        <v>2.737391471862793</v>
      </c>
      <c r="AM79" s="1">
        <v>1</v>
      </c>
      <c r="AN79" s="1">
        <v>0</v>
      </c>
      <c r="AO79" s="1">
        <v>0.18999999761581421</v>
      </c>
      <c r="AP79" s="1">
        <v>111115</v>
      </c>
      <c r="AQ79">
        <f t="shared" si="36"/>
        <v>1.0008790893554687</v>
      </c>
      <c r="AR79">
        <f t="shared" si="37"/>
        <v>4.8171380374814913E-3</v>
      </c>
      <c r="AS79">
        <f t="shared" si="38"/>
        <v>297.76573219299314</v>
      </c>
      <c r="AT79">
        <f t="shared" si="39"/>
        <v>297.89129486083982</v>
      </c>
      <c r="AU79">
        <f t="shared" si="40"/>
        <v>266.26150178581156</v>
      </c>
      <c r="AV79">
        <f t="shared" si="41"/>
        <v>0.57767745992233355</v>
      </c>
      <c r="AW79">
        <f t="shared" si="42"/>
        <v>3.1075572274327845</v>
      </c>
      <c r="AX79">
        <f t="shared" si="43"/>
        <v>31.397720378396443</v>
      </c>
      <c r="AY79">
        <f t="shared" si="44"/>
        <v>13.735910457131794</v>
      </c>
      <c r="AZ79">
        <f t="shared" si="45"/>
        <v>24.678513526916504</v>
      </c>
      <c r="BA79">
        <f t="shared" si="46"/>
        <v>3.1192415460649978</v>
      </c>
      <c r="BB79">
        <f t="shared" si="47"/>
        <v>0.3420941616788139</v>
      </c>
      <c r="BC79">
        <f t="shared" si="48"/>
        <v>1.748059553652638</v>
      </c>
      <c r="BD79">
        <f t="shared" si="49"/>
        <v>1.3711819924123598</v>
      </c>
      <c r="BE79">
        <f t="shared" si="50"/>
        <v>0.21706408939931671</v>
      </c>
      <c r="BF79">
        <f t="shared" si="51"/>
        <v>27.703391457189216</v>
      </c>
      <c r="BG79">
        <f t="shared" si="52"/>
        <v>0.73929837610660154</v>
      </c>
      <c r="BH79">
        <f t="shared" si="53"/>
        <v>59.830545778875255</v>
      </c>
      <c r="BI79">
        <f t="shared" si="54"/>
        <v>370.4424409995255</v>
      </c>
      <c r="BJ79">
        <f t="shared" si="55"/>
        <v>3.2042288878173862E-2</v>
      </c>
    </row>
    <row r="80" spans="1:62">
      <c r="A80" s="1">
        <v>30</v>
      </c>
      <c r="B80" s="1" t="s">
        <v>157</v>
      </c>
      <c r="C80" s="2">
        <v>40926</v>
      </c>
      <c r="D80" s="1" t="s">
        <v>126</v>
      </c>
      <c r="E80" s="1">
        <v>0</v>
      </c>
      <c r="F80" s="1" t="s">
        <v>73</v>
      </c>
      <c r="G80" s="1" t="s">
        <v>79</v>
      </c>
      <c r="H80" s="1">
        <v>0</v>
      </c>
      <c r="I80" s="1">
        <v>7610</v>
      </c>
      <c r="J80" s="1">
        <v>0</v>
      </c>
      <c r="K80">
        <f t="shared" si="28"/>
        <v>13.738278622220653</v>
      </c>
      <c r="L80">
        <f t="shared" si="29"/>
        <v>0.26557518383388462</v>
      </c>
      <c r="M80">
        <f t="shared" si="30"/>
        <v>285.27636821550203</v>
      </c>
      <c r="N80">
        <f t="shared" si="31"/>
        <v>3.5063645282111215</v>
      </c>
      <c r="O80">
        <f t="shared" si="32"/>
        <v>1.3943642003505796</v>
      </c>
      <c r="P80">
        <f t="shared" si="33"/>
        <v>24.518320083618164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24.995779037475586</v>
      </c>
      <c r="V80" s="1">
        <v>24.518320083618164</v>
      </c>
      <c r="W80" s="1">
        <v>24.945466995239258</v>
      </c>
      <c r="X80" s="1">
        <v>400.36834716796875</v>
      </c>
      <c r="Y80" s="1">
        <v>382.28768920898438</v>
      </c>
      <c r="Z80" s="1">
        <v>12.995155334472656</v>
      </c>
      <c r="AA80" s="1">
        <v>17.127571105957031</v>
      </c>
      <c r="AB80" s="1">
        <v>40.459197998046875</v>
      </c>
      <c r="AC80" s="1">
        <v>53.325088500976562</v>
      </c>
      <c r="AD80" s="1">
        <v>500.38174438476562</v>
      </c>
      <c r="AE80" s="1">
        <v>1114.9713134765625</v>
      </c>
      <c r="AF80" s="1">
        <v>1165.65283203125</v>
      </c>
      <c r="AG80" s="1">
        <v>98.97137451171875</v>
      </c>
      <c r="AH80" s="1">
        <v>-0.78320527076721191</v>
      </c>
      <c r="AI80" s="1">
        <v>-0.28720691800117493</v>
      </c>
      <c r="AJ80" s="1">
        <v>1</v>
      </c>
      <c r="AK80" s="1">
        <v>-0.21956524252891541</v>
      </c>
      <c r="AL80" s="1">
        <v>2.737391471862793</v>
      </c>
      <c r="AM80" s="1">
        <v>1</v>
      </c>
      <c r="AN80" s="1">
        <v>0</v>
      </c>
      <c r="AO80" s="1">
        <v>0.18999999761581421</v>
      </c>
      <c r="AP80" s="1">
        <v>111115</v>
      </c>
      <c r="AQ80">
        <f t="shared" si="36"/>
        <v>0.83396957397460925</v>
      </c>
      <c r="AR80">
        <f t="shared" si="37"/>
        <v>3.5063645282111216E-3</v>
      </c>
      <c r="AS80">
        <f t="shared" si="38"/>
        <v>297.66832008361814</v>
      </c>
      <c r="AT80">
        <f t="shared" si="39"/>
        <v>298.14577903747556</v>
      </c>
      <c r="AU80">
        <f t="shared" si="40"/>
        <v>211.84454690224811</v>
      </c>
      <c r="AV80">
        <f t="shared" si="41"/>
        <v>0.7427487821217289</v>
      </c>
      <c r="AW80">
        <f t="shared" si="42"/>
        <v>3.0895034547543458</v>
      </c>
      <c r="AX80">
        <f t="shared" si="43"/>
        <v>31.216131633986066</v>
      </c>
      <c r="AY80">
        <f t="shared" si="44"/>
        <v>14.088560528029035</v>
      </c>
      <c r="AZ80">
        <f t="shared" si="45"/>
        <v>24.757049560546875</v>
      </c>
      <c r="BA80">
        <f t="shared" si="46"/>
        <v>3.1339120411034274</v>
      </c>
      <c r="BB80">
        <f t="shared" si="47"/>
        <v>0.24286435787240354</v>
      </c>
      <c r="BC80">
        <f t="shared" si="48"/>
        <v>1.6951392544037662</v>
      </c>
      <c r="BD80">
        <f t="shared" si="49"/>
        <v>1.4387727866996611</v>
      </c>
      <c r="BE80">
        <f t="shared" si="50"/>
        <v>0.15367938437672896</v>
      </c>
      <c r="BF80">
        <f t="shared" si="51"/>
        <v>28.234194277999432</v>
      </c>
      <c r="BG80">
        <f t="shared" si="52"/>
        <v>0.74623477623824452</v>
      </c>
      <c r="BH80">
        <f t="shared" si="53"/>
        <v>57.704857746319604</v>
      </c>
      <c r="BI80">
        <f t="shared" si="54"/>
        <v>375.75716951813286</v>
      </c>
      <c r="BJ80">
        <f t="shared" si="55"/>
        <v>2.1097812041515552E-2</v>
      </c>
    </row>
    <row r="81" spans="1:62">
      <c r="A81" s="1">
        <v>31</v>
      </c>
      <c r="B81" s="1" t="s">
        <v>158</v>
      </c>
      <c r="C81" s="2">
        <v>40926</v>
      </c>
      <c r="D81" s="1" t="s">
        <v>126</v>
      </c>
      <c r="E81" s="1">
        <v>0</v>
      </c>
      <c r="F81" s="1" t="s">
        <v>71</v>
      </c>
      <c r="G81" s="1" t="s">
        <v>79</v>
      </c>
      <c r="H81" s="1">
        <v>0</v>
      </c>
      <c r="I81" s="1">
        <v>7711</v>
      </c>
      <c r="J81" s="1">
        <v>0</v>
      </c>
      <c r="K81">
        <f t="shared" si="28"/>
        <v>12.389953195351227</v>
      </c>
      <c r="L81">
        <f t="shared" si="29"/>
        <v>0.20246232294774608</v>
      </c>
      <c r="M81">
        <f t="shared" si="30"/>
        <v>272.2923021045317</v>
      </c>
      <c r="N81">
        <f t="shared" si="31"/>
        <v>3.0341078892053281</v>
      </c>
      <c r="O81">
        <f t="shared" si="32"/>
        <v>1.550023275243009</v>
      </c>
      <c r="P81">
        <f t="shared" si="33"/>
        <v>25.084182739257812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25.366741180419922</v>
      </c>
      <c r="V81" s="1">
        <v>25.084182739257812</v>
      </c>
      <c r="W81" s="1">
        <v>25.308687210083008</v>
      </c>
      <c r="X81" s="1">
        <v>400.7955322265625</v>
      </c>
      <c r="Y81" s="1">
        <v>384.53860473632812</v>
      </c>
      <c r="Z81" s="1">
        <v>13.049975395202637</v>
      </c>
      <c r="AA81" s="1">
        <v>16.627922058105469</v>
      </c>
      <c r="AB81" s="1">
        <v>39.741367340087891</v>
      </c>
      <c r="AC81" s="1">
        <v>50.637367248535156</v>
      </c>
      <c r="AD81" s="1">
        <v>500.34121704101562</v>
      </c>
      <c r="AE81" s="1">
        <v>1075.13525390625</v>
      </c>
      <c r="AF81" s="1">
        <v>1304.363037109375</v>
      </c>
      <c r="AG81" s="1">
        <v>98.968940734863281</v>
      </c>
      <c r="AH81" s="1">
        <v>-0.78320527076721191</v>
      </c>
      <c r="AI81" s="1">
        <v>-0.28720691800117493</v>
      </c>
      <c r="AJ81" s="1">
        <v>1</v>
      </c>
      <c r="AK81" s="1">
        <v>-0.21956524252891541</v>
      </c>
      <c r="AL81" s="1">
        <v>2.737391471862793</v>
      </c>
      <c r="AM81" s="1">
        <v>1</v>
      </c>
      <c r="AN81" s="1">
        <v>0</v>
      </c>
      <c r="AO81" s="1">
        <v>0.18999999761581421</v>
      </c>
      <c r="AP81" s="1">
        <v>111115</v>
      </c>
      <c r="AQ81">
        <f t="shared" si="36"/>
        <v>0.8339020284016927</v>
      </c>
      <c r="AR81">
        <f t="shared" si="37"/>
        <v>3.0341078892053282E-3</v>
      </c>
      <c r="AS81">
        <f t="shared" si="38"/>
        <v>298.23418273925779</v>
      </c>
      <c r="AT81">
        <f t="shared" si="39"/>
        <v>298.5167411804199</v>
      </c>
      <c r="AU81">
        <f t="shared" si="40"/>
        <v>204.2756956788653</v>
      </c>
      <c r="AV81">
        <f t="shared" si="41"/>
        <v>0.87310076607831011</v>
      </c>
      <c r="AW81">
        <f t="shared" si="42"/>
        <v>3.1956711079555751</v>
      </c>
      <c r="AX81">
        <f t="shared" si="43"/>
        <v>32.289636366996625</v>
      </c>
      <c r="AY81">
        <f t="shared" si="44"/>
        <v>15.661714308891156</v>
      </c>
      <c r="AZ81">
        <f t="shared" si="45"/>
        <v>25.225461959838867</v>
      </c>
      <c r="BA81">
        <f t="shared" si="46"/>
        <v>3.2226701563023514</v>
      </c>
      <c r="BB81">
        <f t="shared" si="47"/>
        <v>0.18898935683917195</v>
      </c>
      <c r="BC81">
        <f t="shared" si="48"/>
        <v>1.6456478327125661</v>
      </c>
      <c r="BD81">
        <f t="shared" si="49"/>
        <v>1.5770223235897853</v>
      </c>
      <c r="BE81">
        <f t="shared" si="50"/>
        <v>0.11925917201409074</v>
      </c>
      <c r="BF81">
        <f t="shared" si="51"/>
        <v>26.948480709542888</v>
      </c>
      <c r="BG81">
        <f t="shared" si="52"/>
        <v>0.70810134210383924</v>
      </c>
      <c r="BH81">
        <f t="shared" si="53"/>
        <v>53.588708896908066</v>
      </c>
      <c r="BI81">
        <f t="shared" si="54"/>
        <v>378.64901437818099</v>
      </c>
      <c r="BJ81">
        <f t="shared" si="55"/>
        <v>1.7535014480952852E-2</v>
      </c>
    </row>
    <row r="82" spans="1:62">
      <c r="A82" s="1">
        <v>32</v>
      </c>
      <c r="B82" s="1" t="s">
        <v>159</v>
      </c>
      <c r="C82" s="2">
        <v>40926</v>
      </c>
      <c r="D82" s="1" t="s">
        <v>126</v>
      </c>
      <c r="E82" s="1">
        <v>0</v>
      </c>
      <c r="F82" s="1" t="s">
        <v>69</v>
      </c>
      <c r="G82" s="1" t="s">
        <v>79</v>
      </c>
      <c r="H82" s="1">
        <v>0</v>
      </c>
      <c r="I82" s="1">
        <v>7787</v>
      </c>
      <c r="J82" s="1">
        <v>0</v>
      </c>
      <c r="K82">
        <f t="shared" si="28"/>
        <v>9.3576944132886677</v>
      </c>
      <c r="L82">
        <f t="shared" si="29"/>
        <v>5.5756023937351261E-2</v>
      </c>
      <c r="M82">
        <f t="shared" si="30"/>
        <v>107.94192918732254</v>
      </c>
      <c r="N82">
        <f t="shared" si="31"/>
        <v>1.0992012856057909</v>
      </c>
      <c r="O82">
        <f t="shared" si="32"/>
        <v>1.9412818415538409</v>
      </c>
      <c r="P82">
        <f t="shared" si="33"/>
        <v>25.94450569152832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25.693395614624023</v>
      </c>
      <c r="V82" s="1">
        <v>25.94450569152832</v>
      </c>
      <c r="W82" s="1">
        <v>25.626552581787109</v>
      </c>
      <c r="X82" s="1">
        <v>400.691650390625</v>
      </c>
      <c r="Y82" s="1">
        <v>388.957275390625</v>
      </c>
      <c r="Z82" s="1">
        <v>13.068410873413086</v>
      </c>
      <c r="AA82" s="1">
        <v>14.36762523651123</v>
      </c>
      <c r="AB82" s="1">
        <v>39.031978607177734</v>
      </c>
      <c r="AC82" s="1">
        <v>42.912395477294922</v>
      </c>
      <c r="AD82" s="1">
        <v>500.33700561523438</v>
      </c>
      <c r="AE82" s="1">
        <v>1124.1990966796875</v>
      </c>
      <c r="AF82" s="1">
        <v>1166.7686767578125</v>
      </c>
      <c r="AG82" s="1">
        <v>98.966400146484375</v>
      </c>
      <c r="AH82" s="1">
        <v>-0.78320527076721191</v>
      </c>
      <c r="AI82" s="1">
        <v>-0.28720691800117493</v>
      </c>
      <c r="AJ82" s="1">
        <v>1</v>
      </c>
      <c r="AK82" s="1">
        <v>-0.21956524252891541</v>
      </c>
      <c r="AL82" s="1">
        <v>2.737391471862793</v>
      </c>
      <c r="AM82" s="1">
        <v>1</v>
      </c>
      <c r="AN82" s="1">
        <v>0</v>
      </c>
      <c r="AO82" s="1">
        <v>0.18999999761581421</v>
      </c>
      <c r="AP82" s="1">
        <v>111115</v>
      </c>
      <c r="AQ82">
        <f t="shared" si="36"/>
        <v>0.83389500935872374</v>
      </c>
      <c r="AR82">
        <f t="shared" si="37"/>
        <v>1.0992012856057909E-3</v>
      </c>
      <c r="AS82">
        <f t="shared" si="38"/>
        <v>299.0945056915283</v>
      </c>
      <c r="AT82">
        <f t="shared" si="39"/>
        <v>298.843395614624</v>
      </c>
      <c r="AU82">
        <f t="shared" si="40"/>
        <v>213.59782568884111</v>
      </c>
      <c r="AV82">
        <f t="shared" si="41"/>
        <v>1.9194942597130111</v>
      </c>
      <c r="AW82">
        <f t="shared" si="42"/>
        <v>3.3631939898651386</v>
      </c>
      <c r="AX82">
        <f t="shared" si="43"/>
        <v>33.983190101763142</v>
      </c>
      <c r="AY82">
        <f t="shared" si="44"/>
        <v>19.615564865251912</v>
      </c>
      <c r="AZ82">
        <f t="shared" si="45"/>
        <v>25.818950653076172</v>
      </c>
      <c r="BA82">
        <f t="shared" si="46"/>
        <v>3.3382777226949507</v>
      </c>
      <c r="BB82">
        <f t="shared" si="47"/>
        <v>5.4682475563879521E-2</v>
      </c>
      <c r="BC82">
        <f t="shared" si="48"/>
        <v>1.4219121483112978</v>
      </c>
      <c r="BD82">
        <f t="shared" si="49"/>
        <v>1.916365574383653</v>
      </c>
      <c r="BE82">
        <f t="shared" si="50"/>
        <v>3.4271404269023427E-2</v>
      </c>
      <c r="BF82">
        <f t="shared" si="51"/>
        <v>10.682624156536043</v>
      </c>
      <c r="BG82">
        <f t="shared" si="52"/>
        <v>0.27751615927203777</v>
      </c>
      <c r="BH82">
        <f t="shared" si="53"/>
        <v>41.987539350080269</v>
      </c>
      <c r="BI82">
        <f t="shared" si="54"/>
        <v>384.50907563377115</v>
      </c>
      <c r="BJ82">
        <f t="shared" si="55"/>
        <v>1.0218395021141486E-2</v>
      </c>
    </row>
    <row r="83" spans="1:62">
      <c r="A83" s="1">
        <v>33</v>
      </c>
      <c r="B83" s="1" t="s">
        <v>160</v>
      </c>
      <c r="C83" s="2">
        <v>40926</v>
      </c>
      <c r="D83" s="1" t="s">
        <v>126</v>
      </c>
      <c r="E83" s="1">
        <v>0</v>
      </c>
      <c r="F83" s="1" t="s">
        <v>161</v>
      </c>
      <c r="G83" s="1" t="s">
        <v>67</v>
      </c>
      <c r="H83" s="1">
        <v>0</v>
      </c>
      <c r="I83" s="1">
        <v>7987.5</v>
      </c>
      <c r="J83" s="1">
        <v>0</v>
      </c>
      <c r="K83">
        <f t="shared" si="28"/>
        <v>38.579556149529431</v>
      </c>
      <c r="L83">
        <f t="shared" si="29"/>
        <v>0.43780067913902748</v>
      </c>
      <c r="M83">
        <f t="shared" si="30"/>
        <v>226.41705520856345</v>
      </c>
      <c r="N83">
        <f t="shared" si="31"/>
        <v>7.7774561154133606</v>
      </c>
      <c r="O83">
        <f t="shared" si="32"/>
        <v>1.8704731505437653</v>
      </c>
      <c r="P83">
        <f t="shared" si="33"/>
        <v>26.029298782348633</v>
      </c>
      <c r="Q83" s="1">
        <v>1.5</v>
      </c>
      <c r="R83">
        <f t="shared" si="34"/>
        <v>2.4080436080694199</v>
      </c>
      <c r="S83" s="1">
        <v>1</v>
      </c>
      <c r="T83">
        <f t="shared" si="35"/>
        <v>4.8160872161388397</v>
      </c>
      <c r="U83" s="1">
        <v>26.154041290283203</v>
      </c>
      <c r="V83" s="1">
        <v>26.029298782348633</v>
      </c>
      <c r="W83" s="1">
        <v>26.046079635620117</v>
      </c>
      <c r="X83" s="1">
        <v>400.26358032226562</v>
      </c>
      <c r="Y83" s="1">
        <v>387.79409790039062</v>
      </c>
      <c r="Z83" s="1">
        <v>12.958807945251465</v>
      </c>
      <c r="AA83" s="1">
        <v>15.254757881164551</v>
      </c>
      <c r="AB83" s="1">
        <v>37.66156005859375</v>
      </c>
      <c r="AC83" s="1">
        <v>44.33416748046875</v>
      </c>
      <c r="AD83" s="1">
        <v>500.368896484375</v>
      </c>
      <c r="AE83" s="1">
        <v>1445.350341796875</v>
      </c>
      <c r="AF83" s="1">
        <v>1432.94677734375</v>
      </c>
      <c r="AG83" s="1">
        <v>98.961891174316406</v>
      </c>
      <c r="AH83" s="1">
        <v>-0.78320527076721191</v>
      </c>
      <c r="AI83" s="1">
        <v>-0.28720691800117493</v>
      </c>
      <c r="AJ83" s="1">
        <v>1</v>
      </c>
      <c r="AK83" s="1">
        <v>-0.21956524252891541</v>
      </c>
      <c r="AL83" s="1">
        <v>2.737391471862793</v>
      </c>
      <c r="AM83" s="1">
        <v>1</v>
      </c>
      <c r="AN83" s="1">
        <v>0</v>
      </c>
      <c r="AO83" s="1">
        <v>0.18999999761581421</v>
      </c>
      <c r="AP83" s="1">
        <v>111115</v>
      </c>
      <c r="AQ83">
        <f t="shared" si="36"/>
        <v>3.335792643229166</v>
      </c>
      <c r="AR83">
        <f t="shared" si="37"/>
        <v>7.7774561154133606E-3</v>
      </c>
      <c r="AS83">
        <f t="shared" si="38"/>
        <v>299.17929878234861</v>
      </c>
      <c r="AT83">
        <f t="shared" si="39"/>
        <v>299.30404129028318</v>
      </c>
      <c r="AU83">
        <f t="shared" si="40"/>
        <v>274.6165614954225</v>
      </c>
      <c r="AV83">
        <f t="shared" si="41"/>
        <v>-0.49462243109456938</v>
      </c>
      <c r="AW83">
        <f t="shared" si="42"/>
        <v>3.380112839870117</v>
      </c>
      <c r="AX83">
        <f t="shared" si="43"/>
        <v>34.155701753073998</v>
      </c>
      <c r="AY83">
        <f t="shared" si="44"/>
        <v>18.900943871909448</v>
      </c>
      <c r="AZ83">
        <f t="shared" si="45"/>
        <v>26.091670036315918</v>
      </c>
      <c r="BA83">
        <f t="shared" si="46"/>
        <v>3.3926052421677642</v>
      </c>
      <c r="BB83">
        <f t="shared" si="47"/>
        <v>0.40131923178518047</v>
      </c>
      <c r="BC83">
        <f t="shared" si="48"/>
        <v>1.5096396893263517</v>
      </c>
      <c r="BD83">
        <f t="shared" si="49"/>
        <v>1.8829655528414124</v>
      </c>
      <c r="BE83">
        <f t="shared" si="50"/>
        <v>0.25386545453193754</v>
      </c>
      <c r="BF83">
        <f t="shared" si="51"/>
        <v>22.406659977559048</v>
      </c>
      <c r="BG83">
        <f t="shared" si="52"/>
        <v>0.58385895101147534</v>
      </c>
      <c r="BH83">
        <f t="shared" si="53"/>
        <v>47.988674039690324</v>
      </c>
      <c r="BI83">
        <f t="shared" si="54"/>
        <v>376.97984174918656</v>
      </c>
      <c r="BJ83">
        <f t="shared" si="55"/>
        <v>4.9110895056491251E-2</v>
      </c>
    </row>
    <row r="84" spans="1:62">
      <c r="A84" s="1">
        <v>34</v>
      </c>
      <c r="B84" s="1" t="s">
        <v>162</v>
      </c>
      <c r="C84" s="2">
        <v>40926</v>
      </c>
      <c r="D84" s="1" t="s">
        <v>126</v>
      </c>
      <c r="E84" s="1">
        <v>0</v>
      </c>
      <c r="F84" s="1" t="s">
        <v>139</v>
      </c>
      <c r="G84" s="1" t="s">
        <v>67</v>
      </c>
      <c r="H84" s="1">
        <v>0</v>
      </c>
      <c r="I84" s="1">
        <v>8103.5</v>
      </c>
      <c r="J84" s="1">
        <v>0</v>
      </c>
      <c r="K84">
        <f t="shared" ref="K84:K107" si="56">(X84-Y84*(1000-Z84)/(1000-AA84))*AQ84</f>
        <v>23.912700526847889</v>
      </c>
      <c r="L84">
        <f t="shared" ref="L84:L107" si="57">IF(BB84&lt;&gt;0,1/(1/BB84-1/T84),0)</f>
        <v>0.32687846782781282</v>
      </c>
      <c r="M84">
        <f t="shared" ref="M84:M107" si="58">((BE84-AR84/2)*Y84-K84)/(BE84+AR84/2)</f>
        <v>250.40117768300013</v>
      </c>
      <c r="N84">
        <f t="shared" ref="N84:N107" si="59">AR84*1000</f>
        <v>5.6845963159459734</v>
      </c>
      <c r="O84">
        <f t="shared" ref="O84:O107" si="60">(AW84-BC84)</f>
        <v>1.8092356942959249</v>
      </c>
      <c r="P84">
        <f t="shared" ref="P84:P107" si="61">(V84+AV84*J84)</f>
        <v>26.182529449462891</v>
      </c>
      <c r="Q84" s="1">
        <v>3</v>
      </c>
      <c r="R84">
        <f t="shared" ref="R84:R107" si="62">(Q84*AK84+AL84)</f>
        <v>2.0786957442760468</v>
      </c>
      <c r="S84" s="1">
        <v>1</v>
      </c>
      <c r="T84">
        <f t="shared" ref="T84:T107" si="63">R84*(S84+1)*(S84+1)/(S84*S84+1)</f>
        <v>4.1573914885520935</v>
      </c>
      <c r="U84" s="1">
        <v>26.411602020263672</v>
      </c>
      <c r="V84" s="1">
        <v>26.182529449462891</v>
      </c>
      <c r="W84" s="1">
        <v>26.224271774291992</v>
      </c>
      <c r="X84" s="1">
        <v>400.40994262695312</v>
      </c>
      <c r="Y84" s="1">
        <v>384.76031494140625</v>
      </c>
      <c r="Z84" s="1">
        <v>12.831670761108398</v>
      </c>
      <c r="AA84" s="1">
        <v>16.185014724731445</v>
      </c>
      <c r="AB84" s="1">
        <v>36.727836608886719</v>
      </c>
      <c r="AC84" s="1">
        <v>46.3260498046875</v>
      </c>
      <c r="AD84" s="1">
        <v>500.32962036132812</v>
      </c>
      <c r="AE84" s="1">
        <v>1600.1485595703125</v>
      </c>
      <c r="AF84" s="1">
        <v>1639.698486328125</v>
      </c>
      <c r="AG84" s="1">
        <v>98.958206176757812</v>
      </c>
      <c r="AH84" s="1">
        <v>-0.78320527076721191</v>
      </c>
      <c r="AI84" s="1">
        <v>-0.28720691800117493</v>
      </c>
      <c r="AJ84" s="1">
        <v>1</v>
      </c>
      <c r="AK84" s="1">
        <v>-0.21956524252891541</v>
      </c>
      <c r="AL84" s="1">
        <v>2.737391471862793</v>
      </c>
      <c r="AM84" s="1">
        <v>1</v>
      </c>
      <c r="AN84" s="1">
        <v>0</v>
      </c>
      <c r="AO84" s="1">
        <v>0.18999999761581421</v>
      </c>
      <c r="AP84" s="1">
        <v>111115</v>
      </c>
      <c r="AQ84">
        <f t="shared" ref="AQ84:AQ107" si="64">AD84*0.000001/(Q84*0.0001)</f>
        <v>1.6677654012044267</v>
      </c>
      <c r="AR84">
        <f t="shared" ref="AR84:AR107" si="65">(AA84-Z84)/(1000-AA84)*AQ84</f>
        <v>5.6845963159459735E-3</v>
      </c>
      <c r="AS84">
        <f t="shared" ref="AS84:AS107" si="66">(V84+273.15)</f>
        <v>299.33252944946287</v>
      </c>
      <c r="AT84">
        <f t="shared" ref="AT84:AT107" si="67">(U84+273.15)</f>
        <v>299.56160202026365</v>
      </c>
      <c r="AU84">
        <f t="shared" ref="AU84:AU107" si="68">(AE84*AM84+AF84*AN84)*AO84</f>
        <v>304.02822250330792</v>
      </c>
      <c r="AV84">
        <f t="shared" ref="AV84:AV107" si="69">((AU84+0.00000010773*(AT84^4-AS84^4))-AR84*44100)/(R84*51.4+0.00000043092*AS84^3)</f>
        <v>0.47286270024901339</v>
      </c>
      <c r="AW84">
        <f t="shared" ref="AW84:AW107" si="70">0.61365*EXP(17.502*P84/(240.97+P84))</f>
        <v>3.4108757183997604</v>
      </c>
      <c r="AX84">
        <f t="shared" ref="AX84:AX107" si="71">AW84*1000/AG84</f>
        <v>34.46784102277784</v>
      </c>
      <c r="AY84">
        <f t="shared" ref="AY84:AY107" si="72">(AX84-AA84)</f>
        <v>18.282826298046395</v>
      </c>
      <c r="AZ84">
        <f t="shared" ref="AZ84:AZ107" si="73">IF(J84,V84,(U84+V84)/2)</f>
        <v>26.297065734863281</v>
      </c>
      <c r="BA84">
        <f t="shared" ref="BA84:BA107" si="74">0.61365*EXP(17.502*AZ84/(240.97+AZ84))</f>
        <v>3.434029653494981</v>
      </c>
      <c r="BB84">
        <f t="shared" ref="BB84:BB107" si="75">IF(AY84&lt;&gt;0,(1000-(AX84+AA84)/2)/AY84*AR84,0)</f>
        <v>0.30305083618011502</v>
      </c>
      <c r="BC84">
        <f t="shared" ref="BC84:BC107" si="76">AA84*AG84/1000</f>
        <v>1.6016400241038355</v>
      </c>
      <c r="BD84">
        <f t="shared" ref="BD84:BD107" si="77">(BA84-BC84)</f>
        <v>1.8323896293911455</v>
      </c>
      <c r="BE84">
        <f t="shared" ref="BE84:BE107" si="78">1/(1.6/L84+1.37/T84)</f>
        <v>0.19141250377253802</v>
      </c>
      <c r="BF84">
        <f t="shared" ref="BF84:BF107" si="79">M84*AG84*0.001</f>
        <v>24.779251368057292</v>
      </c>
      <c r="BG84">
        <f t="shared" ref="BG84:BG107" si="80">M84/Y84</f>
        <v>0.65079782908778627</v>
      </c>
      <c r="BH84">
        <f t="shared" ref="BH84:BH107" si="81">(1-AR84*AG84/AW84/L84)*100</f>
        <v>49.545578097132278</v>
      </c>
      <c r="BI84">
        <f t="shared" ref="BI84:BI107" si="82">(Y84-K84/(T84/1.35))</f>
        <v>376.99531474834345</v>
      </c>
      <c r="BJ84">
        <f t="shared" ref="BJ84:BJ107" si="83">K84*BH84/100/BI84</f>
        <v>3.1426612616051994E-2</v>
      </c>
    </row>
    <row r="85" spans="1:62">
      <c r="A85" s="1">
        <v>35</v>
      </c>
      <c r="B85" s="1" t="s">
        <v>163</v>
      </c>
      <c r="C85" s="2">
        <v>40926</v>
      </c>
      <c r="D85" s="1" t="s">
        <v>126</v>
      </c>
      <c r="E85" s="1">
        <v>0</v>
      </c>
      <c r="F85" s="1" t="s">
        <v>88</v>
      </c>
      <c r="G85" s="1" t="s">
        <v>67</v>
      </c>
      <c r="H85" s="1">
        <v>0</v>
      </c>
      <c r="I85" s="1">
        <v>8181</v>
      </c>
      <c r="J85" s="1">
        <v>0</v>
      </c>
      <c r="K85">
        <f t="shared" si="56"/>
        <v>11.891935091972943</v>
      </c>
      <c r="L85">
        <f t="shared" si="57"/>
        <v>0.25260664487588458</v>
      </c>
      <c r="M85">
        <f t="shared" si="58"/>
        <v>297.04363405894622</v>
      </c>
      <c r="N85">
        <f t="shared" si="59"/>
        <v>4.1493963058860803</v>
      </c>
      <c r="O85">
        <f t="shared" si="60"/>
        <v>1.7061606814692143</v>
      </c>
      <c r="P85">
        <f t="shared" si="61"/>
        <v>25.979654312133789</v>
      </c>
      <c r="Q85" s="1">
        <v>5</v>
      </c>
      <c r="R85">
        <f t="shared" si="62"/>
        <v>1.6395652592182159</v>
      </c>
      <c r="S85" s="1">
        <v>1</v>
      </c>
      <c r="T85">
        <f t="shared" si="63"/>
        <v>3.2791305184364319</v>
      </c>
      <c r="U85" s="1">
        <v>26.591594696044922</v>
      </c>
      <c r="V85" s="1">
        <v>25.979654312133789</v>
      </c>
      <c r="W85" s="1">
        <v>26.405035018920898</v>
      </c>
      <c r="X85" s="1">
        <v>400.40289306640625</v>
      </c>
      <c r="Y85" s="1">
        <v>386.91583251953125</v>
      </c>
      <c r="Z85" s="1">
        <v>12.739517211914062</v>
      </c>
      <c r="AA85" s="1">
        <v>16.816011428833008</v>
      </c>
      <c r="AB85" s="1">
        <v>36.078227996826172</v>
      </c>
      <c r="AC85" s="1">
        <v>47.622829437255859</v>
      </c>
      <c r="AD85" s="1">
        <v>500.38339233398438</v>
      </c>
      <c r="AE85" s="1">
        <v>1005.385498046875</v>
      </c>
      <c r="AF85" s="1">
        <v>1032.5089111328125</v>
      </c>
      <c r="AG85" s="1">
        <v>98.955543518066406</v>
      </c>
      <c r="AH85" s="1">
        <v>-0.78320527076721191</v>
      </c>
      <c r="AI85" s="1">
        <v>-0.28720691800117493</v>
      </c>
      <c r="AJ85" s="1">
        <v>1</v>
      </c>
      <c r="AK85" s="1">
        <v>-0.21956524252891541</v>
      </c>
      <c r="AL85" s="1">
        <v>2.737391471862793</v>
      </c>
      <c r="AM85" s="1">
        <v>1</v>
      </c>
      <c r="AN85" s="1">
        <v>0</v>
      </c>
      <c r="AO85" s="1">
        <v>0.18999999761581421</v>
      </c>
      <c r="AP85" s="1">
        <v>111115</v>
      </c>
      <c r="AQ85">
        <f t="shared" si="64"/>
        <v>1.0007667846679686</v>
      </c>
      <c r="AR85">
        <f t="shared" si="65"/>
        <v>4.14939630588608E-3</v>
      </c>
      <c r="AS85">
        <f t="shared" si="66"/>
        <v>299.12965431213377</v>
      </c>
      <c r="AT85">
        <f t="shared" si="67"/>
        <v>299.7415946960449</v>
      </c>
      <c r="AU85">
        <f t="shared" si="68"/>
        <v>191.02324223188043</v>
      </c>
      <c r="AV85">
        <f t="shared" si="69"/>
        <v>0.15775998857993193</v>
      </c>
      <c r="AW85">
        <f t="shared" si="70"/>
        <v>3.3701982322154009</v>
      </c>
      <c r="AX85">
        <f t="shared" si="71"/>
        <v>34.057700179273944</v>
      </c>
      <c r="AY85">
        <f t="shared" si="72"/>
        <v>17.241688750440936</v>
      </c>
      <c r="AZ85">
        <f t="shared" si="73"/>
        <v>26.285624504089355</v>
      </c>
      <c r="BA85">
        <f t="shared" si="74"/>
        <v>3.4317106123137648</v>
      </c>
      <c r="BB85">
        <f t="shared" si="75"/>
        <v>0.23453901580701988</v>
      </c>
      <c r="BC85">
        <f t="shared" si="76"/>
        <v>1.6640375507461866</v>
      </c>
      <c r="BD85">
        <f t="shared" si="77"/>
        <v>1.7676730615675782</v>
      </c>
      <c r="BE85">
        <f t="shared" si="78"/>
        <v>0.14810970202101995</v>
      </c>
      <c r="BF85">
        <f t="shared" si="79"/>
        <v>29.394114256884645</v>
      </c>
      <c r="BG85">
        <f t="shared" si="80"/>
        <v>0.7677215794573401</v>
      </c>
      <c r="BH85">
        <f t="shared" si="81"/>
        <v>51.769159813033049</v>
      </c>
      <c r="BI85">
        <f t="shared" si="82"/>
        <v>382.01998824498907</v>
      </c>
      <c r="BJ85">
        <f t="shared" si="83"/>
        <v>1.6115269022723405E-2</v>
      </c>
    </row>
    <row r="86" spans="1:62">
      <c r="A86" s="1">
        <v>36</v>
      </c>
      <c r="B86" s="1" t="s">
        <v>164</v>
      </c>
      <c r="C86" s="2">
        <v>40926</v>
      </c>
      <c r="D86" s="1" t="s">
        <v>126</v>
      </c>
      <c r="E86" s="1">
        <v>0</v>
      </c>
      <c r="F86" s="1" t="s">
        <v>73</v>
      </c>
      <c r="G86" s="1" t="s">
        <v>67</v>
      </c>
      <c r="H86" s="1">
        <v>0</v>
      </c>
      <c r="I86" s="1">
        <v>8275</v>
      </c>
      <c r="J86" s="1">
        <v>0</v>
      </c>
      <c r="K86">
        <f t="shared" si="56"/>
        <v>13.23279411414118</v>
      </c>
      <c r="L86">
        <f t="shared" si="57"/>
        <v>0.13994250093624699</v>
      </c>
      <c r="M86">
        <f t="shared" si="58"/>
        <v>216.40708588184444</v>
      </c>
      <c r="N86">
        <f t="shared" si="59"/>
        <v>2.6309265543678957</v>
      </c>
      <c r="O86">
        <f t="shared" si="60"/>
        <v>1.9024493532076969</v>
      </c>
      <c r="P86">
        <f t="shared" si="61"/>
        <v>26.417917251586914</v>
      </c>
      <c r="Q86" s="1">
        <v>6</v>
      </c>
      <c r="R86">
        <f t="shared" si="62"/>
        <v>1.4200000166893005</v>
      </c>
      <c r="S86" s="1">
        <v>1</v>
      </c>
      <c r="T86">
        <f t="shared" si="63"/>
        <v>2.8400000333786011</v>
      </c>
      <c r="U86" s="1">
        <v>26.894620895385742</v>
      </c>
      <c r="V86" s="1">
        <v>26.417917251586914</v>
      </c>
      <c r="W86" s="1">
        <v>26.713058471679688</v>
      </c>
      <c r="X86" s="1">
        <v>400.56625366210938</v>
      </c>
      <c r="Y86" s="1">
        <v>383.48770141601562</v>
      </c>
      <c r="Z86" s="1">
        <v>12.621519088745117</v>
      </c>
      <c r="AA86" s="1">
        <v>15.726885795593262</v>
      </c>
      <c r="AB86" s="1">
        <v>35.110008239746094</v>
      </c>
      <c r="AC86" s="1">
        <v>43.748386383056641</v>
      </c>
      <c r="AD86" s="1">
        <v>500.33709716796875</v>
      </c>
      <c r="AE86" s="1">
        <v>1249.6199951171875</v>
      </c>
      <c r="AF86" s="1">
        <v>1334.030029296875</v>
      </c>
      <c r="AG86" s="1">
        <v>98.948997497558594</v>
      </c>
      <c r="AH86" s="1">
        <v>-0.78320527076721191</v>
      </c>
      <c r="AI86" s="1">
        <v>-0.28720691800117493</v>
      </c>
      <c r="AJ86" s="1">
        <v>1</v>
      </c>
      <c r="AK86" s="1">
        <v>-0.21956524252891541</v>
      </c>
      <c r="AL86" s="1">
        <v>2.737391471862793</v>
      </c>
      <c r="AM86" s="1">
        <v>1</v>
      </c>
      <c r="AN86" s="1">
        <v>0</v>
      </c>
      <c r="AO86" s="1">
        <v>0.18999999761581421</v>
      </c>
      <c r="AP86" s="1">
        <v>111115</v>
      </c>
      <c r="AQ86">
        <f t="shared" si="64"/>
        <v>0.8338951619466145</v>
      </c>
      <c r="AR86">
        <f t="shared" si="65"/>
        <v>2.6309265543678958E-3</v>
      </c>
      <c r="AS86">
        <f t="shared" si="66"/>
        <v>299.56791725158689</v>
      </c>
      <c r="AT86">
        <f t="shared" si="67"/>
        <v>300.04462089538572</v>
      </c>
      <c r="AU86">
        <f t="shared" si="68"/>
        <v>237.42779609293939</v>
      </c>
      <c r="AV86">
        <f t="shared" si="69"/>
        <v>1.500953138387308</v>
      </c>
      <c r="AW86">
        <f t="shared" si="70"/>
        <v>3.4586089364402444</v>
      </c>
      <c r="AX86">
        <f t="shared" si="71"/>
        <v>34.953451009198751</v>
      </c>
      <c r="AY86">
        <f t="shared" si="72"/>
        <v>19.22656521360549</v>
      </c>
      <c r="AZ86">
        <f t="shared" si="73"/>
        <v>26.656269073486328</v>
      </c>
      <c r="BA86">
        <f t="shared" si="74"/>
        <v>3.5075365482331211</v>
      </c>
      <c r="BB86">
        <f t="shared" si="75"/>
        <v>0.13337059448409982</v>
      </c>
      <c r="BC86">
        <f t="shared" si="76"/>
        <v>1.5561595832325474</v>
      </c>
      <c r="BD86">
        <f t="shared" si="77"/>
        <v>1.9513769650005737</v>
      </c>
      <c r="BE86">
        <f t="shared" si="78"/>
        <v>8.3923162673157803E-2</v>
      </c>
      <c r="BF86">
        <f t="shared" si="79"/>
        <v>21.413264199376574</v>
      </c>
      <c r="BG86">
        <f t="shared" si="80"/>
        <v>0.56431297557331939</v>
      </c>
      <c r="BH86">
        <f t="shared" si="81"/>
        <v>46.214026617235639</v>
      </c>
      <c r="BI86">
        <f t="shared" si="82"/>
        <v>377.19746485118065</v>
      </c>
      <c r="BJ86">
        <f t="shared" si="83"/>
        <v>1.6212746807632881E-2</v>
      </c>
    </row>
    <row r="87" spans="1:62">
      <c r="A87" s="1">
        <v>37</v>
      </c>
      <c r="B87" s="1" t="s">
        <v>165</v>
      </c>
      <c r="C87" s="2">
        <v>40926</v>
      </c>
      <c r="D87" s="1" t="s">
        <v>126</v>
      </c>
      <c r="E87" s="1">
        <v>0</v>
      </c>
      <c r="F87" s="1" t="s">
        <v>71</v>
      </c>
      <c r="G87" s="1" t="s">
        <v>67</v>
      </c>
      <c r="H87" s="1">
        <v>0</v>
      </c>
      <c r="I87" s="1">
        <v>8390.5</v>
      </c>
      <c r="J87" s="1">
        <v>0</v>
      </c>
      <c r="K87">
        <f t="shared" si="56"/>
        <v>7.7940198461662193</v>
      </c>
      <c r="L87">
        <f t="shared" si="57"/>
        <v>6.2396914937552846E-2</v>
      </c>
      <c r="M87">
        <f t="shared" si="58"/>
        <v>177.06639766189346</v>
      </c>
      <c r="N87">
        <f t="shared" si="59"/>
        <v>1.3720375681588108</v>
      </c>
      <c r="O87">
        <f t="shared" si="60"/>
        <v>2.1676690845044249</v>
      </c>
      <c r="P87">
        <f t="shared" si="61"/>
        <v>26.921199798583984</v>
      </c>
      <c r="Q87" s="1">
        <v>6</v>
      </c>
      <c r="R87">
        <f t="shared" si="62"/>
        <v>1.4200000166893005</v>
      </c>
      <c r="S87" s="1">
        <v>1</v>
      </c>
      <c r="T87">
        <f t="shared" si="63"/>
        <v>2.8400000333786011</v>
      </c>
      <c r="U87" s="1">
        <v>27.267168045043945</v>
      </c>
      <c r="V87" s="1">
        <v>26.921199798583984</v>
      </c>
      <c r="W87" s="1">
        <v>27.098529815673828</v>
      </c>
      <c r="X87" s="1">
        <v>400.85003662109375</v>
      </c>
      <c r="Y87" s="1">
        <v>390.86114501953125</v>
      </c>
      <c r="Z87" s="1">
        <v>12.477055549621582</v>
      </c>
      <c r="AA87" s="1">
        <v>14.099075317382812</v>
      </c>
      <c r="AB87" s="1">
        <v>33.954238891601562</v>
      </c>
      <c r="AC87" s="1">
        <v>38.368293762207031</v>
      </c>
      <c r="AD87" s="1">
        <v>500.37359619140625</v>
      </c>
      <c r="AE87" s="1">
        <v>1209.5421142578125</v>
      </c>
      <c r="AF87" s="1">
        <v>674.464599609375</v>
      </c>
      <c r="AG87" s="1">
        <v>98.939765930175781</v>
      </c>
      <c r="AH87" s="1">
        <v>-0.78320527076721191</v>
      </c>
      <c r="AI87" s="1">
        <v>-0.28720691800117493</v>
      </c>
      <c r="AJ87" s="1">
        <v>1</v>
      </c>
      <c r="AK87" s="1">
        <v>-0.21956524252891541</v>
      </c>
      <c r="AL87" s="1">
        <v>2.737391471862793</v>
      </c>
      <c r="AM87" s="1">
        <v>1</v>
      </c>
      <c r="AN87" s="1">
        <v>0</v>
      </c>
      <c r="AO87" s="1">
        <v>0.18999999761581421</v>
      </c>
      <c r="AP87" s="1">
        <v>111115</v>
      </c>
      <c r="AQ87">
        <f t="shared" si="64"/>
        <v>0.83395599365234374</v>
      </c>
      <c r="AR87">
        <f t="shared" si="65"/>
        <v>1.3720375681588108E-3</v>
      </c>
      <c r="AS87">
        <f t="shared" si="66"/>
        <v>300.07119979858396</v>
      </c>
      <c r="AT87">
        <f t="shared" si="67"/>
        <v>300.41716804504392</v>
      </c>
      <c r="AU87">
        <f t="shared" si="68"/>
        <v>229.81299882521125</v>
      </c>
      <c r="AV87">
        <f t="shared" si="69"/>
        <v>2.0481975396498453</v>
      </c>
      <c r="AW87">
        <f t="shared" si="70"/>
        <v>3.5626282962381994</v>
      </c>
      <c r="AX87">
        <f t="shared" si="71"/>
        <v>36.008052603969503</v>
      </c>
      <c r="AY87">
        <f t="shared" si="72"/>
        <v>21.908977286586691</v>
      </c>
      <c r="AZ87">
        <f t="shared" si="73"/>
        <v>27.094183921813965</v>
      </c>
      <c r="BA87">
        <f t="shared" si="74"/>
        <v>3.5990062349083836</v>
      </c>
      <c r="BB87">
        <f t="shared" si="75"/>
        <v>6.1055480577244907E-2</v>
      </c>
      <c r="BC87">
        <f t="shared" si="76"/>
        <v>1.3949592117337744</v>
      </c>
      <c r="BD87">
        <f t="shared" si="77"/>
        <v>2.204047023174609</v>
      </c>
      <c r="BE87">
        <f t="shared" si="78"/>
        <v>3.8277969452411686E-2</v>
      </c>
      <c r="BF87">
        <f t="shared" si="79"/>
        <v>17.518907938767164</v>
      </c>
      <c r="BG87">
        <f t="shared" si="80"/>
        <v>0.4530161156158039</v>
      </c>
      <c r="BH87">
        <f t="shared" si="81"/>
        <v>38.933468813801888</v>
      </c>
      <c r="BI87">
        <f t="shared" si="82"/>
        <v>387.15624126296086</v>
      </c>
      <c r="BJ87">
        <f t="shared" si="83"/>
        <v>7.8378751592631576E-3</v>
      </c>
    </row>
    <row r="88" spans="1:62">
      <c r="A88" s="1">
        <v>38</v>
      </c>
      <c r="B88" s="1" t="s">
        <v>166</v>
      </c>
      <c r="C88" s="2">
        <v>40926</v>
      </c>
      <c r="D88" s="1" t="s">
        <v>126</v>
      </c>
      <c r="E88" s="1">
        <v>0</v>
      </c>
      <c r="F88" s="1" t="s">
        <v>69</v>
      </c>
      <c r="G88" s="1" t="s">
        <v>67</v>
      </c>
      <c r="H88" s="1">
        <v>0</v>
      </c>
      <c r="I88" s="1">
        <v>8474</v>
      </c>
      <c r="J88" s="1">
        <v>0</v>
      </c>
      <c r="K88">
        <f t="shared" si="56"/>
        <v>9.4178512711692779</v>
      </c>
      <c r="L88">
        <f t="shared" si="57"/>
        <v>8.0271626663054416E-2</v>
      </c>
      <c r="M88">
        <f t="shared" si="58"/>
        <v>187.08570553221273</v>
      </c>
      <c r="N88">
        <f t="shared" si="59"/>
        <v>1.6175170891181578</v>
      </c>
      <c r="O88">
        <f t="shared" si="60"/>
        <v>1.9999221869514408</v>
      </c>
      <c r="P88">
        <f t="shared" si="61"/>
        <v>26.19951057434082</v>
      </c>
      <c r="Q88" s="1">
        <v>6</v>
      </c>
      <c r="R88">
        <f t="shared" si="62"/>
        <v>1.4200000166893005</v>
      </c>
      <c r="S88" s="1">
        <v>1</v>
      </c>
      <c r="T88">
        <f t="shared" si="63"/>
        <v>2.8400000333786011</v>
      </c>
      <c r="U88" s="1">
        <v>27.588186264038086</v>
      </c>
      <c r="V88" s="1">
        <v>26.19951057434082</v>
      </c>
      <c r="W88" s="1">
        <v>27.464305877685547</v>
      </c>
      <c r="X88" s="1">
        <v>400.90463256835938</v>
      </c>
      <c r="Y88" s="1">
        <v>388.85763549804688</v>
      </c>
      <c r="Z88" s="1">
        <v>12.384183883666992</v>
      </c>
      <c r="AA88" s="1">
        <v>14.295994758605957</v>
      </c>
      <c r="AB88" s="1">
        <v>33.072513580322266</v>
      </c>
      <c r="AC88" s="1">
        <v>38.178089141845703</v>
      </c>
      <c r="AD88" s="1">
        <v>500.38204956054688</v>
      </c>
      <c r="AE88" s="1">
        <v>1206.7572021484375</v>
      </c>
      <c r="AF88" s="1">
        <v>879.3382568359375</v>
      </c>
      <c r="AG88" s="1">
        <v>98.93524169921875</v>
      </c>
      <c r="AH88" s="1">
        <v>-0.78320527076721191</v>
      </c>
      <c r="AI88" s="1">
        <v>-0.28720691800117493</v>
      </c>
      <c r="AJ88" s="1">
        <v>1</v>
      </c>
      <c r="AK88" s="1">
        <v>-0.21956524252891541</v>
      </c>
      <c r="AL88" s="1">
        <v>2.737391471862793</v>
      </c>
      <c r="AM88" s="1">
        <v>1</v>
      </c>
      <c r="AN88" s="1">
        <v>0</v>
      </c>
      <c r="AO88" s="1">
        <v>0.18999999761581421</v>
      </c>
      <c r="AP88" s="1">
        <v>111115</v>
      </c>
      <c r="AQ88">
        <f t="shared" si="64"/>
        <v>0.83397008260091132</v>
      </c>
      <c r="AR88">
        <f t="shared" si="65"/>
        <v>1.6175170891181579E-3</v>
      </c>
      <c r="AS88">
        <f t="shared" si="66"/>
        <v>299.3495105743408</v>
      </c>
      <c r="AT88">
        <f t="shared" si="67"/>
        <v>300.73818626403806</v>
      </c>
      <c r="AU88">
        <f t="shared" si="68"/>
        <v>229.28386553106975</v>
      </c>
      <c r="AV88">
        <f t="shared" si="69"/>
        <v>2.0593858042154709</v>
      </c>
      <c r="AW88">
        <f t="shared" si="70"/>
        <v>3.4142998837248855</v>
      </c>
      <c r="AX88">
        <f t="shared" si="71"/>
        <v>34.510451736753041</v>
      </c>
      <c r="AY88">
        <f t="shared" si="72"/>
        <v>20.214456978147084</v>
      </c>
      <c r="AZ88">
        <f t="shared" si="73"/>
        <v>26.893848419189453</v>
      </c>
      <c r="BA88">
        <f t="shared" si="74"/>
        <v>3.5569058880967743</v>
      </c>
      <c r="BB88">
        <f t="shared" si="75"/>
        <v>7.806514219953678E-2</v>
      </c>
      <c r="BC88">
        <f t="shared" si="76"/>
        <v>1.4143776967734447</v>
      </c>
      <c r="BD88">
        <f t="shared" si="77"/>
        <v>2.1425281913233296</v>
      </c>
      <c r="BE88">
        <f t="shared" si="78"/>
        <v>4.8984268382043998E-2</v>
      </c>
      <c r="BF88">
        <f t="shared" si="79"/>
        <v>18.509369495298333</v>
      </c>
      <c r="BG88">
        <f t="shared" si="80"/>
        <v>0.48111619382912285</v>
      </c>
      <c r="BH88">
        <f t="shared" si="81"/>
        <v>41.610309975734083</v>
      </c>
      <c r="BI88">
        <f t="shared" si="82"/>
        <v>384.3808400520436</v>
      </c>
      <c r="BJ88">
        <f t="shared" si="83"/>
        <v>1.0195089605549953E-2</v>
      </c>
    </row>
    <row r="89" spans="1:62">
      <c r="A89" s="1">
        <v>39</v>
      </c>
      <c r="B89" s="1" t="s">
        <v>167</v>
      </c>
      <c r="C89" s="2">
        <v>40926</v>
      </c>
      <c r="D89" s="1" t="s">
        <v>126</v>
      </c>
      <c r="E89" s="1">
        <v>0</v>
      </c>
      <c r="F89" s="1" t="s">
        <v>66</v>
      </c>
      <c r="G89" s="1" t="s">
        <v>67</v>
      </c>
      <c r="H89" s="1">
        <v>0</v>
      </c>
      <c r="I89" s="1">
        <v>8549</v>
      </c>
      <c r="J89" s="1">
        <v>0</v>
      </c>
      <c r="K89">
        <f t="shared" si="56"/>
        <v>6.4208763892214655</v>
      </c>
      <c r="L89">
        <f t="shared" si="57"/>
        <v>1.5627360854307715E-2</v>
      </c>
      <c r="M89">
        <f t="shared" si="58"/>
        <v>-270.10393862935433</v>
      </c>
      <c r="N89">
        <f t="shared" si="59"/>
        <v>0.37051751393468824</v>
      </c>
      <c r="O89">
        <f t="shared" si="60"/>
        <v>2.301037341710809</v>
      </c>
      <c r="P89">
        <f t="shared" si="61"/>
        <v>26.920574188232422</v>
      </c>
      <c r="Q89" s="1">
        <v>6</v>
      </c>
      <c r="R89">
        <f t="shared" si="62"/>
        <v>1.4200000166893005</v>
      </c>
      <c r="S89" s="1">
        <v>1</v>
      </c>
      <c r="T89">
        <f t="shared" si="63"/>
        <v>2.8400000333786011</v>
      </c>
      <c r="U89" s="1">
        <v>27.783309936523438</v>
      </c>
      <c r="V89" s="1">
        <v>26.920574188232422</v>
      </c>
      <c r="W89" s="1">
        <v>27.786149978637695</v>
      </c>
      <c r="X89" s="1">
        <v>400.60171508789062</v>
      </c>
      <c r="Y89" s="1">
        <v>392.72872924804688</v>
      </c>
      <c r="Z89" s="1">
        <v>12.312199592590332</v>
      </c>
      <c r="AA89" s="1">
        <v>12.750779151916504</v>
      </c>
      <c r="AB89" s="1">
        <v>32.506446838378906</v>
      </c>
      <c r="AC89" s="1">
        <v>33.664379119873047</v>
      </c>
      <c r="AD89" s="1">
        <v>500.42431640625</v>
      </c>
      <c r="AE89" s="1">
        <v>51.551437377929688</v>
      </c>
      <c r="AF89" s="1">
        <v>1198.21044921875</v>
      </c>
      <c r="AG89" s="1">
        <v>98.931991577148438</v>
      </c>
      <c r="AH89" s="1">
        <v>-0.78320527076721191</v>
      </c>
      <c r="AI89" s="1">
        <v>-0.28720691800117493</v>
      </c>
      <c r="AJ89" s="1">
        <v>1</v>
      </c>
      <c r="AK89" s="1">
        <v>-0.21956524252891541</v>
      </c>
      <c r="AL89" s="1">
        <v>2.737391471862793</v>
      </c>
      <c r="AM89" s="1">
        <v>1</v>
      </c>
      <c r="AN89" s="1">
        <v>0</v>
      </c>
      <c r="AO89" s="1">
        <v>0.18999999761581421</v>
      </c>
      <c r="AP89" s="1">
        <v>111115</v>
      </c>
      <c r="AQ89">
        <f t="shared" si="64"/>
        <v>0.83404052734374989</v>
      </c>
      <c r="AR89">
        <f t="shared" si="65"/>
        <v>3.7051751393468821E-4</v>
      </c>
      <c r="AS89">
        <f t="shared" si="66"/>
        <v>300.0705741882324</v>
      </c>
      <c r="AT89">
        <f t="shared" si="67"/>
        <v>300.93330993652341</v>
      </c>
      <c r="AU89">
        <f t="shared" si="68"/>
        <v>9.7947729788984361</v>
      </c>
      <c r="AV89">
        <f t="shared" si="69"/>
        <v>4.1866807489378571E-2</v>
      </c>
      <c r="AW89">
        <f t="shared" si="70"/>
        <v>3.5624973173702927</v>
      </c>
      <c r="AX89">
        <f t="shared" si="71"/>
        <v>36.009558289263907</v>
      </c>
      <c r="AY89">
        <f t="shared" si="72"/>
        <v>23.258779137347403</v>
      </c>
      <c r="AZ89">
        <f t="shared" si="73"/>
        <v>27.35194206237793</v>
      </c>
      <c r="BA89">
        <f t="shared" si="74"/>
        <v>3.653813316494209</v>
      </c>
      <c r="BB89">
        <f t="shared" si="75"/>
        <v>1.554184045071306E-2</v>
      </c>
      <c r="BC89">
        <f t="shared" si="76"/>
        <v>1.2614599756594835</v>
      </c>
      <c r="BD89">
        <f t="shared" si="77"/>
        <v>2.3923533408347257</v>
      </c>
      <c r="BE89">
        <f t="shared" si="78"/>
        <v>9.7212977238120748E-3</v>
      </c>
      <c r="BF89">
        <f t="shared" si="79"/>
        <v>-26.721920581433899</v>
      </c>
      <c r="BG89">
        <f t="shared" si="80"/>
        <v>-0.6877621078206303</v>
      </c>
      <c r="BH89">
        <f t="shared" si="81"/>
        <v>34.157652486791513</v>
      </c>
      <c r="BI89">
        <f t="shared" si="82"/>
        <v>389.67655212707098</v>
      </c>
      <c r="BJ89">
        <f t="shared" si="83"/>
        <v>5.6283105351474169E-3</v>
      </c>
    </row>
    <row r="90" spans="1:62">
      <c r="A90" s="1">
        <v>40</v>
      </c>
      <c r="B90" s="1" t="s">
        <v>168</v>
      </c>
      <c r="C90" s="2">
        <v>40926</v>
      </c>
      <c r="D90" s="1" t="s">
        <v>126</v>
      </c>
      <c r="E90" s="1">
        <v>0</v>
      </c>
      <c r="F90" s="1" t="s">
        <v>73</v>
      </c>
      <c r="G90" s="1" t="s">
        <v>141</v>
      </c>
      <c r="H90" s="1">
        <v>0</v>
      </c>
      <c r="I90" s="1">
        <v>8685.5</v>
      </c>
      <c r="J90" s="1">
        <v>0</v>
      </c>
      <c r="K90">
        <f t="shared" si="56"/>
        <v>13.155230691268253</v>
      </c>
      <c r="L90">
        <f t="shared" si="57"/>
        <v>0.27473492084530082</v>
      </c>
      <c r="M90">
        <f t="shared" si="58"/>
        <v>286.58703720705068</v>
      </c>
      <c r="N90">
        <f t="shared" si="59"/>
        <v>5.3976078233560667</v>
      </c>
      <c r="O90">
        <f t="shared" si="60"/>
        <v>2.0350928128926</v>
      </c>
      <c r="P90">
        <f t="shared" si="61"/>
        <v>27.508766174316406</v>
      </c>
      <c r="Q90" s="1">
        <v>4.25</v>
      </c>
      <c r="R90">
        <f t="shared" si="62"/>
        <v>1.8042391911149025</v>
      </c>
      <c r="S90" s="1">
        <v>1</v>
      </c>
      <c r="T90">
        <f t="shared" si="63"/>
        <v>3.608478382229805</v>
      </c>
      <c r="U90" s="1">
        <v>28.026107788085938</v>
      </c>
      <c r="V90" s="1">
        <v>27.508766174316406</v>
      </c>
      <c r="W90" s="1">
        <v>27.958215713500977</v>
      </c>
      <c r="X90" s="1">
        <v>392.25723266601562</v>
      </c>
      <c r="Y90" s="1">
        <v>379.34390258789062</v>
      </c>
      <c r="Z90" s="1">
        <v>12.195368766784668</v>
      </c>
      <c r="AA90" s="1">
        <v>16.703546524047852</v>
      </c>
      <c r="AB90" s="1">
        <v>31.743343353271484</v>
      </c>
      <c r="AC90" s="1">
        <v>43.477684020996094</v>
      </c>
      <c r="AD90" s="1">
        <v>500.34976196289062</v>
      </c>
      <c r="AE90" s="1">
        <v>353.69821166992188</v>
      </c>
      <c r="AF90" s="1">
        <v>278.584228515625</v>
      </c>
      <c r="AG90" s="1">
        <v>98.926368713378906</v>
      </c>
      <c r="AH90" s="1">
        <v>-0.78320527076721191</v>
      </c>
      <c r="AI90" s="1">
        <v>-0.28720691800117493</v>
      </c>
      <c r="AJ90" s="1">
        <v>1</v>
      </c>
      <c r="AK90" s="1">
        <v>-0.21956524252891541</v>
      </c>
      <c r="AL90" s="1">
        <v>2.737391471862793</v>
      </c>
      <c r="AM90" s="1">
        <v>1</v>
      </c>
      <c r="AN90" s="1">
        <v>0</v>
      </c>
      <c r="AO90" s="1">
        <v>0.18999999761581421</v>
      </c>
      <c r="AP90" s="1">
        <v>111125</v>
      </c>
      <c r="AQ90">
        <f t="shared" si="64"/>
        <v>1.1772935575597425</v>
      </c>
      <c r="AR90">
        <f t="shared" si="65"/>
        <v>5.3976078233560669E-3</v>
      </c>
      <c r="AS90">
        <f t="shared" si="66"/>
        <v>300.65876617431638</v>
      </c>
      <c r="AT90">
        <f t="shared" si="67"/>
        <v>301.17610778808591</v>
      </c>
      <c r="AU90">
        <f t="shared" si="68"/>
        <v>67.202659374002906</v>
      </c>
      <c r="AV90">
        <f t="shared" si="69"/>
        <v>-1.5773860600031615</v>
      </c>
      <c r="AW90">
        <f t="shared" si="70"/>
        <v>3.6875140151516366</v>
      </c>
      <c r="AX90">
        <f t="shared" si="71"/>
        <v>37.275339862474233</v>
      </c>
      <c r="AY90">
        <f t="shared" si="72"/>
        <v>20.571793338426382</v>
      </c>
      <c r="AZ90">
        <f t="shared" si="73"/>
        <v>27.767436981201172</v>
      </c>
      <c r="BA90">
        <f t="shared" si="74"/>
        <v>3.7436939337392601</v>
      </c>
      <c r="BB90">
        <f t="shared" si="75"/>
        <v>0.2552975964335561</v>
      </c>
      <c r="BC90">
        <f t="shared" si="76"/>
        <v>1.6524212022590363</v>
      </c>
      <c r="BD90">
        <f t="shared" si="77"/>
        <v>2.091272731480224</v>
      </c>
      <c r="BE90">
        <f t="shared" si="78"/>
        <v>0.16120044220018331</v>
      </c>
      <c r="BF90">
        <f t="shared" si="79"/>
        <v>28.351014911219536</v>
      </c>
      <c r="BG90">
        <f t="shared" si="80"/>
        <v>0.75548080581221677</v>
      </c>
      <c r="BH90">
        <f t="shared" si="81"/>
        <v>47.293297068765028</v>
      </c>
      <c r="BI90">
        <f t="shared" si="82"/>
        <v>374.42228201766073</v>
      </c>
      <c r="BJ90">
        <f t="shared" si="83"/>
        <v>1.6616378430729686E-2</v>
      </c>
    </row>
    <row r="91" spans="1:62">
      <c r="A91" s="1">
        <v>41</v>
      </c>
      <c r="B91" s="1" t="s">
        <v>169</v>
      </c>
      <c r="C91" s="2">
        <v>40926</v>
      </c>
      <c r="D91" s="1" t="s">
        <v>126</v>
      </c>
      <c r="E91" s="1">
        <v>0</v>
      </c>
      <c r="F91" s="1" t="s">
        <v>71</v>
      </c>
      <c r="G91" s="1" t="s">
        <v>141</v>
      </c>
      <c r="H91" s="1">
        <v>0</v>
      </c>
      <c r="I91" s="1">
        <v>8804</v>
      </c>
      <c r="J91" s="1">
        <v>0</v>
      </c>
      <c r="K91">
        <f t="shared" si="56"/>
        <v>8.6388205511442386</v>
      </c>
      <c r="L91">
        <f t="shared" si="57"/>
        <v>9.6093700850411259E-2</v>
      </c>
      <c r="M91">
        <f t="shared" si="58"/>
        <v>211.49032062965478</v>
      </c>
      <c r="N91">
        <f t="shared" si="59"/>
        <v>2.2436463910919779</v>
      </c>
      <c r="O91">
        <f t="shared" si="60"/>
        <v>2.3154735242399518</v>
      </c>
      <c r="P91">
        <f t="shared" si="61"/>
        <v>27.713747024536133</v>
      </c>
      <c r="Q91" s="1">
        <v>5</v>
      </c>
      <c r="R91">
        <f t="shared" si="62"/>
        <v>1.6395652592182159</v>
      </c>
      <c r="S91" s="1">
        <v>1</v>
      </c>
      <c r="T91">
        <f t="shared" si="63"/>
        <v>3.2791305184364319</v>
      </c>
      <c r="U91" s="1">
        <v>28.114774703979492</v>
      </c>
      <c r="V91" s="1">
        <v>27.713747024536133</v>
      </c>
      <c r="W91" s="1">
        <v>28.105766296386719</v>
      </c>
      <c r="X91" s="1">
        <v>379.53643798828125</v>
      </c>
      <c r="Y91" s="1">
        <v>370.07504272460938</v>
      </c>
      <c r="Z91" s="1">
        <v>12.109807014465332</v>
      </c>
      <c r="AA91" s="1">
        <v>14.319517135620117</v>
      </c>
      <c r="AB91" s="1">
        <v>31.356454849243164</v>
      </c>
      <c r="AC91" s="1">
        <v>37.078155517578125</v>
      </c>
      <c r="AD91" s="1">
        <v>500.4091796875</v>
      </c>
      <c r="AE91" s="1">
        <v>47.940464019775391</v>
      </c>
      <c r="AF91" s="1">
        <v>59.355056762695312</v>
      </c>
      <c r="AG91" s="1">
        <v>98.92083740234375</v>
      </c>
      <c r="AH91" s="1">
        <v>-0.78320527076721191</v>
      </c>
      <c r="AI91" s="1">
        <v>-0.28720691800117493</v>
      </c>
      <c r="AJ91" s="1">
        <v>1</v>
      </c>
      <c r="AK91" s="1">
        <v>-0.21956524252891541</v>
      </c>
      <c r="AL91" s="1">
        <v>2.737391471862793</v>
      </c>
      <c r="AM91" s="1">
        <v>1</v>
      </c>
      <c r="AN91" s="1">
        <v>0</v>
      </c>
      <c r="AO91" s="1">
        <v>0.18999999761581421</v>
      </c>
      <c r="AP91" s="1">
        <v>111125</v>
      </c>
      <c r="AQ91">
        <f t="shared" si="64"/>
        <v>1.000818359375</v>
      </c>
      <c r="AR91">
        <f t="shared" si="65"/>
        <v>2.243646391091978E-3</v>
      </c>
      <c r="AS91">
        <f t="shared" si="66"/>
        <v>300.86374702453611</v>
      </c>
      <c r="AT91">
        <f t="shared" si="67"/>
        <v>301.26477470397947</v>
      </c>
      <c r="AU91">
        <f t="shared" si="68"/>
        <v>9.1086880494583511</v>
      </c>
      <c r="AV91">
        <f t="shared" si="69"/>
        <v>-0.8865850217492337</v>
      </c>
      <c r="AW91">
        <f t="shared" si="70"/>
        <v>3.7319721504927048</v>
      </c>
      <c r="AX91">
        <f t="shared" si="71"/>
        <v>37.726855620050408</v>
      </c>
      <c r="AY91">
        <f t="shared" si="72"/>
        <v>23.407338484430291</v>
      </c>
      <c r="AZ91">
        <f t="shared" si="73"/>
        <v>27.914260864257812</v>
      </c>
      <c r="BA91">
        <f t="shared" si="74"/>
        <v>3.7759132493530281</v>
      </c>
      <c r="BB91">
        <f t="shared" si="75"/>
        <v>9.3357882800053887E-2</v>
      </c>
      <c r="BC91">
        <f t="shared" si="76"/>
        <v>1.4164986262527528</v>
      </c>
      <c r="BD91">
        <f t="shared" si="77"/>
        <v>2.3594146231002755</v>
      </c>
      <c r="BE91">
        <f t="shared" si="78"/>
        <v>5.8588456332621643E-2</v>
      </c>
      <c r="BF91">
        <f t="shared" si="79"/>
        <v>20.920799619175625</v>
      </c>
      <c r="BG91">
        <f t="shared" si="80"/>
        <v>0.57147955472110801</v>
      </c>
      <c r="BH91">
        <f t="shared" si="81"/>
        <v>38.111653229852593</v>
      </c>
      <c r="BI91">
        <f t="shared" si="82"/>
        <v>366.51848781516782</v>
      </c>
      <c r="BJ91">
        <f t="shared" si="83"/>
        <v>8.9828956548070795E-3</v>
      </c>
    </row>
    <row r="92" spans="1:62">
      <c r="A92" s="1">
        <v>42</v>
      </c>
      <c r="B92" s="1" t="s">
        <v>170</v>
      </c>
      <c r="C92" s="2">
        <v>40926</v>
      </c>
      <c r="D92" s="1" t="s">
        <v>126</v>
      </c>
      <c r="E92" s="1">
        <v>0</v>
      </c>
      <c r="F92" s="1" t="s">
        <v>69</v>
      </c>
      <c r="G92" s="1" t="s">
        <v>141</v>
      </c>
      <c r="H92" s="1">
        <v>0</v>
      </c>
      <c r="I92" s="1">
        <v>8875.5</v>
      </c>
      <c r="J92" s="1">
        <v>0</v>
      </c>
      <c r="K92">
        <f t="shared" si="56"/>
        <v>6.5015752047393702</v>
      </c>
      <c r="L92">
        <f t="shared" si="57"/>
        <v>1.305160493996901E-2</v>
      </c>
      <c r="M92">
        <f t="shared" si="58"/>
        <v>-435.73465904521981</v>
      </c>
      <c r="N92">
        <f t="shared" si="59"/>
        <v>0.3247979022249724</v>
      </c>
      <c r="O92">
        <f t="shared" si="60"/>
        <v>2.4120171060453237</v>
      </c>
      <c r="P92">
        <f t="shared" si="61"/>
        <v>27.308542251586914</v>
      </c>
      <c r="Q92" s="1">
        <v>6</v>
      </c>
      <c r="R92">
        <f t="shared" si="62"/>
        <v>1.4200000166893005</v>
      </c>
      <c r="S92" s="1">
        <v>1</v>
      </c>
      <c r="T92">
        <f t="shared" si="63"/>
        <v>2.8400000333786011</v>
      </c>
      <c r="U92" s="1">
        <v>28.03350830078125</v>
      </c>
      <c r="V92" s="1">
        <v>27.308542251586914</v>
      </c>
      <c r="W92" s="1">
        <v>28.0706787109375</v>
      </c>
      <c r="X92" s="1">
        <v>370.91482543945312</v>
      </c>
      <c r="Y92" s="1">
        <v>362.97744750976562</v>
      </c>
      <c r="Z92" s="1">
        <v>12.075243949890137</v>
      </c>
      <c r="AA92" s="1">
        <v>12.459855079650879</v>
      </c>
      <c r="AB92" s="1">
        <v>31.414800643920898</v>
      </c>
      <c r="AC92" s="1">
        <v>32.415401458740234</v>
      </c>
      <c r="AD92" s="1">
        <v>500.37704467773438</v>
      </c>
      <c r="AE92" s="1">
        <v>5.4739236831665039</v>
      </c>
      <c r="AF92" s="1">
        <v>9.5792951583862305</v>
      </c>
      <c r="AG92" s="1">
        <v>98.919082641601562</v>
      </c>
      <c r="AH92" s="1">
        <v>-0.78320527076721191</v>
      </c>
      <c r="AI92" s="1">
        <v>-0.28720691800117493</v>
      </c>
      <c r="AJ92" s="1">
        <v>1</v>
      </c>
      <c r="AK92" s="1">
        <v>-0.21956524252891541</v>
      </c>
      <c r="AL92" s="1">
        <v>2.737391471862793</v>
      </c>
      <c r="AM92" s="1">
        <v>1</v>
      </c>
      <c r="AN92" s="1">
        <v>0</v>
      </c>
      <c r="AO92" s="1">
        <v>0.18999999761581421</v>
      </c>
      <c r="AP92" s="1">
        <v>111125</v>
      </c>
      <c r="AQ92">
        <f t="shared" si="64"/>
        <v>0.83396174112955723</v>
      </c>
      <c r="AR92">
        <f t="shared" si="65"/>
        <v>3.247979022249724E-4</v>
      </c>
      <c r="AS92">
        <f t="shared" si="66"/>
        <v>300.45854225158689</v>
      </c>
      <c r="AT92">
        <f t="shared" si="67"/>
        <v>301.18350830078123</v>
      </c>
      <c r="AU92">
        <f t="shared" si="68"/>
        <v>1.0400454867507847</v>
      </c>
      <c r="AV92">
        <f t="shared" si="69"/>
        <v>-5.6441118931401184E-2</v>
      </c>
      <c r="AW92">
        <f t="shared" si="70"/>
        <v>3.644534540371688</v>
      </c>
      <c r="AX92">
        <f t="shared" si="71"/>
        <v>36.843594208979624</v>
      </c>
      <c r="AY92">
        <f t="shared" si="72"/>
        <v>24.383739129328745</v>
      </c>
      <c r="AZ92">
        <f t="shared" si="73"/>
        <v>27.671025276184082</v>
      </c>
      <c r="BA92">
        <f t="shared" si="74"/>
        <v>3.7226678784944003</v>
      </c>
      <c r="BB92">
        <f t="shared" si="75"/>
        <v>1.2991898908286592E-2</v>
      </c>
      <c r="BC92">
        <f t="shared" si="76"/>
        <v>1.2325174343263643</v>
      </c>
      <c r="BD92">
        <f t="shared" si="77"/>
        <v>2.490150444168036</v>
      </c>
      <c r="BE92">
        <f t="shared" si="78"/>
        <v>8.1252800059483897E-3</v>
      </c>
      <c r="BF92">
        <f t="shared" si="79"/>
        <v>-43.10247274790418</v>
      </c>
      <c r="BG92">
        <f t="shared" si="80"/>
        <v>-1.2004455429245275</v>
      </c>
      <c r="BH92">
        <f t="shared" si="81"/>
        <v>32.455917677048078</v>
      </c>
      <c r="BI92">
        <f t="shared" si="82"/>
        <v>359.88691003679367</v>
      </c>
      <c r="BJ92">
        <f t="shared" si="83"/>
        <v>5.8633582864846216E-3</v>
      </c>
    </row>
    <row r="93" spans="1:62">
      <c r="A93" s="1">
        <v>1</v>
      </c>
      <c r="B93" s="1" t="s">
        <v>171</v>
      </c>
      <c r="C93" s="2">
        <v>40977</v>
      </c>
      <c r="D93" s="1" t="s">
        <v>172</v>
      </c>
      <c r="E93" s="1">
        <v>0</v>
      </c>
      <c r="F93" s="1" t="s">
        <v>73</v>
      </c>
      <c r="G93" s="1" t="s">
        <v>67</v>
      </c>
      <c r="H93" s="1">
        <v>0</v>
      </c>
      <c r="I93" s="1">
        <v>1053</v>
      </c>
      <c r="J93" s="1">
        <v>0</v>
      </c>
      <c r="K93">
        <f t="shared" si="56"/>
        <v>-105.92738731995212</v>
      </c>
      <c r="L93">
        <f t="shared" si="57"/>
        <v>-5.6002572701162108E-2</v>
      </c>
      <c r="M93">
        <f t="shared" si="58"/>
        <v>-2429.959688445766</v>
      </c>
      <c r="N93">
        <f t="shared" si="59"/>
        <v>-0.68685392965143455</v>
      </c>
      <c r="O93">
        <f t="shared" si="60"/>
        <v>1.1738382915243362</v>
      </c>
      <c r="P93">
        <f t="shared" si="61"/>
        <v>17.451488494873047</v>
      </c>
      <c r="Q93" s="1">
        <v>6</v>
      </c>
      <c r="R93">
        <f t="shared" si="62"/>
        <v>1.4200000166893005</v>
      </c>
      <c r="S93" s="1">
        <v>1</v>
      </c>
      <c r="T93">
        <f t="shared" si="63"/>
        <v>2.8400000333786011</v>
      </c>
      <c r="U93" s="1">
        <v>17.692955017089844</v>
      </c>
      <c r="V93" s="1">
        <v>17.451488494873047</v>
      </c>
      <c r="W93" s="1">
        <v>17.713560104370117</v>
      </c>
      <c r="X93" s="1">
        <v>399.509521484375</v>
      </c>
      <c r="Y93" s="1">
        <v>526.942626953125</v>
      </c>
      <c r="Z93" s="1">
        <v>9.166752815246582</v>
      </c>
      <c r="AA93" s="1">
        <v>8.3501415252685547</v>
      </c>
      <c r="AB93" s="1">
        <v>44.690868377685547</v>
      </c>
      <c r="AC93" s="1">
        <v>40.709629058837891</v>
      </c>
      <c r="AD93" s="1">
        <v>500.44760131835938</v>
      </c>
      <c r="AE93" s="1">
        <v>200.2799072265625</v>
      </c>
      <c r="AF93" s="1">
        <v>402.222412109375</v>
      </c>
      <c r="AG93" s="1">
        <v>99.048049926757812</v>
      </c>
      <c r="AH93" s="1">
        <v>6.7416362762451172</v>
      </c>
      <c r="AI93" s="1">
        <v>-0.39035356044769287</v>
      </c>
      <c r="AJ93" s="1">
        <v>0</v>
      </c>
      <c r="AK93" s="1">
        <v>-0.21956524252891541</v>
      </c>
      <c r="AL93" s="1">
        <v>2.737391471862793</v>
      </c>
      <c r="AM93" s="1">
        <v>1</v>
      </c>
      <c r="AN93" s="1">
        <v>0</v>
      </c>
      <c r="AO93" s="1">
        <v>0.18999999761581421</v>
      </c>
      <c r="AP93" s="1">
        <v>111115</v>
      </c>
      <c r="AQ93">
        <f t="shared" si="64"/>
        <v>0.83407933553059888</v>
      </c>
      <c r="AR93">
        <f t="shared" si="65"/>
        <v>-6.8685392965143457E-4</v>
      </c>
      <c r="AS93">
        <f t="shared" si="66"/>
        <v>290.60148849487302</v>
      </c>
      <c r="AT93">
        <f t="shared" si="67"/>
        <v>290.84295501708982</v>
      </c>
      <c r="AU93">
        <f t="shared" si="68"/>
        <v>38.053181895542366</v>
      </c>
      <c r="AV93">
        <f t="shared" si="69"/>
        <v>0.84846149471673704</v>
      </c>
      <c r="AW93">
        <f t="shared" si="70"/>
        <v>2.0009035262146297</v>
      </c>
      <c r="AX93">
        <f t="shared" si="71"/>
        <v>20.201341951650942</v>
      </c>
      <c r="AY93">
        <f t="shared" si="72"/>
        <v>11.851200426382388</v>
      </c>
      <c r="AZ93">
        <f t="shared" si="73"/>
        <v>17.572221755981445</v>
      </c>
      <c r="BA93">
        <f t="shared" si="74"/>
        <v>2.0162108612980321</v>
      </c>
      <c r="BB93">
        <f t="shared" si="75"/>
        <v>-5.7129114012153745E-2</v>
      </c>
      <c r="BC93">
        <f t="shared" si="76"/>
        <v>0.82706523469029347</v>
      </c>
      <c r="BD93">
        <f t="shared" si="77"/>
        <v>1.1891456266077385</v>
      </c>
      <c r="BE93">
        <f t="shared" si="78"/>
        <v>-3.56027452778096E-2</v>
      </c>
      <c r="BF93">
        <f t="shared" si="79"/>
        <v>-240.68276854118511</v>
      </c>
      <c r="BG93">
        <f t="shared" si="80"/>
        <v>-4.6114312339774459</v>
      </c>
      <c r="BH93">
        <f t="shared" si="81"/>
        <v>39.287769495254821</v>
      </c>
      <c r="BI93">
        <f t="shared" si="82"/>
        <v>577.29543371412115</v>
      </c>
      <c r="BJ93">
        <f t="shared" si="83"/>
        <v>-7.2088752711696E-2</v>
      </c>
    </row>
    <row r="94" spans="1:62">
      <c r="A94" s="1">
        <v>2</v>
      </c>
      <c r="B94" s="1" t="s">
        <v>173</v>
      </c>
      <c r="C94" s="2">
        <v>40977</v>
      </c>
      <c r="D94" s="1" t="s">
        <v>172</v>
      </c>
      <c r="E94" s="1">
        <v>0</v>
      </c>
      <c r="F94" s="1" t="s">
        <v>73</v>
      </c>
      <c r="G94" s="1" t="s">
        <v>67</v>
      </c>
      <c r="H94" s="1">
        <v>0</v>
      </c>
      <c r="I94" s="1">
        <v>1141</v>
      </c>
      <c r="J94" s="1">
        <v>0</v>
      </c>
      <c r="K94">
        <f t="shared" si="56"/>
        <v>-3.078141792333914E-2</v>
      </c>
      <c r="L94">
        <f t="shared" si="57"/>
        <v>0.10578861835861902</v>
      </c>
      <c r="M94">
        <f t="shared" si="58"/>
        <v>392.54535291741206</v>
      </c>
      <c r="N94">
        <f t="shared" si="59"/>
        <v>1.1221657943471137</v>
      </c>
      <c r="O94">
        <f t="shared" si="60"/>
        <v>1.0610907972004475</v>
      </c>
      <c r="P94">
        <f t="shared" si="61"/>
        <v>17.68653678894043</v>
      </c>
      <c r="Q94" s="1">
        <v>3</v>
      </c>
      <c r="R94">
        <f t="shared" si="62"/>
        <v>2.0786957442760468</v>
      </c>
      <c r="S94" s="1">
        <v>1</v>
      </c>
      <c r="T94">
        <f t="shared" si="63"/>
        <v>4.1573914885520935</v>
      </c>
      <c r="U94" s="1">
        <v>17.857904434204102</v>
      </c>
      <c r="V94" s="1">
        <v>17.68653678894043</v>
      </c>
      <c r="W94" s="1">
        <v>17.893838882446289</v>
      </c>
      <c r="X94" s="1">
        <v>399.18243408203125</v>
      </c>
      <c r="Y94" s="1">
        <v>398.93255615234375</v>
      </c>
      <c r="Z94" s="1">
        <v>9.1241569519042969</v>
      </c>
      <c r="AA94" s="1">
        <v>9.790186882019043</v>
      </c>
      <c r="AB94" s="1">
        <v>44.023792266845703</v>
      </c>
      <c r="AC94" s="1">
        <v>47.237369537353516</v>
      </c>
      <c r="AD94" s="1">
        <v>500.50885009765625</v>
      </c>
      <c r="AE94" s="1">
        <v>98.850006103515625</v>
      </c>
      <c r="AF94" s="1">
        <v>156.66958618164062</v>
      </c>
      <c r="AG94" s="1">
        <v>99.049003601074219</v>
      </c>
      <c r="AH94" s="1">
        <v>6.7416362762451172</v>
      </c>
      <c r="AI94" s="1">
        <v>-0.39035356044769287</v>
      </c>
      <c r="AJ94" s="1">
        <v>1</v>
      </c>
      <c r="AK94" s="1">
        <v>-0.21956524252891541</v>
      </c>
      <c r="AL94" s="1">
        <v>2.737391471862793</v>
      </c>
      <c r="AM94" s="1">
        <v>1</v>
      </c>
      <c r="AN94" s="1">
        <v>0</v>
      </c>
      <c r="AO94" s="1">
        <v>0.18999999761581421</v>
      </c>
      <c r="AP94" s="1">
        <v>111115</v>
      </c>
      <c r="AQ94">
        <f t="shared" si="64"/>
        <v>1.6683628336588538</v>
      </c>
      <c r="AR94">
        <f t="shared" si="65"/>
        <v>1.1221657943471137E-3</v>
      </c>
      <c r="AS94">
        <f t="shared" si="66"/>
        <v>290.83653678894041</v>
      </c>
      <c r="AT94">
        <f t="shared" si="67"/>
        <v>291.00790443420408</v>
      </c>
      <c r="AU94">
        <f t="shared" si="68"/>
        <v>18.781500923991189</v>
      </c>
      <c r="AV94">
        <f t="shared" si="69"/>
        <v>-0.24596647811000477</v>
      </c>
      <c r="AW94">
        <f t="shared" si="70"/>
        <v>2.0307990529327413</v>
      </c>
      <c r="AX94">
        <f t="shared" si="71"/>
        <v>20.502973064846827</v>
      </c>
      <c r="AY94">
        <f t="shared" si="72"/>
        <v>10.712786182827784</v>
      </c>
      <c r="AZ94">
        <f t="shared" si="73"/>
        <v>17.772220611572266</v>
      </c>
      <c r="BA94">
        <f t="shared" si="74"/>
        <v>2.041794140980552</v>
      </c>
      <c r="BB94">
        <f t="shared" si="75"/>
        <v>0.10316352828651902</v>
      </c>
      <c r="BC94">
        <f t="shared" si="76"/>
        <v>0.9697082557322938</v>
      </c>
      <c r="BD94">
        <f t="shared" si="77"/>
        <v>1.0720858852482582</v>
      </c>
      <c r="BE94">
        <f t="shared" si="78"/>
        <v>6.4708024019970181E-2</v>
      </c>
      <c r="BF94">
        <f t="shared" si="79"/>
        <v>38.881226074701701</v>
      </c>
      <c r="BG94">
        <f t="shared" si="80"/>
        <v>0.98398926551260824</v>
      </c>
      <c r="BH94">
        <f t="shared" si="81"/>
        <v>48.263000247048538</v>
      </c>
      <c r="BI94">
        <f t="shared" si="82"/>
        <v>398.94255158200463</v>
      </c>
      <c r="BJ94">
        <f t="shared" si="83"/>
        <v>-3.723853409337931E-5</v>
      </c>
    </row>
    <row r="95" spans="1:62">
      <c r="A95" s="1">
        <v>3</v>
      </c>
      <c r="B95" s="1" t="s">
        <v>174</v>
      </c>
      <c r="C95" s="2">
        <v>40977</v>
      </c>
      <c r="D95" s="1" t="s">
        <v>172</v>
      </c>
      <c r="E95" s="1">
        <v>0</v>
      </c>
      <c r="F95" s="1" t="s">
        <v>71</v>
      </c>
      <c r="G95" s="1" t="s">
        <v>67</v>
      </c>
      <c r="H95" s="1">
        <v>0</v>
      </c>
      <c r="I95" s="1">
        <v>1279.5</v>
      </c>
      <c r="J95" s="1">
        <v>0</v>
      </c>
      <c r="K95">
        <f t="shared" si="56"/>
        <v>0.42361730202288467</v>
      </c>
      <c r="L95">
        <f t="shared" si="57"/>
        <v>6.6941690033488432E-2</v>
      </c>
      <c r="M95">
        <f t="shared" si="58"/>
        <v>381.38760819720568</v>
      </c>
      <c r="N95">
        <f t="shared" si="59"/>
        <v>0.71709085130237205</v>
      </c>
      <c r="O95">
        <f t="shared" si="60"/>
        <v>1.0639725678232974</v>
      </c>
      <c r="P95">
        <f t="shared" si="61"/>
        <v>17.579431533813477</v>
      </c>
      <c r="Q95" s="1">
        <v>4</v>
      </c>
      <c r="R95">
        <f t="shared" si="62"/>
        <v>1.8591305017471313</v>
      </c>
      <c r="S95" s="1">
        <v>1</v>
      </c>
      <c r="T95">
        <f t="shared" si="63"/>
        <v>3.7182610034942627</v>
      </c>
      <c r="U95" s="1">
        <v>18.033584594726562</v>
      </c>
      <c r="V95" s="1">
        <v>17.579431533813477</v>
      </c>
      <c r="W95" s="1">
        <v>18.082073211669922</v>
      </c>
      <c r="X95" s="1">
        <v>399.02169799804688</v>
      </c>
      <c r="Y95" s="1">
        <v>398.45480346679688</v>
      </c>
      <c r="Z95" s="1">
        <v>9.0551815032958984</v>
      </c>
      <c r="AA95" s="1">
        <v>9.6227512359619141</v>
      </c>
      <c r="AB95" s="1">
        <v>43.212196350097656</v>
      </c>
      <c r="AC95" s="1">
        <v>45.920692443847656</v>
      </c>
      <c r="AD95" s="1">
        <v>500.51327514648438</v>
      </c>
      <c r="AE95" s="1">
        <v>78.801399230957031</v>
      </c>
      <c r="AF95" s="1">
        <v>112.83597564697266</v>
      </c>
      <c r="AG95" s="1">
        <v>99.052299499511719</v>
      </c>
      <c r="AH95" s="1">
        <v>6.7416362762451172</v>
      </c>
      <c r="AI95" s="1">
        <v>-0.39035356044769287</v>
      </c>
      <c r="AJ95" s="1">
        <v>1</v>
      </c>
      <c r="AK95" s="1">
        <v>-0.21956524252891541</v>
      </c>
      <c r="AL95" s="1">
        <v>2.737391471862793</v>
      </c>
      <c r="AM95" s="1">
        <v>1</v>
      </c>
      <c r="AN95" s="1">
        <v>0</v>
      </c>
      <c r="AO95" s="1">
        <v>0.18999999761581421</v>
      </c>
      <c r="AP95" s="1">
        <v>111115</v>
      </c>
      <c r="AQ95">
        <f t="shared" si="64"/>
        <v>1.2512831878662107</v>
      </c>
      <c r="AR95">
        <f t="shared" si="65"/>
        <v>7.17090851302372E-4</v>
      </c>
      <c r="AS95">
        <f t="shared" si="66"/>
        <v>290.72943153381345</v>
      </c>
      <c r="AT95">
        <f t="shared" si="67"/>
        <v>291.18358459472654</v>
      </c>
      <c r="AU95">
        <f t="shared" si="68"/>
        <v>14.97226566600466</v>
      </c>
      <c r="AV95">
        <f t="shared" si="69"/>
        <v>-0.11145739415040436</v>
      </c>
      <c r="AW95">
        <f t="shared" si="70"/>
        <v>2.0171282052570936</v>
      </c>
      <c r="AX95">
        <f t="shared" si="71"/>
        <v>20.364274382817708</v>
      </c>
      <c r="AY95">
        <f t="shared" si="72"/>
        <v>10.741523146855794</v>
      </c>
      <c r="AZ95">
        <f t="shared" si="73"/>
        <v>17.80650806427002</v>
      </c>
      <c r="BA95">
        <f t="shared" si="74"/>
        <v>2.046208572054613</v>
      </c>
      <c r="BB95">
        <f t="shared" si="75"/>
        <v>6.5757819517861374E-2</v>
      </c>
      <c r="BC95">
        <f t="shared" si="76"/>
        <v>0.95315563743379605</v>
      </c>
      <c r="BD95">
        <f t="shared" si="77"/>
        <v>1.0930529346208169</v>
      </c>
      <c r="BE95">
        <f t="shared" si="78"/>
        <v>4.1203385813880486E-2</v>
      </c>
      <c r="BF95">
        <f t="shared" si="79"/>
        <v>37.777319592552047</v>
      </c>
      <c r="BG95">
        <f t="shared" si="80"/>
        <v>0.95716654656664613</v>
      </c>
      <c r="BH95">
        <f t="shared" si="81"/>
        <v>47.397235438516518</v>
      </c>
      <c r="BI95">
        <f t="shared" si="82"/>
        <v>398.30099948230156</v>
      </c>
      <c r="BJ95">
        <f t="shared" si="83"/>
        <v>5.0409838353167378E-4</v>
      </c>
    </row>
    <row r="96" spans="1:62">
      <c r="A96" s="1">
        <v>4</v>
      </c>
      <c r="B96" s="1" t="s">
        <v>175</v>
      </c>
      <c r="C96" s="2">
        <v>40977</v>
      </c>
      <c r="D96" s="1" t="s">
        <v>172</v>
      </c>
      <c r="E96" s="1">
        <v>0</v>
      </c>
      <c r="F96" s="1" t="s">
        <v>69</v>
      </c>
      <c r="G96" s="1" t="s">
        <v>67</v>
      </c>
      <c r="H96" s="1">
        <v>0</v>
      </c>
      <c r="I96" s="1">
        <v>1354.5</v>
      </c>
      <c r="J96" s="1">
        <v>0</v>
      </c>
      <c r="K96">
        <f t="shared" si="56"/>
        <v>0.34734228827187424</v>
      </c>
      <c r="L96">
        <f t="shared" si="57"/>
        <v>2.7767225035459045E-2</v>
      </c>
      <c r="M96">
        <f t="shared" si="58"/>
        <v>371.64707593664525</v>
      </c>
      <c r="N96">
        <f t="shared" si="59"/>
        <v>0.29802230105724653</v>
      </c>
      <c r="O96">
        <f t="shared" si="60"/>
        <v>1.0554432184230582</v>
      </c>
      <c r="P96">
        <f t="shared" si="61"/>
        <v>17.219749450683594</v>
      </c>
      <c r="Q96" s="1">
        <v>4</v>
      </c>
      <c r="R96">
        <f t="shared" si="62"/>
        <v>1.8591305017471313</v>
      </c>
      <c r="S96" s="1">
        <v>1</v>
      </c>
      <c r="T96">
        <f t="shared" si="63"/>
        <v>3.7182610034942627</v>
      </c>
      <c r="U96" s="1">
        <v>18.069683074951172</v>
      </c>
      <c r="V96" s="1">
        <v>17.219749450683594</v>
      </c>
      <c r="W96" s="1">
        <v>18.135107040405273</v>
      </c>
      <c r="X96" s="1">
        <v>398.81658935546875</v>
      </c>
      <c r="Y96" s="1">
        <v>398.444091796875</v>
      </c>
      <c r="Z96" s="1">
        <v>9.0153207778930664</v>
      </c>
      <c r="AA96" s="1">
        <v>9.2512969970703125</v>
      </c>
      <c r="AB96" s="1">
        <v>42.924564361572266</v>
      </c>
      <c r="AC96" s="1">
        <v>44.048118591308594</v>
      </c>
      <c r="AD96" s="1">
        <v>500.49993896484375</v>
      </c>
      <c r="AE96" s="1">
        <v>25.127742767333984</v>
      </c>
      <c r="AF96" s="1">
        <v>28.837810516357422</v>
      </c>
      <c r="AG96" s="1">
        <v>99.052536010742188</v>
      </c>
      <c r="AH96" s="1">
        <v>6.7416362762451172</v>
      </c>
      <c r="AI96" s="1">
        <v>-0.39035356044769287</v>
      </c>
      <c r="AJ96" s="1">
        <v>1</v>
      </c>
      <c r="AK96" s="1">
        <v>-0.21956524252891541</v>
      </c>
      <c r="AL96" s="1">
        <v>2.737391471862793</v>
      </c>
      <c r="AM96" s="1">
        <v>1</v>
      </c>
      <c r="AN96" s="1">
        <v>0</v>
      </c>
      <c r="AO96" s="1">
        <v>0.18999999761581421</v>
      </c>
      <c r="AP96" s="1">
        <v>111115</v>
      </c>
      <c r="AQ96">
        <f t="shared" si="64"/>
        <v>1.2512498474121094</v>
      </c>
      <c r="AR96">
        <f t="shared" si="65"/>
        <v>2.9802230105724652E-4</v>
      </c>
      <c r="AS96">
        <f t="shared" si="66"/>
        <v>290.36974945068357</v>
      </c>
      <c r="AT96">
        <f t="shared" si="67"/>
        <v>291.21968307495115</v>
      </c>
      <c r="AU96">
        <f t="shared" si="68"/>
        <v>4.7742710658842498</v>
      </c>
      <c r="AV96">
        <f t="shared" si="69"/>
        <v>6.0098304320010832E-3</v>
      </c>
      <c r="AW96">
        <f t="shared" si="70"/>
        <v>1.9718076473714363</v>
      </c>
      <c r="AX96">
        <f t="shared" si="71"/>
        <v>19.906685146936521</v>
      </c>
      <c r="AY96">
        <f t="shared" si="72"/>
        <v>10.655388149866209</v>
      </c>
      <c r="AZ96">
        <f t="shared" si="73"/>
        <v>17.644716262817383</v>
      </c>
      <c r="BA96">
        <f t="shared" si="74"/>
        <v>2.025451464456363</v>
      </c>
      <c r="BB96">
        <f t="shared" si="75"/>
        <v>2.7561402030630153E-2</v>
      </c>
      <c r="BC96">
        <f t="shared" si="76"/>
        <v>0.91636442894837822</v>
      </c>
      <c r="BD96">
        <f t="shared" si="77"/>
        <v>1.1090870355079847</v>
      </c>
      <c r="BE96">
        <f t="shared" si="78"/>
        <v>1.7244250688136654E-2</v>
      </c>
      <c r="BF96">
        <f t="shared" si="79"/>
        <v>36.812585372501594</v>
      </c>
      <c r="BG96">
        <f t="shared" si="80"/>
        <v>0.93274585716810998</v>
      </c>
      <c r="BH96">
        <f t="shared" si="81"/>
        <v>46.084040781560901</v>
      </c>
      <c r="BI96">
        <f t="shared" si="82"/>
        <v>398.3179812068098</v>
      </c>
      <c r="BJ96">
        <f t="shared" si="83"/>
        <v>4.0186325832904861E-4</v>
      </c>
    </row>
    <row r="97" spans="1:62">
      <c r="A97" s="1">
        <v>5</v>
      </c>
      <c r="B97" s="1" t="s">
        <v>176</v>
      </c>
      <c r="C97" s="2">
        <v>40977</v>
      </c>
      <c r="D97" s="1" t="s">
        <v>172</v>
      </c>
      <c r="E97" s="1">
        <v>0</v>
      </c>
      <c r="F97" s="1" t="s">
        <v>66</v>
      </c>
      <c r="G97" s="1" t="s">
        <v>67</v>
      </c>
      <c r="H97" s="1">
        <v>0</v>
      </c>
      <c r="I97" s="1">
        <v>1424</v>
      </c>
      <c r="J97" s="1">
        <v>0</v>
      </c>
      <c r="K97">
        <f t="shared" si="56"/>
        <v>-1.1538464741831529</v>
      </c>
      <c r="L97">
        <f t="shared" si="57"/>
        <v>6.5534211490632524E-3</v>
      </c>
      <c r="M97">
        <f t="shared" si="58"/>
        <v>672.64512335426707</v>
      </c>
      <c r="N97">
        <f t="shared" si="59"/>
        <v>7.0056050096423919E-2</v>
      </c>
      <c r="O97">
        <f t="shared" si="60"/>
        <v>1.0457988823996782</v>
      </c>
      <c r="P97">
        <f t="shared" si="61"/>
        <v>16.976921081542969</v>
      </c>
      <c r="Q97" s="1">
        <v>5</v>
      </c>
      <c r="R97">
        <f t="shared" si="62"/>
        <v>1.6395652592182159</v>
      </c>
      <c r="S97" s="1">
        <v>1</v>
      </c>
      <c r="T97">
        <f t="shared" si="63"/>
        <v>3.2791305184364319</v>
      </c>
      <c r="U97" s="1">
        <v>18.0887451171875</v>
      </c>
      <c r="V97" s="1">
        <v>16.976921081542969</v>
      </c>
      <c r="W97" s="1">
        <v>18.165824890136719</v>
      </c>
      <c r="X97" s="1">
        <v>398.51571655273438</v>
      </c>
      <c r="Y97" s="1">
        <v>399.64044189453125</v>
      </c>
      <c r="Z97" s="1">
        <v>8.9754638671875</v>
      </c>
      <c r="AA97" s="1">
        <v>9.0448169708251953</v>
      </c>
      <c r="AB97" s="1">
        <v>42.683986663818359</v>
      </c>
      <c r="AC97" s="1">
        <v>43.013805389404297</v>
      </c>
      <c r="AD97" s="1">
        <v>500.4996337890625</v>
      </c>
      <c r="AE97" s="1">
        <v>5.0331578254699707</v>
      </c>
      <c r="AF97" s="1">
        <v>6.5312480926513672</v>
      </c>
      <c r="AG97" s="1">
        <v>99.053367614746094</v>
      </c>
      <c r="AH97" s="1">
        <v>6.7416362762451172</v>
      </c>
      <c r="AI97" s="1">
        <v>-0.39035356044769287</v>
      </c>
      <c r="AJ97" s="1">
        <v>1</v>
      </c>
      <c r="AK97" s="1">
        <v>-0.21956524252891541</v>
      </c>
      <c r="AL97" s="1">
        <v>2.737391471862793</v>
      </c>
      <c r="AM97" s="1">
        <v>1</v>
      </c>
      <c r="AN97" s="1">
        <v>0</v>
      </c>
      <c r="AO97" s="1">
        <v>0.18999999761581421</v>
      </c>
      <c r="AP97" s="1">
        <v>111115</v>
      </c>
      <c r="AQ97">
        <f t="shared" si="64"/>
        <v>1.000999267578125</v>
      </c>
      <c r="AR97">
        <f t="shared" si="65"/>
        <v>7.0056050096423925E-5</v>
      </c>
      <c r="AS97">
        <f t="shared" si="66"/>
        <v>290.12692108154295</v>
      </c>
      <c r="AT97">
        <f t="shared" si="67"/>
        <v>291.23874511718748</v>
      </c>
      <c r="AU97">
        <f t="shared" si="68"/>
        <v>0.95629997483931106</v>
      </c>
      <c r="AV97">
        <f t="shared" si="69"/>
        <v>0.10163332751162882</v>
      </c>
      <c r="AW97">
        <f t="shared" si="70"/>
        <v>1.9417184628189204</v>
      </c>
      <c r="AX97">
        <f t="shared" si="71"/>
        <v>19.602750613900948</v>
      </c>
      <c r="AY97">
        <f t="shared" si="72"/>
        <v>10.557933643075753</v>
      </c>
      <c r="AZ97">
        <f t="shared" si="73"/>
        <v>17.532833099365234</v>
      </c>
      <c r="BA97">
        <f t="shared" si="74"/>
        <v>2.0112056620484284</v>
      </c>
      <c r="BB97">
        <f t="shared" si="75"/>
        <v>6.5403501021985295E-3</v>
      </c>
      <c r="BC97">
        <f t="shared" si="76"/>
        <v>0.89591958041924225</v>
      </c>
      <c r="BD97">
        <f t="shared" si="77"/>
        <v>1.1152860816291863</v>
      </c>
      <c r="BE97">
        <f t="shared" si="78"/>
        <v>4.0888911595804173E-3</v>
      </c>
      <c r="BF97">
        <f t="shared" si="79"/>
        <v>66.627764677876442</v>
      </c>
      <c r="BG97">
        <f t="shared" si="80"/>
        <v>1.6831257621614386</v>
      </c>
      <c r="BH97">
        <f t="shared" si="81"/>
        <v>45.466853833418838</v>
      </c>
      <c r="BI97">
        <f t="shared" si="82"/>
        <v>400.11547414207047</v>
      </c>
      <c r="BJ97">
        <f t="shared" si="83"/>
        <v>-1.3111657103584877E-3</v>
      </c>
    </row>
    <row r="98" spans="1:62">
      <c r="A98" s="1">
        <v>6</v>
      </c>
      <c r="B98" s="1" t="s">
        <v>177</v>
      </c>
      <c r="C98" s="2">
        <v>40977</v>
      </c>
      <c r="D98" s="1" t="s">
        <v>172</v>
      </c>
      <c r="E98" s="1">
        <v>0</v>
      </c>
      <c r="F98" s="1" t="s">
        <v>73</v>
      </c>
      <c r="G98" s="1" t="s">
        <v>83</v>
      </c>
      <c r="H98" s="1">
        <v>0</v>
      </c>
      <c r="I98" s="1">
        <v>1677</v>
      </c>
      <c r="J98" s="1">
        <v>0</v>
      </c>
      <c r="K98">
        <f t="shared" si="56"/>
        <v>4.0868608027792623</v>
      </c>
      <c r="L98">
        <f t="shared" si="57"/>
        <v>0.28544890811344975</v>
      </c>
      <c r="M98">
        <f t="shared" si="58"/>
        <v>365.80682302323612</v>
      </c>
      <c r="N98">
        <f t="shared" si="59"/>
        <v>3.0387920986071193</v>
      </c>
      <c r="O98">
        <f t="shared" si="60"/>
        <v>1.1053130831288558</v>
      </c>
      <c r="P98">
        <f t="shared" si="61"/>
        <v>18.484928131103516</v>
      </c>
      <c r="Q98" s="1">
        <v>2.5</v>
      </c>
      <c r="R98">
        <f t="shared" si="62"/>
        <v>2.1884783655405045</v>
      </c>
      <c r="S98" s="1">
        <v>1</v>
      </c>
      <c r="T98">
        <f t="shared" si="63"/>
        <v>4.3769567310810089</v>
      </c>
      <c r="U98" s="1">
        <v>18.514799118041992</v>
      </c>
      <c r="V98" s="1">
        <v>18.484928131103516</v>
      </c>
      <c r="W98" s="1">
        <v>18.453697204589844</v>
      </c>
      <c r="X98" s="1">
        <v>399.49542236328125</v>
      </c>
      <c r="Y98" s="1">
        <v>396.85162353515625</v>
      </c>
      <c r="Z98" s="1">
        <v>8.8960943222045898</v>
      </c>
      <c r="AA98" s="1">
        <v>10.398210525512695</v>
      </c>
      <c r="AB98" s="1">
        <v>41.190708160400391</v>
      </c>
      <c r="AC98" s="1">
        <v>48.145809173583984</v>
      </c>
      <c r="AD98" s="1">
        <v>500.492919921875</v>
      </c>
      <c r="AE98" s="1">
        <v>165.76763916015625</v>
      </c>
      <c r="AF98" s="1">
        <v>178.60345458984375</v>
      </c>
      <c r="AG98" s="1">
        <v>99.053520202636719</v>
      </c>
      <c r="AH98" s="1">
        <v>6.7416362762451172</v>
      </c>
      <c r="AI98" s="1">
        <v>-0.39035356044769287</v>
      </c>
      <c r="AJ98" s="1">
        <v>1</v>
      </c>
      <c r="AK98" s="1">
        <v>-0.21956524252891541</v>
      </c>
      <c r="AL98" s="1">
        <v>2.737391471862793</v>
      </c>
      <c r="AM98" s="1">
        <v>1</v>
      </c>
      <c r="AN98" s="1">
        <v>0</v>
      </c>
      <c r="AO98" s="1">
        <v>0.18999999761581421</v>
      </c>
      <c r="AP98" s="1">
        <v>111115</v>
      </c>
      <c r="AQ98">
        <f t="shared" si="64"/>
        <v>2.0019716796874998</v>
      </c>
      <c r="AR98">
        <f t="shared" si="65"/>
        <v>3.0387920986071192E-3</v>
      </c>
      <c r="AS98">
        <f t="shared" si="66"/>
        <v>291.63492813110349</v>
      </c>
      <c r="AT98">
        <f t="shared" si="67"/>
        <v>291.66479911804197</v>
      </c>
      <c r="AU98">
        <f t="shared" si="68"/>
        <v>31.495851045208838</v>
      </c>
      <c r="AV98">
        <f t="shared" si="69"/>
        <v>-0.82966932034263507</v>
      </c>
      <c r="AW98">
        <f t="shared" si="70"/>
        <v>2.1352924394889974</v>
      </c>
      <c r="AX98">
        <f t="shared" si="71"/>
        <v>21.55695663436056</v>
      </c>
      <c r="AY98">
        <f t="shared" si="72"/>
        <v>11.158746108847865</v>
      </c>
      <c r="AZ98">
        <f t="shared" si="73"/>
        <v>18.499863624572754</v>
      </c>
      <c r="BA98">
        <f t="shared" si="74"/>
        <v>2.1372912974831975</v>
      </c>
      <c r="BB98">
        <f t="shared" si="75"/>
        <v>0.26797271975733783</v>
      </c>
      <c r="BC98">
        <f t="shared" si="76"/>
        <v>1.0299793563601416</v>
      </c>
      <c r="BD98">
        <f t="shared" si="77"/>
        <v>1.1073119411230559</v>
      </c>
      <c r="BE98">
        <f t="shared" si="78"/>
        <v>0.16897003514111605</v>
      </c>
      <c r="BF98">
        <f t="shared" si="79"/>
        <v>36.234453534594479</v>
      </c>
      <c r="BG98">
        <f t="shared" si="80"/>
        <v>0.92177227288281471</v>
      </c>
      <c r="BH98">
        <f t="shared" si="81"/>
        <v>50.616126177165079</v>
      </c>
      <c r="BI98">
        <f t="shared" si="82"/>
        <v>395.59109883209635</v>
      </c>
      <c r="BJ98">
        <f t="shared" si="83"/>
        <v>5.2291637165927454E-3</v>
      </c>
    </row>
    <row r="99" spans="1:62">
      <c r="A99" s="1">
        <v>7</v>
      </c>
      <c r="B99" s="1" t="s">
        <v>178</v>
      </c>
      <c r="C99" s="2">
        <v>40977</v>
      </c>
      <c r="D99" s="1" t="s">
        <v>172</v>
      </c>
      <c r="E99" s="1">
        <v>0</v>
      </c>
      <c r="F99" s="1" t="s">
        <v>71</v>
      </c>
      <c r="G99" s="1" t="s">
        <v>83</v>
      </c>
      <c r="H99" s="1">
        <v>0</v>
      </c>
      <c r="I99" s="1">
        <v>1787</v>
      </c>
      <c r="J99" s="1">
        <v>0</v>
      </c>
      <c r="K99">
        <f t="shared" si="56"/>
        <v>1.5843172616708159</v>
      </c>
      <c r="L99">
        <f t="shared" si="57"/>
        <v>0.29437121363202146</v>
      </c>
      <c r="M99">
        <f t="shared" si="58"/>
        <v>381.57790172306949</v>
      </c>
      <c r="N99">
        <f t="shared" si="59"/>
        <v>2.9992310330695151</v>
      </c>
      <c r="O99">
        <f t="shared" si="60"/>
        <v>1.063418804403105</v>
      </c>
      <c r="P99">
        <f t="shared" si="61"/>
        <v>18.337060928344727</v>
      </c>
      <c r="Q99" s="1">
        <v>3</v>
      </c>
      <c r="R99">
        <f t="shared" si="62"/>
        <v>2.0786957442760468</v>
      </c>
      <c r="S99" s="1">
        <v>1</v>
      </c>
      <c r="T99">
        <f t="shared" si="63"/>
        <v>4.1573914885520935</v>
      </c>
      <c r="U99" s="1">
        <v>18.805915832519531</v>
      </c>
      <c r="V99" s="1">
        <v>18.337060928344727</v>
      </c>
      <c r="W99" s="1">
        <v>18.790895462036133</v>
      </c>
      <c r="X99" s="1">
        <v>399.11007690429688</v>
      </c>
      <c r="Y99" s="1">
        <v>397.44595336914062</v>
      </c>
      <c r="Z99" s="1">
        <v>8.8434162139892578</v>
      </c>
      <c r="AA99" s="1">
        <v>10.622037887573242</v>
      </c>
      <c r="AB99" s="1">
        <v>40.208587646484375</v>
      </c>
      <c r="AC99" s="1">
        <v>48.295494079589844</v>
      </c>
      <c r="AD99" s="1">
        <v>500.50662231445312</v>
      </c>
      <c r="AE99" s="1">
        <v>70.124725341796875</v>
      </c>
      <c r="AF99" s="1">
        <v>78.710128784179688</v>
      </c>
      <c r="AG99" s="1">
        <v>99.055610656738281</v>
      </c>
      <c r="AH99" s="1">
        <v>6.7416362762451172</v>
      </c>
      <c r="AI99" s="1">
        <v>-0.39035356044769287</v>
      </c>
      <c r="AJ99" s="1">
        <v>1</v>
      </c>
      <c r="AK99" s="1">
        <v>-0.21956524252891541</v>
      </c>
      <c r="AL99" s="1">
        <v>2.737391471862793</v>
      </c>
      <c r="AM99" s="1">
        <v>1</v>
      </c>
      <c r="AN99" s="1">
        <v>0</v>
      </c>
      <c r="AO99" s="1">
        <v>0.18999999761581421</v>
      </c>
      <c r="AP99" s="1">
        <v>111115</v>
      </c>
      <c r="AQ99">
        <f t="shared" si="64"/>
        <v>1.6683554077148435</v>
      </c>
      <c r="AR99">
        <f t="shared" si="65"/>
        <v>2.9992310330695152E-3</v>
      </c>
      <c r="AS99">
        <f t="shared" si="66"/>
        <v>291.4870609283447</v>
      </c>
      <c r="AT99">
        <f t="shared" si="67"/>
        <v>291.95591583251951</v>
      </c>
      <c r="AU99">
        <f t="shared" si="68"/>
        <v>13.323697647751032</v>
      </c>
      <c r="AV99">
        <f t="shared" si="69"/>
        <v>-0.96944626380159649</v>
      </c>
      <c r="AW99">
        <f t="shared" si="70"/>
        <v>2.1155912537756829</v>
      </c>
      <c r="AX99">
        <f t="shared" si="71"/>
        <v>21.357611545164598</v>
      </c>
      <c r="AY99">
        <f t="shared" si="72"/>
        <v>10.735573657591356</v>
      </c>
      <c r="AZ99">
        <f t="shared" si="73"/>
        <v>18.571488380432129</v>
      </c>
      <c r="BA99">
        <f t="shared" si="74"/>
        <v>2.1468998554294627</v>
      </c>
      <c r="BB99">
        <f t="shared" si="75"/>
        <v>0.27490602260270741</v>
      </c>
      <c r="BC99">
        <f t="shared" si="76"/>
        <v>1.0521724493725779</v>
      </c>
      <c r="BD99">
        <f t="shared" si="77"/>
        <v>1.0947274060568848</v>
      </c>
      <c r="BE99">
        <f t="shared" si="78"/>
        <v>0.17346512249343218</v>
      </c>
      <c r="BF99">
        <f t="shared" si="79"/>
        <v>37.797432068295514</v>
      </c>
      <c r="BG99">
        <f t="shared" si="80"/>
        <v>0.96007494475271915</v>
      </c>
      <c r="BH99">
        <f t="shared" si="81"/>
        <v>52.295219767671043</v>
      </c>
      <c r="BI99">
        <f t="shared" si="82"/>
        <v>396.93148935747729</v>
      </c>
      <c r="BJ99">
        <f t="shared" si="83"/>
        <v>2.0873178773219785E-3</v>
      </c>
    </row>
    <row r="100" spans="1:62">
      <c r="A100" s="1">
        <v>8</v>
      </c>
      <c r="B100" s="1" t="s">
        <v>179</v>
      </c>
      <c r="C100" s="2">
        <v>40977</v>
      </c>
      <c r="D100" s="1" t="s">
        <v>172</v>
      </c>
      <c r="E100" s="1">
        <v>0</v>
      </c>
      <c r="F100" s="1" t="s">
        <v>69</v>
      </c>
      <c r="G100" s="1" t="s">
        <v>83</v>
      </c>
      <c r="H100" s="1">
        <v>0</v>
      </c>
      <c r="I100" s="1">
        <v>1848</v>
      </c>
      <c r="J100" s="1">
        <v>0</v>
      </c>
      <c r="K100">
        <f t="shared" si="56"/>
        <v>0.11000044201384886</v>
      </c>
      <c r="L100">
        <f t="shared" si="57"/>
        <v>0.13558762870104002</v>
      </c>
      <c r="M100">
        <f t="shared" si="58"/>
        <v>390.22028746883763</v>
      </c>
      <c r="N100">
        <f t="shared" si="59"/>
        <v>1.4305235671386052</v>
      </c>
      <c r="O100">
        <f t="shared" si="60"/>
        <v>1.0646792329904997</v>
      </c>
      <c r="P100">
        <f t="shared" si="61"/>
        <v>17.724781036376953</v>
      </c>
      <c r="Q100" s="1">
        <v>3.5</v>
      </c>
      <c r="R100">
        <f t="shared" si="62"/>
        <v>1.9689131230115891</v>
      </c>
      <c r="S100" s="1">
        <v>1</v>
      </c>
      <c r="T100">
        <f t="shared" si="63"/>
        <v>3.9378262460231781</v>
      </c>
      <c r="U100" s="1">
        <v>18.880069732666016</v>
      </c>
      <c r="V100" s="1">
        <v>17.724781036376953</v>
      </c>
      <c r="W100" s="1">
        <v>18.891172409057617</v>
      </c>
      <c r="X100" s="1">
        <v>398.88473510742188</v>
      </c>
      <c r="Y100" s="1">
        <v>398.40924072265625</v>
      </c>
      <c r="Z100" s="1">
        <v>8.8120918273925781</v>
      </c>
      <c r="AA100" s="1">
        <v>9.8026847839355469</v>
      </c>
      <c r="AB100" s="1">
        <v>39.881381988525391</v>
      </c>
      <c r="AC100" s="1">
        <v>44.36456298828125</v>
      </c>
      <c r="AD100" s="1">
        <v>500.4832763671875</v>
      </c>
      <c r="AE100" s="1">
        <v>39.887393951416016</v>
      </c>
      <c r="AF100" s="1">
        <v>40.977474212646484</v>
      </c>
      <c r="AG100" s="1">
        <v>99.056632995605469</v>
      </c>
      <c r="AH100" s="1">
        <v>6.7416362762451172</v>
      </c>
      <c r="AI100" s="1">
        <v>-0.39035356044769287</v>
      </c>
      <c r="AJ100" s="1">
        <v>1</v>
      </c>
      <c r="AK100" s="1">
        <v>-0.21956524252891541</v>
      </c>
      <c r="AL100" s="1">
        <v>2.737391471862793</v>
      </c>
      <c r="AM100" s="1">
        <v>1</v>
      </c>
      <c r="AN100" s="1">
        <v>0</v>
      </c>
      <c r="AO100" s="1">
        <v>0.18999999761581421</v>
      </c>
      <c r="AP100" s="1">
        <v>111115</v>
      </c>
      <c r="AQ100">
        <f t="shared" si="64"/>
        <v>1.4299522181919644</v>
      </c>
      <c r="AR100">
        <f t="shared" si="65"/>
        <v>1.4305235671386051E-3</v>
      </c>
      <c r="AS100">
        <f t="shared" si="66"/>
        <v>290.87478103637693</v>
      </c>
      <c r="AT100">
        <f t="shared" si="67"/>
        <v>292.03006973266599</v>
      </c>
      <c r="AU100">
        <f t="shared" si="68"/>
        <v>7.5786047556700851</v>
      </c>
      <c r="AV100">
        <f t="shared" si="69"/>
        <v>-0.38622136308504584</v>
      </c>
      <c r="AW100">
        <f t="shared" si="70"/>
        <v>2.0357001820044092</v>
      </c>
      <c r="AX100">
        <f t="shared" si="71"/>
        <v>20.55087196527991</v>
      </c>
      <c r="AY100">
        <f t="shared" si="72"/>
        <v>10.748187181344363</v>
      </c>
      <c r="AZ100">
        <f t="shared" si="73"/>
        <v>18.302425384521484</v>
      </c>
      <c r="BA100">
        <f t="shared" si="74"/>
        <v>2.1109996749424234</v>
      </c>
      <c r="BB100">
        <f t="shared" si="75"/>
        <v>0.1310744597419895</v>
      </c>
      <c r="BC100">
        <f t="shared" si="76"/>
        <v>0.97102094901390956</v>
      </c>
      <c r="BD100">
        <f t="shared" si="77"/>
        <v>1.1399787259285139</v>
      </c>
      <c r="BE100">
        <f t="shared" si="78"/>
        <v>8.2315405159894536E-2</v>
      </c>
      <c r="BF100">
        <f t="shared" si="79"/>
        <v>38.653907803240315</v>
      </c>
      <c r="BG100">
        <f t="shared" si="80"/>
        <v>0.97944587520368487</v>
      </c>
      <c r="BH100">
        <f t="shared" si="81"/>
        <v>48.661320004405873</v>
      </c>
      <c r="BI100">
        <f t="shared" si="82"/>
        <v>398.37152941000789</v>
      </c>
      <c r="BJ100">
        <f t="shared" si="83"/>
        <v>1.3436619623368896E-4</v>
      </c>
    </row>
    <row r="101" spans="1:62">
      <c r="A101" s="1">
        <v>9</v>
      </c>
      <c r="B101" s="1" t="s">
        <v>180</v>
      </c>
      <c r="C101" s="2">
        <v>40977</v>
      </c>
      <c r="D101" s="1" t="s">
        <v>172</v>
      </c>
      <c r="E101" s="1">
        <v>0</v>
      </c>
      <c r="F101" s="1" t="s">
        <v>66</v>
      </c>
      <c r="G101" s="1" t="s">
        <v>83</v>
      </c>
      <c r="H101" s="1">
        <v>0</v>
      </c>
      <c r="I101" s="1">
        <v>1908</v>
      </c>
      <c r="J101" s="1">
        <v>0</v>
      </c>
      <c r="K101">
        <f t="shared" si="56"/>
        <v>-0.51173840943875248</v>
      </c>
      <c r="L101">
        <f t="shared" si="57"/>
        <v>2.4523394762098451E-2</v>
      </c>
      <c r="M101">
        <f t="shared" si="58"/>
        <v>425.22714865111686</v>
      </c>
      <c r="N101">
        <f t="shared" si="59"/>
        <v>0.27448731462165138</v>
      </c>
      <c r="O101">
        <f t="shared" si="60"/>
        <v>1.0997895456435463</v>
      </c>
      <c r="P101">
        <f t="shared" si="61"/>
        <v>17.378110885620117</v>
      </c>
      <c r="Q101" s="1">
        <v>4</v>
      </c>
      <c r="R101">
        <f t="shared" si="62"/>
        <v>1.8591305017471313</v>
      </c>
      <c r="S101" s="1">
        <v>1</v>
      </c>
      <c r="T101">
        <f t="shared" si="63"/>
        <v>3.7182610034942627</v>
      </c>
      <c r="U101" s="1">
        <v>18.904497146606445</v>
      </c>
      <c r="V101" s="1">
        <v>17.378110885620117</v>
      </c>
      <c r="W101" s="1">
        <v>18.947372436523438</v>
      </c>
      <c r="X101" s="1">
        <v>398.75210571289062</v>
      </c>
      <c r="Y101" s="1">
        <v>399.07354736328125</v>
      </c>
      <c r="Z101" s="1">
        <v>8.7862062454223633</v>
      </c>
      <c r="AA101" s="1">
        <v>9.0036048889160156</v>
      </c>
      <c r="AB101" s="1">
        <v>39.703338623046875</v>
      </c>
      <c r="AC101" s="1">
        <v>40.685722351074219</v>
      </c>
      <c r="AD101" s="1">
        <v>500.492431640625</v>
      </c>
      <c r="AE101" s="1">
        <v>8.2521123886108398</v>
      </c>
      <c r="AF101" s="1">
        <v>6.9089007377624512</v>
      </c>
      <c r="AG101" s="1">
        <v>99.055946350097656</v>
      </c>
      <c r="AH101" s="1">
        <v>6.7416362762451172</v>
      </c>
      <c r="AI101" s="1">
        <v>-0.39035356044769287</v>
      </c>
      <c r="AJ101" s="1">
        <v>1</v>
      </c>
      <c r="AK101" s="1">
        <v>-0.21956524252891541</v>
      </c>
      <c r="AL101" s="1">
        <v>2.737391471862793</v>
      </c>
      <c r="AM101" s="1">
        <v>1</v>
      </c>
      <c r="AN101" s="1">
        <v>0</v>
      </c>
      <c r="AO101" s="1">
        <v>0.18999999761581421</v>
      </c>
      <c r="AP101" s="1">
        <v>111115</v>
      </c>
      <c r="AQ101">
        <f t="shared" si="64"/>
        <v>1.2512310791015624</v>
      </c>
      <c r="AR101">
        <f t="shared" si="65"/>
        <v>2.7448731462165139E-4</v>
      </c>
      <c r="AS101">
        <f t="shared" si="66"/>
        <v>290.52811088562009</v>
      </c>
      <c r="AT101">
        <f t="shared" si="67"/>
        <v>292.05449714660642</v>
      </c>
      <c r="AU101">
        <f t="shared" si="68"/>
        <v>1.5679013341614905</v>
      </c>
      <c r="AV101">
        <f t="shared" si="69"/>
        <v>5.3900224031679496E-2</v>
      </c>
      <c r="AW101">
        <f t="shared" si="70"/>
        <v>1.9916501484774882</v>
      </c>
      <c r="AX101">
        <f t="shared" si="71"/>
        <v>20.106315893831493</v>
      </c>
      <c r="AY101">
        <f t="shared" si="72"/>
        <v>11.102711004915477</v>
      </c>
      <c r="AZ101">
        <f t="shared" si="73"/>
        <v>18.141304016113281</v>
      </c>
      <c r="BA101">
        <f t="shared" si="74"/>
        <v>2.0897547742096974</v>
      </c>
      <c r="BB101">
        <f t="shared" si="75"/>
        <v>2.4362713080584044E-2</v>
      </c>
      <c r="BC101">
        <f t="shared" si="76"/>
        <v>0.89186060283394186</v>
      </c>
      <c r="BD101">
        <f t="shared" si="77"/>
        <v>1.1978941713757556</v>
      </c>
      <c r="BE101">
        <f t="shared" si="78"/>
        <v>1.5241050852116302E-2</v>
      </c>
      <c r="BF101">
        <f t="shared" si="79"/>
        <v>42.121277623390029</v>
      </c>
      <c r="BG101">
        <f t="shared" si="80"/>
        <v>1.0655357927395466</v>
      </c>
      <c r="BH101">
        <f t="shared" si="81"/>
        <v>44.33154250870016</v>
      </c>
      <c r="BI101">
        <f t="shared" si="82"/>
        <v>399.25934573840692</v>
      </c>
      <c r="BJ101">
        <f t="shared" si="83"/>
        <v>-5.6820593665533219E-4</v>
      </c>
    </row>
    <row r="102" spans="1:62">
      <c r="A102" s="1">
        <v>10</v>
      </c>
      <c r="B102" s="1" t="s">
        <v>181</v>
      </c>
      <c r="C102" s="2">
        <v>40977</v>
      </c>
      <c r="D102" s="1" t="s">
        <v>172</v>
      </c>
      <c r="E102" s="1">
        <v>0</v>
      </c>
      <c r="F102" s="1" t="s">
        <v>69</v>
      </c>
      <c r="G102" s="1" t="s">
        <v>75</v>
      </c>
      <c r="H102" s="1">
        <v>0</v>
      </c>
      <c r="I102" s="1">
        <v>2173.5</v>
      </c>
      <c r="J102" s="1">
        <v>0</v>
      </c>
      <c r="K102">
        <f t="shared" si="56"/>
        <v>0.60796820574903787</v>
      </c>
      <c r="L102">
        <f t="shared" si="57"/>
        <v>0.15536652738046669</v>
      </c>
      <c r="M102">
        <f t="shared" si="58"/>
        <v>385.18013604319611</v>
      </c>
      <c r="N102">
        <f t="shared" si="59"/>
        <v>1.7697612103972606</v>
      </c>
      <c r="O102">
        <f t="shared" si="60"/>
        <v>1.1520473805278704</v>
      </c>
      <c r="P102">
        <f t="shared" si="61"/>
        <v>18.422800064086914</v>
      </c>
      <c r="Q102" s="1">
        <v>3</v>
      </c>
      <c r="R102">
        <f t="shared" si="62"/>
        <v>2.0786957442760468</v>
      </c>
      <c r="S102" s="1">
        <v>1</v>
      </c>
      <c r="T102">
        <f t="shared" si="63"/>
        <v>4.1573914885520935</v>
      </c>
      <c r="U102" s="1">
        <v>18.937793731689453</v>
      </c>
      <c r="V102" s="1">
        <v>18.422800064086914</v>
      </c>
      <c r="W102" s="1">
        <v>18.977304458618164</v>
      </c>
      <c r="X102" s="1">
        <v>399.80398559570312</v>
      </c>
      <c r="Y102" s="1">
        <v>399.01629638671875</v>
      </c>
      <c r="Z102" s="1">
        <v>8.7931118011474609</v>
      </c>
      <c r="AA102" s="1">
        <v>9.8434629440307617</v>
      </c>
      <c r="AB102" s="1">
        <v>39.647720336914062</v>
      </c>
      <c r="AC102" s="1">
        <v>44.383705139160156</v>
      </c>
      <c r="AD102" s="1">
        <v>500.50137329101562</v>
      </c>
      <c r="AE102" s="1">
        <v>45.884334564208984</v>
      </c>
      <c r="AF102" s="1">
        <v>123.19214630126953</v>
      </c>
      <c r="AG102" s="1">
        <v>99.045211791992188</v>
      </c>
      <c r="AH102" s="1">
        <v>6.7416362762451172</v>
      </c>
      <c r="AI102" s="1">
        <v>-0.39035356044769287</v>
      </c>
      <c r="AJ102" s="1">
        <v>0</v>
      </c>
      <c r="AK102" s="1">
        <v>-0.21956524252891541</v>
      </c>
      <c r="AL102" s="1">
        <v>2.737391471862793</v>
      </c>
      <c r="AM102" s="1">
        <v>1</v>
      </c>
      <c r="AN102" s="1">
        <v>0</v>
      </c>
      <c r="AO102" s="1">
        <v>0.18999999761581421</v>
      </c>
      <c r="AP102" s="1">
        <v>111115</v>
      </c>
      <c r="AQ102">
        <f t="shared" si="64"/>
        <v>1.6683379109700518</v>
      </c>
      <c r="AR102">
        <f t="shared" si="65"/>
        <v>1.7697612103972607E-3</v>
      </c>
      <c r="AS102">
        <f t="shared" si="66"/>
        <v>291.57280006408689</v>
      </c>
      <c r="AT102">
        <f t="shared" si="67"/>
        <v>292.08779373168943</v>
      </c>
      <c r="AU102">
        <f t="shared" si="68"/>
        <v>8.7180234578029285</v>
      </c>
      <c r="AV102">
        <f t="shared" si="69"/>
        <v>-0.54296545400716378</v>
      </c>
      <c r="AW102">
        <f t="shared" si="70"/>
        <v>2.1269952525860241</v>
      </c>
      <c r="AX102">
        <f t="shared" si="71"/>
        <v>21.474993228880063</v>
      </c>
      <c r="AY102">
        <f t="shared" si="72"/>
        <v>11.631530284849301</v>
      </c>
      <c r="AZ102">
        <f t="shared" si="73"/>
        <v>18.680296897888184</v>
      </c>
      <c r="BA102">
        <f t="shared" si="74"/>
        <v>2.1615691501808714</v>
      </c>
      <c r="BB102">
        <f t="shared" si="75"/>
        <v>0.14976946913117706</v>
      </c>
      <c r="BC102">
        <f t="shared" si="76"/>
        <v>0.9749478720581537</v>
      </c>
      <c r="BD102">
        <f t="shared" si="77"/>
        <v>1.1866212781227177</v>
      </c>
      <c r="BE102">
        <f t="shared" si="78"/>
        <v>9.4093186776467677E-2</v>
      </c>
      <c r="BF102">
        <f t="shared" si="79"/>
        <v>38.150248152466723</v>
      </c>
      <c r="BG102">
        <f t="shared" si="80"/>
        <v>0.96532432266848345</v>
      </c>
      <c r="BH102">
        <f t="shared" si="81"/>
        <v>46.957476486703001</v>
      </c>
      <c r="BI102">
        <f t="shared" si="82"/>
        <v>398.81887522009993</v>
      </c>
      <c r="BJ102">
        <f t="shared" si="83"/>
        <v>7.1583002961853406E-4</v>
      </c>
    </row>
    <row r="103" spans="1:62">
      <c r="A103" s="1">
        <v>11</v>
      </c>
      <c r="B103" s="1" t="s">
        <v>182</v>
      </c>
      <c r="C103" s="2">
        <v>40977</v>
      </c>
      <c r="D103" s="1" t="s">
        <v>172</v>
      </c>
      <c r="E103" s="1">
        <v>0</v>
      </c>
      <c r="F103" s="1" t="s">
        <v>66</v>
      </c>
      <c r="G103" s="1" t="s">
        <v>75</v>
      </c>
      <c r="H103" s="1">
        <v>0</v>
      </c>
      <c r="I103" s="1">
        <v>2247.5</v>
      </c>
      <c r="J103" s="1">
        <v>0</v>
      </c>
      <c r="K103">
        <f t="shared" si="56"/>
        <v>-0.49426887731918656</v>
      </c>
      <c r="L103">
        <f t="shared" si="57"/>
        <v>0.10242664723896837</v>
      </c>
      <c r="M103">
        <f t="shared" si="58"/>
        <v>400.34646526298889</v>
      </c>
      <c r="N103">
        <f t="shared" si="59"/>
        <v>1.1455683849941178</v>
      </c>
      <c r="O103">
        <f t="shared" si="60"/>
        <v>1.1178546601084691</v>
      </c>
      <c r="P103">
        <f t="shared" si="61"/>
        <v>17.903877258300781</v>
      </c>
      <c r="Q103" s="1">
        <v>3</v>
      </c>
      <c r="R103">
        <f t="shared" si="62"/>
        <v>2.0786957442760468</v>
      </c>
      <c r="S103" s="1">
        <v>1</v>
      </c>
      <c r="T103">
        <f t="shared" si="63"/>
        <v>4.1573914885520935</v>
      </c>
      <c r="U103" s="1">
        <v>18.915386199951172</v>
      </c>
      <c r="V103" s="1">
        <v>17.903877258300781</v>
      </c>
      <c r="W103" s="1">
        <v>18.99030876159668</v>
      </c>
      <c r="X103" s="1">
        <v>399.75091552734375</v>
      </c>
      <c r="Y103" s="1">
        <v>399.77267456054688</v>
      </c>
      <c r="Z103" s="1">
        <v>8.8199300765991211</v>
      </c>
      <c r="AA103" s="1">
        <v>9.5000495910644531</v>
      </c>
      <c r="AB103" s="1">
        <v>39.824375152587891</v>
      </c>
      <c r="AC103" s="1">
        <v>42.895298004150391</v>
      </c>
      <c r="AD103" s="1">
        <v>500.508544921875</v>
      </c>
      <c r="AE103" s="1">
        <v>4.007868766784668</v>
      </c>
      <c r="AF103" s="1">
        <v>5.7625002861022949</v>
      </c>
      <c r="AG103" s="1">
        <v>99.045341491699219</v>
      </c>
      <c r="AH103" s="1">
        <v>6.7416362762451172</v>
      </c>
      <c r="AI103" s="1">
        <v>-0.39035356044769287</v>
      </c>
      <c r="AJ103" s="1">
        <v>1</v>
      </c>
      <c r="AK103" s="1">
        <v>-0.21956524252891541</v>
      </c>
      <c r="AL103" s="1">
        <v>2.737391471862793</v>
      </c>
      <c r="AM103" s="1">
        <v>1</v>
      </c>
      <c r="AN103" s="1">
        <v>0</v>
      </c>
      <c r="AO103" s="1">
        <v>0.18999999761581421</v>
      </c>
      <c r="AP103" s="1">
        <v>111115</v>
      </c>
      <c r="AQ103">
        <f t="shared" si="64"/>
        <v>1.6683618164062497</v>
      </c>
      <c r="AR103">
        <f t="shared" si="65"/>
        <v>1.1455683849941178E-3</v>
      </c>
      <c r="AS103">
        <f t="shared" si="66"/>
        <v>291.05387725830076</v>
      </c>
      <c r="AT103">
        <f t="shared" si="67"/>
        <v>292.06538619995115</v>
      </c>
      <c r="AU103">
        <f t="shared" si="68"/>
        <v>0.76149505613358315</v>
      </c>
      <c r="AV103">
        <f t="shared" si="69"/>
        <v>-0.33161696951368486</v>
      </c>
      <c r="AW103">
        <f t="shared" si="70"/>
        <v>2.0587903160435252</v>
      </c>
      <c r="AX103">
        <f t="shared" si="71"/>
        <v>20.786341740424692</v>
      </c>
      <c r="AY103">
        <f t="shared" si="72"/>
        <v>11.286292149360239</v>
      </c>
      <c r="AZ103">
        <f t="shared" si="73"/>
        <v>18.409631729125977</v>
      </c>
      <c r="BA103">
        <f t="shared" si="74"/>
        <v>2.1252402610525571</v>
      </c>
      <c r="BB103">
        <f t="shared" si="75"/>
        <v>9.9963814852658567E-2</v>
      </c>
      <c r="BC103">
        <f t="shared" si="76"/>
        <v>0.94093565593505624</v>
      </c>
      <c r="BD103">
        <f t="shared" si="77"/>
        <v>1.184304605117501</v>
      </c>
      <c r="BE103">
        <f t="shared" si="78"/>
        <v>6.2694082983259403E-2</v>
      </c>
      <c r="BF103">
        <f t="shared" si="79"/>
        <v>39.652452366967431</v>
      </c>
      <c r="BG103">
        <f t="shared" si="80"/>
        <v>1.0014352924523238</v>
      </c>
      <c r="BH103">
        <f t="shared" si="81"/>
        <v>46.194087693880782</v>
      </c>
      <c r="BI103">
        <f t="shared" si="82"/>
        <v>399.93317495754297</v>
      </c>
      <c r="BJ103">
        <f t="shared" si="83"/>
        <v>-5.709028731027975E-4</v>
      </c>
    </row>
    <row r="104" spans="1:62">
      <c r="A104" s="1">
        <v>12</v>
      </c>
      <c r="B104" s="1" t="s">
        <v>183</v>
      </c>
      <c r="C104" s="2">
        <v>40977</v>
      </c>
      <c r="D104" s="1" t="s">
        <v>172</v>
      </c>
      <c r="E104" s="1">
        <v>0</v>
      </c>
      <c r="F104" s="1" t="s">
        <v>73</v>
      </c>
      <c r="G104" s="1" t="s">
        <v>79</v>
      </c>
      <c r="H104" s="1">
        <v>0</v>
      </c>
      <c r="I104" s="1">
        <v>2656</v>
      </c>
      <c r="J104" s="1">
        <v>0</v>
      </c>
      <c r="K104">
        <f t="shared" si="56"/>
        <v>1.2411557583476238</v>
      </c>
      <c r="L104">
        <f t="shared" si="57"/>
        <v>0.27008994334408293</v>
      </c>
      <c r="M104">
        <f t="shared" si="58"/>
        <v>298.3487541437392</v>
      </c>
      <c r="N104">
        <f t="shared" si="59"/>
        <v>2.6747356174677708</v>
      </c>
      <c r="O104">
        <f t="shared" si="60"/>
        <v>1.0388233635343729</v>
      </c>
      <c r="P104">
        <f t="shared" si="61"/>
        <v>18.760665893554688</v>
      </c>
      <c r="Q104" s="1">
        <v>4.5</v>
      </c>
      <c r="R104">
        <f t="shared" si="62"/>
        <v>1.7493478804826736</v>
      </c>
      <c r="S104" s="1">
        <v>1</v>
      </c>
      <c r="T104">
        <f t="shared" si="63"/>
        <v>3.4986957609653473</v>
      </c>
      <c r="U104" s="1">
        <v>19.166267395019531</v>
      </c>
      <c r="V104" s="1">
        <v>18.760665893554688</v>
      </c>
      <c r="W104" s="1">
        <v>19.156396865844727</v>
      </c>
      <c r="X104" s="1">
        <v>313.20132446289062</v>
      </c>
      <c r="Y104" s="1">
        <v>311.33682250976562</v>
      </c>
      <c r="Z104" s="1">
        <v>9.0698041915893555</v>
      </c>
      <c r="AA104" s="1">
        <v>11.446950912475586</v>
      </c>
      <c r="AB104" s="1">
        <v>40.312053680419922</v>
      </c>
      <c r="AC104" s="1">
        <v>50.877628326416016</v>
      </c>
      <c r="AD104" s="1">
        <v>500.53836059570312</v>
      </c>
      <c r="AE104" s="1">
        <v>153.62342834472656</v>
      </c>
      <c r="AF104" s="1">
        <v>293.9564208984375</v>
      </c>
      <c r="AG104" s="1">
        <v>99.03399658203125</v>
      </c>
      <c r="AH104" s="1">
        <v>6.7416362762451172</v>
      </c>
      <c r="AI104" s="1">
        <v>-0.39035356044769287</v>
      </c>
      <c r="AJ104" s="1">
        <v>1</v>
      </c>
      <c r="AK104" s="1">
        <v>-0.21956524252891541</v>
      </c>
      <c r="AL104" s="1">
        <v>2.737391471862793</v>
      </c>
      <c r="AM104" s="1">
        <v>1</v>
      </c>
      <c r="AN104" s="1">
        <v>0</v>
      </c>
      <c r="AO104" s="1">
        <v>0.18999999761581421</v>
      </c>
      <c r="AP104" s="1">
        <v>111125</v>
      </c>
      <c r="AQ104">
        <f t="shared" si="64"/>
        <v>1.1123074679904512</v>
      </c>
      <c r="AR104">
        <f t="shared" si="65"/>
        <v>2.6747356174677706E-3</v>
      </c>
      <c r="AS104">
        <f t="shared" si="66"/>
        <v>291.91066589355466</v>
      </c>
      <c r="AT104">
        <f t="shared" si="67"/>
        <v>292.31626739501951</v>
      </c>
      <c r="AU104">
        <f t="shared" si="68"/>
        <v>29.188451019231252</v>
      </c>
      <c r="AV104">
        <f t="shared" si="69"/>
        <v>-0.83877886888348163</v>
      </c>
      <c r="AW104">
        <f t="shared" si="70"/>
        <v>2.1724606610751596</v>
      </c>
      <c r="AX104">
        <f t="shared" si="71"/>
        <v>21.936514086611457</v>
      </c>
      <c r="AY104">
        <f t="shared" si="72"/>
        <v>10.489563174135871</v>
      </c>
      <c r="AZ104">
        <f t="shared" si="73"/>
        <v>18.963466644287109</v>
      </c>
      <c r="BA104">
        <f t="shared" si="74"/>
        <v>2.2001581631483562</v>
      </c>
      <c r="BB104">
        <f t="shared" si="75"/>
        <v>0.25073395358531353</v>
      </c>
      <c r="BC104">
        <f t="shared" si="76"/>
        <v>1.1336372975407867</v>
      </c>
      <c r="BD104">
        <f t="shared" si="77"/>
        <v>1.0665208656075695</v>
      </c>
      <c r="BE104">
        <f t="shared" si="78"/>
        <v>0.15833991353115665</v>
      </c>
      <c r="BF104">
        <f t="shared" si="79"/>
        <v>29.546669498124349</v>
      </c>
      <c r="BG104">
        <f t="shared" si="80"/>
        <v>0.95828290318720966</v>
      </c>
      <c r="BH104">
        <f t="shared" si="81"/>
        <v>54.8555016138802</v>
      </c>
      <c r="BI104">
        <f t="shared" si="82"/>
        <v>310.85791254209613</v>
      </c>
      <c r="BJ104">
        <f t="shared" si="83"/>
        <v>2.1902039149765853E-3</v>
      </c>
    </row>
    <row r="105" spans="1:62">
      <c r="A105" s="1">
        <v>13</v>
      </c>
      <c r="B105" s="1" t="s">
        <v>184</v>
      </c>
      <c r="C105" s="2">
        <v>40977</v>
      </c>
      <c r="D105" s="1" t="s">
        <v>172</v>
      </c>
      <c r="E105" s="1">
        <v>0</v>
      </c>
      <c r="F105" s="1" t="s">
        <v>71</v>
      </c>
      <c r="G105" s="1" t="s">
        <v>79</v>
      </c>
      <c r="H105" s="1">
        <v>0</v>
      </c>
      <c r="I105" s="1">
        <v>2762</v>
      </c>
      <c r="J105" s="1">
        <v>0</v>
      </c>
      <c r="K105">
        <f t="shared" si="56"/>
        <v>5.8711856927815408E-2</v>
      </c>
      <c r="L105">
        <f t="shared" si="57"/>
        <v>0.22705000921292517</v>
      </c>
      <c r="M105">
        <f t="shared" si="58"/>
        <v>276.53779447169512</v>
      </c>
      <c r="N105">
        <f t="shared" si="59"/>
        <v>2.2515147212695252</v>
      </c>
      <c r="O105">
        <f t="shared" si="60"/>
        <v>1.032661315614543</v>
      </c>
      <c r="P105">
        <f t="shared" si="61"/>
        <v>18.639287948608398</v>
      </c>
      <c r="Q105" s="1">
        <v>5</v>
      </c>
      <c r="R105">
        <f t="shared" si="62"/>
        <v>1.6395652592182159</v>
      </c>
      <c r="S105" s="1">
        <v>1</v>
      </c>
      <c r="T105">
        <f t="shared" si="63"/>
        <v>3.2791305184364319</v>
      </c>
      <c r="U105" s="1">
        <v>19.396966934204102</v>
      </c>
      <c r="V105" s="1">
        <v>18.639287948608398</v>
      </c>
      <c r="W105" s="1">
        <v>19.392095565795898</v>
      </c>
      <c r="X105" s="1">
        <v>282.35906982421875</v>
      </c>
      <c r="Y105" s="1">
        <v>281.66690063476562</v>
      </c>
      <c r="Z105" s="1">
        <v>9.1197166442871094</v>
      </c>
      <c r="AA105" s="1">
        <v>11.343379020690918</v>
      </c>
      <c r="AB105" s="1">
        <v>39.955379486083984</v>
      </c>
      <c r="AC105" s="1">
        <v>49.697711944580078</v>
      </c>
      <c r="AD105" s="1">
        <v>500.51998901367188</v>
      </c>
      <c r="AE105" s="1">
        <v>90.295425415039062</v>
      </c>
      <c r="AF105" s="1">
        <v>99.329170227050781</v>
      </c>
      <c r="AG105" s="1">
        <v>99.032997131347656</v>
      </c>
      <c r="AH105" s="1">
        <v>6.7416362762451172</v>
      </c>
      <c r="AI105" s="1">
        <v>-0.39035356044769287</v>
      </c>
      <c r="AJ105" s="1">
        <v>1</v>
      </c>
      <c r="AK105" s="1">
        <v>-0.21956524252891541</v>
      </c>
      <c r="AL105" s="1">
        <v>2.737391471862793</v>
      </c>
      <c r="AM105" s="1">
        <v>1</v>
      </c>
      <c r="AN105" s="1">
        <v>0</v>
      </c>
      <c r="AO105" s="1">
        <v>0.18999999761581421</v>
      </c>
      <c r="AP105" s="1">
        <v>111125</v>
      </c>
      <c r="AQ105">
        <f t="shared" si="64"/>
        <v>1.0010399780273438</v>
      </c>
      <c r="AR105">
        <f t="shared" si="65"/>
        <v>2.251514721269525E-3</v>
      </c>
      <c r="AS105">
        <f t="shared" si="66"/>
        <v>291.78928794860838</v>
      </c>
      <c r="AT105">
        <f t="shared" si="67"/>
        <v>292.54696693420408</v>
      </c>
      <c r="AU105">
        <f t="shared" si="68"/>
        <v>17.156130613576352</v>
      </c>
      <c r="AV105">
        <f t="shared" si="69"/>
        <v>-0.77904225013439554</v>
      </c>
      <c r="AW105">
        <f t="shared" si="70"/>
        <v>2.1560301376304158</v>
      </c>
      <c r="AX105">
        <f t="shared" si="71"/>
        <v>21.770825887162328</v>
      </c>
      <c r="AY105">
        <f t="shared" si="72"/>
        <v>10.42744686647141</v>
      </c>
      <c r="AZ105">
        <f t="shared" si="73"/>
        <v>19.01812744140625</v>
      </c>
      <c r="BA105">
        <f t="shared" si="74"/>
        <v>2.2076762225825686</v>
      </c>
      <c r="BB105">
        <f t="shared" si="75"/>
        <v>0.21234691384260457</v>
      </c>
      <c r="BC105">
        <f t="shared" si="76"/>
        <v>1.1233688220158728</v>
      </c>
      <c r="BD105">
        <f t="shared" si="77"/>
        <v>1.0843074005666957</v>
      </c>
      <c r="BE105">
        <f t="shared" si="78"/>
        <v>0.13396386803845167</v>
      </c>
      <c r="BF105">
        <f t="shared" si="79"/>
        <v>27.386366606624591</v>
      </c>
      <c r="BG105">
        <f t="shared" si="80"/>
        <v>0.98179017076017261</v>
      </c>
      <c r="BH105">
        <f t="shared" si="81"/>
        <v>54.451050787962615</v>
      </c>
      <c r="BI105">
        <f t="shared" si="82"/>
        <v>281.64272928616975</v>
      </c>
      <c r="BJ105">
        <f t="shared" si="83"/>
        <v>1.1350984673152214E-4</v>
      </c>
    </row>
    <row r="106" spans="1:62">
      <c r="A106" s="1">
        <v>14</v>
      </c>
      <c r="B106" s="1" t="s">
        <v>185</v>
      </c>
      <c r="C106" s="2">
        <v>40977</v>
      </c>
      <c r="D106" s="1" t="s">
        <v>172</v>
      </c>
      <c r="E106" s="1">
        <v>0</v>
      </c>
      <c r="F106" s="1" t="s">
        <v>69</v>
      </c>
      <c r="G106" s="1" t="s">
        <v>79</v>
      </c>
      <c r="H106" s="1">
        <v>0</v>
      </c>
      <c r="I106" s="1">
        <v>2939.5</v>
      </c>
      <c r="J106" s="1">
        <v>0</v>
      </c>
      <c r="K106">
        <f t="shared" si="56"/>
        <v>0.21635325476099604</v>
      </c>
      <c r="L106">
        <f t="shared" si="57"/>
        <v>6.5362484775949373E-2</v>
      </c>
      <c r="M106">
        <f t="shared" si="58"/>
        <v>226.56850181122988</v>
      </c>
      <c r="N106">
        <f t="shared" si="59"/>
        <v>0.77370681041445322</v>
      </c>
      <c r="O106">
        <f t="shared" si="60"/>
        <v>1.1782153215872282</v>
      </c>
      <c r="P106">
        <f t="shared" si="61"/>
        <v>18.759153366088867</v>
      </c>
      <c r="Q106" s="1">
        <v>5.5</v>
      </c>
      <c r="R106">
        <f t="shared" si="62"/>
        <v>1.5297826379537582</v>
      </c>
      <c r="S106" s="1">
        <v>1</v>
      </c>
      <c r="T106">
        <f t="shared" si="63"/>
        <v>3.0595652759075165</v>
      </c>
      <c r="U106" s="1">
        <v>19.642675399780273</v>
      </c>
      <c r="V106" s="1">
        <v>18.759153366088867</v>
      </c>
      <c r="W106" s="1">
        <v>19.660442352294922</v>
      </c>
      <c r="X106" s="1">
        <v>236.8648681640625</v>
      </c>
      <c r="Y106" s="1">
        <v>236.42610168457031</v>
      </c>
      <c r="Z106" s="1">
        <v>9.1954193115234375</v>
      </c>
      <c r="AA106" s="1">
        <v>10.037112236022949</v>
      </c>
      <c r="AB106" s="1">
        <v>39.677848815917969</v>
      </c>
      <c r="AC106" s="1">
        <v>43.309719085693359</v>
      </c>
      <c r="AD106" s="1">
        <v>500.50030517578125</v>
      </c>
      <c r="AE106" s="1">
        <v>71.286819458007812</v>
      </c>
      <c r="AF106" s="1">
        <v>80.225593566894531</v>
      </c>
      <c r="AG106" s="1">
        <v>99.036445617675781</v>
      </c>
      <c r="AH106" s="1">
        <v>6.7416362762451172</v>
      </c>
      <c r="AI106" s="1">
        <v>-0.39035356044769287</v>
      </c>
      <c r="AJ106" s="1">
        <v>1</v>
      </c>
      <c r="AK106" s="1">
        <v>-0.21956524252891541</v>
      </c>
      <c r="AL106" s="1">
        <v>2.737391471862793</v>
      </c>
      <c r="AM106" s="1">
        <v>1</v>
      </c>
      <c r="AN106" s="1">
        <v>0</v>
      </c>
      <c r="AO106" s="1">
        <v>0.18999999761581421</v>
      </c>
      <c r="AP106" s="1">
        <v>111125</v>
      </c>
      <c r="AQ106">
        <f t="shared" si="64"/>
        <v>0.91000055486505671</v>
      </c>
      <c r="AR106">
        <f t="shared" si="65"/>
        <v>7.7370681041445319E-4</v>
      </c>
      <c r="AS106">
        <f t="shared" si="66"/>
        <v>291.90915336608884</v>
      </c>
      <c r="AT106">
        <f t="shared" si="67"/>
        <v>292.79267539978025</v>
      </c>
      <c r="AU106">
        <f t="shared" si="68"/>
        <v>13.544495527060462</v>
      </c>
      <c r="AV106">
        <f t="shared" si="69"/>
        <v>-0.1238142321241292</v>
      </c>
      <c r="AW106">
        <f t="shared" si="70"/>
        <v>2.1722552417086232</v>
      </c>
      <c r="AX106">
        <f t="shared" si="71"/>
        <v>21.93389744715277</v>
      </c>
      <c r="AY106">
        <f t="shared" si="72"/>
        <v>11.896785211129821</v>
      </c>
      <c r="AZ106">
        <f t="shared" si="73"/>
        <v>19.20091438293457</v>
      </c>
      <c r="BA106">
        <f t="shared" si="74"/>
        <v>2.2329806247795556</v>
      </c>
      <c r="BB106">
        <f t="shared" si="75"/>
        <v>6.3995331758897933E-2</v>
      </c>
      <c r="BC106">
        <f t="shared" si="76"/>
        <v>0.99403992012139497</v>
      </c>
      <c r="BD106">
        <f t="shared" si="77"/>
        <v>1.2389407046581606</v>
      </c>
      <c r="BE106">
        <f t="shared" si="78"/>
        <v>4.0117706013350941E-2</v>
      </c>
      <c r="BF106">
        <f t="shared" si="79"/>
        <v>22.438539108306145</v>
      </c>
      <c r="BG106">
        <f t="shared" si="80"/>
        <v>0.95830578856097692</v>
      </c>
      <c r="BH106">
        <f t="shared" si="81"/>
        <v>46.032530169430373</v>
      </c>
      <c r="BI106">
        <f t="shared" si="82"/>
        <v>236.33063815704654</v>
      </c>
      <c r="BJ106">
        <f t="shared" si="83"/>
        <v>4.2141331334373392E-4</v>
      </c>
    </row>
    <row r="107" spans="1:62">
      <c r="A107" s="1">
        <v>15</v>
      </c>
      <c r="B107" s="1" t="s">
        <v>186</v>
      </c>
      <c r="C107" s="2">
        <v>40977</v>
      </c>
      <c r="D107" s="1" t="s">
        <v>172</v>
      </c>
      <c r="E107" s="1">
        <v>0</v>
      </c>
      <c r="F107" s="1" t="s">
        <v>69</v>
      </c>
      <c r="G107" s="1" t="s">
        <v>187</v>
      </c>
      <c r="H107" s="1">
        <v>0</v>
      </c>
      <c r="I107" s="1">
        <v>3100.5</v>
      </c>
      <c r="J107" s="1">
        <v>0</v>
      </c>
      <c r="K107">
        <f t="shared" si="56"/>
        <v>3.8940272665402462</v>
      </c>
      <c r="L107">
        <f t="shared" si="57"/>
        <v>0.43985459440885188</v>
      </c>
      <c r="M107">
        <f t="shared" si="58"/>
        <v>181.35994781042956</v>
      </c>
      <c r="N107">
        <f t="shared" si="59"/>
        <v>4.9669731238266248</v>
      </c>
      <c r="O107">
        <f t="shared" si="60"/>
        <v>1.2041135356216448</v>
      </c>
      <c r="P107">
        <f t="shared" si="61"/>
        <v>19.814384460449219</v>
      </c>
      <c r="Q107" s="1">
        <v>2</v>
      </c>
      <c r="R107">
        <f t="shared" si="62"/>
        <v>2.2982609868049622</v>
      </c>
      <c r="S107" s="1">
        <v>1</v>
      </c>
      <c r="T107">
        <f t="shared" si="63"/>
        <v>4.5965219736099243</v>
      </c>
      <c r="U107" s="1">
        <v>20.079784393310547</v>
      </c>
      <c r="V107" s="1">
        <v>19.814384460449219</v>
      </c>
      <c r="W107" s="1">
        <v>20.069482803344727</v>
      </c>
      <c r="X107" s="1">
        <v>202.37069702148438</v>
      </c>
      <c r="Y107" s="1">
        <v>200.41685485839844</v>
      </c>
      <c r="Z107" s="1">
        <v>9.3027372360229492</v>
      </c>
      <c r="AA107" s="1">
        <v>11.265181541442871</v>
      </c>
      <c r="AB107" s="1">
        <v>39.067783355712891</v>
      </c>
      <c r="AC107" s="1">
        <v>47.30926513671875</v>
      </c>
      <c r="AD107" s="1">
        <v>500.500244140625</v>
      </c>
      <c r="AE107" s="1">
        <v>138.80564880371094</v>
      </c>
      <c r="AF107" s="1">
        <v>235.60688781738281</v>
      </c>
      <c r="AG107" s="1">
        <v>99.036331176757812</v>
      </c>
      <c r="AH107" s="1">
        <v>6.7416362762451172</v>
      </c>
      <c r="AI107" s="1">
        <v>-0.39035356044769287</v>
      </c>
      <c r="AJ107" s="1">
        <v>1</v>
      </c>
      <c r="AK107" s="1">
        <v>-0.21956524252891541</v>
      </c>
      <c r="AL107" s="1">
        <v>2.737391471862793</v>
      </c>
      <c r="AM107" s="1">
        <v>1</v>
      </c>
      <c r="AN107" s="1">
        <v>0</v>
      </c>
      <c r="AO107" s="1">
        <v>0.18999999761581421</v>
      </c>
      <c r="AP107" s="1">
        <v>111125</v>
      </c>
      <c r="AQ107">
        <f t="shared" si="64"/>
        <v>2.5025012207031248</v>
      </c>
      <c r="AR107">
        <f t="shared" si="65"/>
        <v>4.9669731238266247E-3</v>
      </c>
      <c r="AS107">
        <f t="shared" si="66"/>
        <v>292.9643844604492</v>
      </c>
      <c r="AT107">
        <f t="shared" si="67"/>
        <v>293.22978439331052</v>
      </c>
      <c r="AU107">
        <f t="shared" si="68"/>
        <v>26.373072941766623</v>
      </c>
      <c r="AV107">
        <f t="shared" si="69"/>
        <v>-1.4716356335664564</v>
      </c>
      <c r="AW107">
        <f t="shared" si="70"/>
        <v>2.3197757855262799</v>
      </c>
      <c r="AX107">
        <f t="shared" si="71"/>
        <v>23.423482654925859</v>
      </c>
      <c r="AY107">
        <f t="shared" si="72"/>
        <v>12.158301113482988</v>
      </c>
      <c r="AZ107">
        <f t="shared" si="73"/>
        <v>19.947084426879883</v>
      </c>
      <c r="BA107">
        <f t="shared" si="74"/>
        <v>2.3389346889247</v>
      </c>
      <c r="BB107">
        <f t="shared" si="75"/>
        <v>0.401439662242911</v>
      </c>
      <c r="BC107">
        <f t="shared" si="76"/>
        <v>1.1156622499046351</v>
      </c>
      <c r="BD107">
        <f t="shared" si="77"/>
        <v>1.2232724390200649</v>
      </c>
      <c r="BE107">
        <f t="shared" si="78"/>
        <v>0.25408975409441414</v>
      </c>
      <c r="BF107">
        <f t="shared" si="79"/>
        <v>17.961223853553218</v>
      </c>
      <c r="BG107">
        <f t="shared" si="80"/>
        <v>0.90491365079332642</v>
      </c>
      <c r="BH107">
        <f t="shared" si="81"/>
        <v>51.790657326844411</v>
      </c>
      <c r="BI107">
        <f t="shared" si="82"/>
        <v>199.27317778255477</v>
      </c>
      <c r="BJ107">
        <f t="shared" si="83"/>
        <v>1.0120490576149679E-2</v>
      </c>
    </row>
    <row r="108" spans="1:62">
      <c r="A108" s="1">
        <v>17</v>
      </c>
      <c r="B108" s="1" t="s">
        <v>188</v>
      </c>
      <c r="C108" s="2">
        <v>40977</v>
      </c>
      <c r="D108" s="1" t="s">
        <v>172</v>
      </c>
      <c r="E108" s="1">
        <v>0</v>
      </c>
      <c r="F108" s="1" t="s">
        <v>66</v>
      </c>
      <c r="G108" s="1" t="s">
        <v>187</v>
      </c>
      <c r="H108" s="1">
        <v>0</v>
      </c>
      <c r="I108" s="1">
        <v>3216.5</v>
      </c>
      <c r="J108" s="1">
        <v>0</v>
      </c>
      <c r="K108">
        <f>(X108-Y108*(1000-Z108)/(1000-AA108))*AQ108</f>
        <v>-0.46204201149642671</v>
      </c>
      <c r="L108">
        <f>IF(BB108&lt;&gt;0,1/(1/BB108-1/T108),0)</f>
        <v>7.9135853532054296E-2</v>
      </c>
      <c r="M108">
        <f>((BE108-AR108/2)*Y108-K108)/(BE108+AR108/2)</f>
        <v>187.4694806187137</v>
      </c>
      <c r="N108">
        <f>AR108*1000</f>
        <v>1.048605494491434</v>
      </c>
      <c r="O108">
        <f>(AW108-BC108)</f>
        <v>1.3176465953662706</v>
      </c>
      <c r="P108">
        <f>(V108+AV108*J108)</f>
        <v>19.87249755859375</v>
      </c>
      <c r="Q108" s="1">
        <v>4</v>
      </c>
      <c r="R108">
        <f>(Q108*AK108+AL108)</f>
        <v>1.8591305017471313</v>
      </c>
      <c r="S108" s="1">
        <v>1</v>
      </c>
      <c r="T108">
        <f>R108*(S108+1)*(S108+1)/(S108*S108+1)</f>
        <v>3.7182610034942627</v>
      </c>
      <c r="U108" s="1">
        <v>20.219728469848633</v>
      </c>
      <c r="V108" s="1">
        <v>19.87249755859375</v>
      </c>
      <c r="W108" s="1">
        <v>20.238174438476562</v>
      </c>
      <c r="X108" s="1">
        <v>181.72807312011719</v>
      </c>
      <c r="Y108" s="1">
        <v>181.94485473632812</v>
      </c>
      <c r="Z108" s="1">
        <v>9.3738222122192383</v>
      </c>
      <c r="AA108" s="1">
        <v>10.203300476074219</v>
      </c>
      <c r="AB108" s="1">
        <v>39.027214050292969</v>
      </c>
      <c r="AC108" s="1">
        <v>42.480686187744141</v>
      </c>
      <c r="AD108" s="1">
        <v>500.51040649414062</v>
      </c>
      <c r="AE108" s="1">
        <v>42.620761871337891</v>
      </c>
      <c r="AF108" s="1">
        <v>54.581832885742188</v>
      </c>
      <c r="AG108" s="1">
        <v>99.036819458007812</v>
      </c>
      <c r="AH108" s="1">
        <v>6.7416362762451172</v>
      </c>
      <c r="AI108" s="1">
        <v>-0.39035356044769287</v>
      </c>
      <c r="AJ108" s="1">
        <v>1</v>
      </c>
      <c r="AK108" s="1">
        <v>-0.21956524252891541</v>
      </c>
      <c r="AL108" s="1">
        <v>2.737391471862793</v>
      </c>
      <c r="AM108" s="1">
        <v>1</v>
      </c>
      <c r="AN108" s="1">
        <v>0</v>
      </c>
      <c r="AO108" s="1">
        <v>0.18999999761581421</v>
      </c>
      <c r="AP108" s="1">
        <v>111125</v>
      </c>
      <c r="AQ108">
        <f>AD108*0.000001/(Q108*0.0001)</f>
        <v>1.2512760162353513</v>
      </c>
      <c r="AR108">
        <f>(AA108-Z108)/(1000-AA108)*AQ108</f>
        <v>1.0486054944914341E-3</v>
      </c>
      <c r="AS108">
        <f>(V108+273.15)</f>
        <v>293.02249755859373</v>
      </c>
      <c r="AT108">
        <f>(U108+273.15)</f>
        <v>293.36972846984861</v>
      </c>
      <c r="AU108">
        <f>(AE108*AM108+AF108*AN108)*AO108</f>
        <v>8.0979446539383844</v>
      </c>
      <c r="AV108">
        <f>((AU108+0.00000010773*(AT108^4-AS108^4))-AR108*44100)/(R108*51.4+0.00000043092*AS108^3)</f>
        <v>-0.32306321128347809</v>
      </c>
      <c r="AW108">
        <f>0.61365*EXP(17.502*P108/(240.97+P108))</f>
        <v>2.3281490224910382</v>
      </c>
      <c r="AX108">
        <f>AW108*1000/AG108</f>
        <v>23.50791387720389</v>
      </c>
      <c r="AY108">
        <f>(AX108-AA108)</f>
        <v>13.304613401129672</v>
      </c>
      <c r="AZ108">
        <f>IF(J108,V108,(U108+V108)/2)</f>
        <v>20.046113014221191</v>
      </c>
      <c r="BA108">
        <f>0.61365*EXP(17.502*AZ108/(240.97+AZ108))</f>
        <v>2.3533224046659789</v>
      </c>
      <c r="BB108">
        <f>IF(AY108&lt;&gt;0,(1000-(AX108+AA108)/2)/AY108*AR108,0)</f>
        <v>7.7486701876319591E-2</v>
      </c>
      <c r="BC108">
        <f>AA108*AG108/1000</f>
        <v>1.0105024271247676</v>
      </c>
      <c r="BD108">
        <f>(BA108-BC108)</f>
        <v>1.3428199775412113</v>
      </c>
      <c r="BE108">
        <f>1/(1.6/L108+1.37/T108)</f>
        <v>4.8574702850638966E-2</v>
      </c>
      <c r="BF108">
        <f>M108*AG108*0.001</f>
        <v>18.566381105922044</v>
      </c>
      <c r="BG108">
        <f>M108/Y108</f>
        <v>1.0303642875221275</v>
      </c>
      <c r="BH108">
        <f>(1-AR108*AG108/AW108/L108)*100</f>
        <v>43.633022581811218</v>
      </c>
      <c r="BI108">
        <f>(Y108-K108/(T108/1.35))</f>
        <v>182.11260969353367</v>
      </c>
      <c r="BJ108">
        <f>K108*BH108/100/BI108</f>
        <v>-1.1070232618870051E-3</v>
      </c>
    </row>
    <row r="109" spans="1:62">
      <c r="A109" s="1">
        <v>18</v>
      </c>
      <c r="B109" s="1" t="s">
        <v>189</v>
      </c>
      <c r="C109" s="2">
        <v>40977</v>
      </c>
      <c r="D109" s="1" t="s">
        <v>172</v>
      </c>
      <c r="E109" s="1">
        <v>0</v>
      </c>
      <c r="F109" s="1" t="s">
        <v>88</v>
      </c>
      <c r="G109" s="1" t="s">
        <v>79</v>
      </c>
      <c r="H109" s="1">
        <v>0</v>
      </c>
      <c r="I109" s="1">
        <v>4696</v>
      </c>
      <c r="J109" s="1">
        <v>0</v>
      </c>
      <c r="K109">
        <f>(X109-Y109*(1000-Z109)/(1000-AA109))*AQ109</f>
        <v>-2.1326854418208376</v>
      </c>
      <c r="L109">
        <f>IF(BB109&lt;&gt;0,1/(1/BB109-1/T109),0)</f>
        <v>0.34918004360040056</v>
      </c>
      <c r="M109">
        <f>((BE109-AR109/2)*Y109-K109)/(BE109+AR109/2)</f>
        <v>76.841714607157513</v>
      </c>
      <c r="N109">
        <f>AR109*1000</f>
        <v>3.56456900967639</v>
      </c>
      <c r="O109">
        <f>(AW109-BC109)</f>
        <v>1.0968890734222341</v>
      </c>
      <c r="P109">
        <f>(V109+AV109*J109)</f>
        <v>20.78361701965332</v>
      </c>
      <c r="Q109" s="1">
        <v>5</v>
      </c>
      <c r="R109">
        <f>(Q109*AK109+AL109)</f>
        <v>1.6395652592182159</v>
      </c>
      <c r="S109" s="1">
        <v>1</v>
      </c>
      <c r="T109">
        <f>R109*(S109+1)*(S109+1)/(S109*S109+1)</f>
        <v>3.2791305184364319</v>
      </c>
      <c r="U109" s="1">
        <v>21.181707382202148</v>
      </c>
      <c r="V109" s="1">
        <v>20.78361701965332</v>
      </c>
      <c r="W109" s="1">
        <v>21.177541732788086</v>
      </c>
      <c r="X109" s="1">
        <v>65.573898315429688</v>
      </c>
      <c r="Y109" s="1">
        <v>67.464340209960938</v>
      </c>
      <c r="Z109" s="1">
        <v>10.283051490783691</v>
      </c>
      <c r="AA109" s="1">
        <v>13.795172691345215</v>
      </c>
      <c r="AB109" s="1">
        <v>40.344203948974609</v>
      </c>
      <c r="AC109" s="1">
        <v>54.123550415039062</v>
      </c>
      <c r="AD109" s="1">
        <v>500.46609497070312</v>
      </c>
      <c r="AE109" s="1">
        <v>174.05059814453125</v>
      </c>
      <c r="AF109" s="1">
        <v>401.00222778320312</v>
      </c>
      <c r="AG109" s="1">
        <v>99.023460388183594</v>
      </c>
      <c r="AH109" s="1">
        <v>8.3237361907958984</v>
      </c>
      <c r="AI109" s="1">
        <v>-0.36253392696380615</v>
      </c>
      <c r="AJ109" s="1">
        <v>1</v>
      </c>
      <c r="AK109" s="1">
        <v>-0.21956524252891541</v>
      </c>
      <c r="AL109" s="1">
        <v>2.737391471862793</v>
      </c>
      <c r="AM109" s="1">
        <v>1</v>
      </c>
      <c r="AN109" s="1">
        <v>0</v>
      </c>
      <c r="AO109" s="1">
        <v>0.18999999761581421</v>
      </c>
      <c r="AP109" s="1">
        <v>111125</v>
      </c>
      <c r="AQ109">
        <f>AD109*0.000001/(Q109*0.0001)</f>
        <v>1.0009321899414063</v>
      </c>
      <c r="AR109">
        <f>(AA109-Z109)/(1000-AA109)*AQ109</f>
        <v>3.56456900967639E-3</v>
      </c>
      <c r="AS109">
        <f>(V109+273.15)</f>
        <v>293.9336170196533</v>
      </c>
      <c r="AT109">
        <f>(U109+273.15)</f>
        <v>294.33170738220213</v>
      </c>
      <c r="AU109">
        <f>(AE109*AM109+AF109*AN109)*AO109</f>
        <v>33.069613232491974</v>
      </c>
      <c r="AV109">
        <f>((AU109+0.00000010773*(AT109^4-AS109^4))-AR109*44100)/(R109*51.4+0.00000043092*AS109^3)</f>
        <v>-1.2577881988417499</v>
      </c>
      <c r="AW109">
        <f>0.61365*EXP(17.502*P109/(240.97+P109))</f>
        <v>2.4629348099718089</v>
      </c>
      <c r="AX109">
        <f>AW109*1000/AG109</f>
        <v>24.872235330060324</v>
      </c>
      <c r="AY109">
        <f>(AX109-AA109)</f>
        <v>11.077062638715109</v>
      </c>
      <c r="AZ109">
        <f>IF(J109,V109,(U109+V109)/2)</f>
        <v>20.982662200927734</v>
      </c>
      <c r="BA109">
        <f>0.61365*EXP(17.502*AZ109/(240.97+AZ109))</f>
        <v>2.4932737898366244</v>
      </c>
      <c r="BB109">
        <f>IF(AY109&lt;&gt;0,(1000-(AX109+AA109)/2)/AY109*AR109,0)</f>
        <v>0.3155757804690959</v>
      </c>
      <c r="BC109">
        <f>AA109*AG109/1000</f>
        <v>1.3660457365495748</v>
      </c>
      <c r="BD109">
        <f>(BA109-BC109)</f>
        <v>1.1272280532870496</v>
      </c>
      <c r="BE109">
        <f>1/(1.6/L109+1.37/T109)</f>
        <v>0.20000171870354741</v>
      </c>
      <c r="BF109">
        <f>M109*AG109*0.001</f>
        <v>7.6091324825619706</v>
      </c>
      <c r="BG109">
        <f>M109/Y109</f>
        <v>1.1389974965739311</v>
      </c>
      <c r="BH109">
        <f>(1-AR109*AG109/AW109/L109)*100</f>
        <v>58.95665067164397</v>
      </c>
      <c r="BI109">
        <f>(Y109-K109/(T109/1.35))</f>
        <v>68.342355077094368</v>
      </c>
      <c r="BJ109">
        <f>K109*BH109/100/BI109</f>
        <v>-1.839795986604411E-2</v>
      </c>
    </row>
    <row r="110" spans="1:62">
      <c r="A110" s="1">
        <v>19</v>
      </c>
      <c r="B110" s="1" t="s">
        <v>190</v>
      </c>
      <c r="C110" s="2">
        <v>40977</v>
      </c>
      <c r="D110" s="1" t="s">
        <v>172</v>
      </c>
      <c r="E110" s="1">
        <v>0</v>
      </c>
      <c r="F110" s="1" t="s">
        <v>73</v>
      </c>
      <c r="G110" s="1" t="s">
        <v>79</v>
      </c>
      <c r="H110" s="1">
        <v>0</v>
      </c>
      <c r="I110" s="1">
        <v>4839</v>
      </c>
      <c r="J110" s="1">
        <v>0</v>
      </c>
      <c r="K110">
        <f>(X110-Y110*(1000-Z110)/(1000-AA110))*AQ110</f>
        <v>-0.52049453929035916</v>
      </c>
      <c r="L110">
        <f>IF(BB110&lt;&gt;0,1/(1/BB110-1/T110),0)</f>
        <v>0.49374145198054187</v>
      </c>
      <c r="M110">
        <f>((BE110-AR110/2)*Y110-K110)/(BE110+AR110/2)</f>
        <v>62.450440720481119</v>
      </c>
      <c r="N110">
        <f>AR110*1000</f>
        <v>4.6388250464110756</v>
      </c>
      <c r="O110">
        <f>(AW110-BC110)</f>
        <v>1.0689118190169247</v>
      </c>
      <c r="P110">
        <f>(V110+AV110*J110)</f>
        <v>21.886201858520508</v>
      </c>
      <c r="Q110" s="1">
        <v>6</v>
      </c>
      <c r="R110">
        <f>(Q110*AK110+AL110)</f>
        <v>1.4200000166893005</v>
      </c>
      <c r="S110" s="1">
        <v>1</v>
      </c>
      <c r="T110">
        <f>R110*(S110+1)*(S110+1)/(S110*S110+1)</f>
        <v>2.8400000333786011</v>
      </c>
      <c r="U110" s="1">
        <v>21.981891632080078</v>
      </c>
      <c r="V110" s="1">
        <v>21.886201858520508</v>
      </c>
      <c r="W110" s="1">
        <v>21.90545654296875</v>
      </c>
      <c r="X110" s="1">
        <v>61.302207946777344</v>
      </c>
      <c r="Y110" s="1">
        <v>61.583705902099609</v>
      </c>
      <c r="Z110" s="1">
        <v>10.344000816345215</v>
      </c>
      <c r="AA110" s="1">
        <v>15.817017555236816</v>
      </c>
      <c r="AB110" s="1">
        <v>38.643840789794922</v>
      </c>
      <c r="AC110" s="1">
        <v>59.090320587158203</v>
      </c>
      <c r="AD110" s="1">
        <v>500.5048828125</v>
      </c>
      <c r="AE110" s="1">
        <v>1394.0694580078125</v>
      </c>
      <c r="AF110" s="1">
        <v>1386.6800537109375</v>
      </c>
      <c r="AG110" s="1">
        <v>99.022140502929688</v>
      </c>
      <c r="AH110" s="1">
        <v>8.3237361907958984</v>
      </c>
      <c r="AI110" s="1">
        <v>-0.36253392696380615</v>
      </c>
      <c r="AJ110" s="1">
        <v>1</v>
      </c>
      <c r="AK110" s="1">
        <v>-0.21956524252891541</v>
      </c>
      <c r="AL110" s="1">
        <v>2.737391471862793</v>
      </c>
      <c r="AM110" s="1">
        <v>1</v>
      </c>
      <c r="AN110" s="1">
        <v>0</v>
      </c>
      <c r="AO110" s="1">
        <v>0.18999999761581421</v>
      </c>
      <c r="AP110" s="1">
        <v>111125</v>
      </c>
      <c r="AQ110">
        <f>AD110*0.000001/(Q110*0.0001)</f>
        <v>0.83417480468749994</v>
      </c>
      <c r="AR110">
        <f>(AA110-Z110)/(1000-AA110)*AQ110</f>
        <v>4.6388250464110756E-3</v>
      </c>
      <c r="AS110">
        <f>(V110+273.15)</f>
        <v>295.03620185852049</v>
      </c>
      <c r="AT110">
        <f>(U110+273.15)</f>
        <v>295.13189163208006</v>
      </c>
      <c r="AU110">
        <f>(AE110*AM110+AF110*AN110)*AO110</f>
        <v>264.87319369776378</v>
      </c>
      <c r="AV110">
        <f>((AU110+0.00000010773*(AT110^4-AS110^4))-AR110*44100)/(R110*51.4+0.00000043092*AS110^3)</f>
        <v>0.73000584243656064</v>
      </c>
      <c r="AW110">
        <f>0.61365*EXP(17.502*P110/(240.97+P110))</f>
        <v>2.6351467537088902</v>
      </c>
      <c r="AX110">
        <f>AW110*1000/AG110</f>
        <v>26.611692499526672</v>
      </c>
      <c r="AY110">
        <f>(AX110-AA110)</f>
        <v>10.794674944289856</v>
      </c>
      <c r="AZ110">
        <f>IF(J110,V110,(U110+V110)/2)</f>
        <v>21.934046745300293</v>
      </c>
      <c r="BA110">
        <f>0.61365*EXP(17.502*AZ110/(240.97+AZ110))</f>
        <v>2.6428524112154461</v>
      </c>
      <c r="BB110">
        <f>IF(AY110&lt;&gt;0,(1000-(AX110+AA110)/2)/AY110*AR110,0)</f>
        <v>0.4206162194229276</v>
      </c>
      <c r="BC110">
        <f>AA110*AG110/1000</f>
        <v>1.5662349346919655</v>
      </c>
      <c r="BD110">
        <f>(BA110-BC110)</f>
        <v>1.0766174765234806</v>
      </c>
      <c r="BE110">
        <f>1/(1.6/L110+1.37/T110)</f>
        <v>0.26860370827557561</v>
      </c>
      <c r="BF110">
        <f>M110*AG110*0.001</f>
        <v>6.1839763154933625</v>
      </c>
      <c r="BG110">
        <f>M110/Y110</f>
        <v>1.0140740932310792</v>
      </c>
      <c r="BH110">
        <f>(1-AR110*AG110/AW110/L110)*100</f>
        <v>64.695025103996784</v>
      </c>
      <c r="BI110">
        <f>(Y110-K110/(T110/1.35))</f>
        <v>61.831124078079718</v>
      </c>
      <c r="BJ110">
        <f>K110*BH110/100/BI110</f>
        <v>-5.4460286446289712E-3</v>
      </c>
    </row>
    <row r="111" spans="1:62">
      <c r="A111" s="1">
        <v>21</v>
      </c>
      <c r="B111" s="1" t="s">
        <v>191</v>
      </c>
      <c r="C111" s="2">
        <v>40977</v>
      </c>
      <c r="D111" s="1" t="s">
        <v>172</v>
      </c>
      <c r="E111" s="1">
        <v>0</v>
      </c>
      <c r="F111" s="1" t="s">
        <v>71</v>
      </c>
      <c r="G111" s="1" t="s">
        <v>79</v>
      </c>
      <c r="H111" s="1">
        <v>0</v>
      </c>
      <c r="I111" s="1">
        <v>4950</v>
      </c>
      <c r="J111" s="1">
        <v>0</v>
      </c>
      <c r="K111">
        <f>(X111-Y111*(1000-Z111)/(1000-AA111))*AQ111</f>
        <v>-2.0544256293442502</v>
      </c>
      <c r="L111">
        <f>IF(BB111&lt;&gt;0,1/(1/BB111-1/T111),0)</f>
        <v>0.23774843241134652</v>
      </c>
      <c r="M111">
        <f>((BE111-AR111/2)*Y111-K111)/(BE111+AR111/2)</f>
        <v>73.635004760349858</v>
      </c>
      <c r="N111">
        <f>AR111*1000</f>
        <v>3.0537696778098535</v>
      </c>
      <c r="O111">
        <f>(AW111-BC111)</f>
        <v>1.3496648142848511</v>
      </c>
      <c r="P111">
        <f>(V111+AV111*J111)</f>
        <v>22.496234893798828</v>
      </c>
      <c r="Q111" s="1">
        <v>6</v>
      </c>
      <c r="R111">
        <f>(Q111*AK111+AL111)</f>
        <v>1.4200000166893005</v>
      </c>
      <c r="S111" s="1">
        <v>1</v>
      </c>
      <c r="T111">
        <f>R111*(S111+1)*(S111+1)/(S111*S111+1)</f>
        <v>2.8400000333786011</v>
      </c>
      <c r="U111" s="1">
        <v>22.593305587768555</v>
      </c>
      <c r="V111" s="1">
        <v>22.496234893798828</v>
      </c>
      <c r="W111" s="1">
        <v>22.513940811157227</v>
      </c>
      <c r="X111" s="1">
        <v>58.050621032714844</v>
      </c>
      <c r="Y111" s="1">
        <v>60.292922973632812</v>
      </c>
      <c r="Z111" s="1">
        <v>10.379345893859863</v>
      </c>
      <c r="AA111" s="1">
        <v>13.989282608032227</v>
      </c>
      <c r="AB111" s="1">
        <v>37.358867645263672</v>
      </c>
      <c r="AC111" s="1">
        <v>50.352283477783203</v>
      </c>
      <c r="AD111" s="1">
        <v>500.46023559570312</v>
      </c>
      <c r="AE111" s="1">
        <v>1212.791259765625</v>
      </c>
      <c r="AF111" s="1">
        <v>1321.4637451171875</v>
      </c>
      <c r="AG111" s="1">
        <v>99.020034790039062</v>
      </c>
      <c r="AH111" s="1">
        <v>8.3237361907958984</v>
      </c>
      <c r="AI111" s="1">
        <v>-0.36253392696380615</v>
      </c>
      <c r="AJ111" s="1">
        <v>1</v>
      </c>
      <c r="AK111" s="1">
        <v>-0.21956524252891541</v>
      </c>
      <c r="AL111" s="1">
        <v>2.737391471862793</v>
      </c>
      <c r="AM111" s="1">
        <v>1</v>
      </c>
      <c r="AN111" s="1">
        <v>0</v>
      </c>
      <c r="AO111" s="1">
        <v>0.18999999761581421</v>
      </c>
      <c r="AP111" s="1">
        <v>111125</v>
      </c>
      <c r="AQ111">
        <f>AD111*0.000001/(Q111*0.0001)</f>
        <v>0.83410039265950509</v>
      </c>
      <c r="AR111">
        <f>(AA111-Z111)/(1000-AA111)*AQ111</f>
        <v>3.0537696778098534E-3</v>
      </c>
      <c r="AS111">
        <f>(V111+273.15)</f>
        <v>295.64623489379881</v>
      </c>
      <c r="AT111">
        <f>(U111+273.15)</f>
        <v>295.74330558776853</v>
      </c>
      <c r="AU111">
        <f>(AE111*AM111+AF111*AN111)*AO111</f>
        <v>230.43033646394906</v>
      </c>
      <c r="AV111">
        <f>((AU111+0.00000010773*(AT111^4-AS111^4))-AR111*44100)/(R111*51.4+0.00000043092*AS111^3)</f>
        <v>1.1511699837789535</v>
      </c>
      <c r="AW111">
        <f>0.61365*EXP(17.502*P111/(240.97+P111))</f>
        <v>2.7348840648198904</v>
      </c>
      <c r="AX111">
        <f>AW111*1000/AG111</f>
        <v>27.61950216053657</v>
      </c>
      <c r="AY111">
        <f>(AX111-AA111)</f>
        <v>13.630219552504343</v>
      </c>
      <c r="AZ111">
        <f>IF(J111,V111,(U111+V111)/2)</f>
        <v>22.544770240783691</v>
      </c>
      <c r="BA111">
        <f>0.61365*EXP(17.502*AZ111/(240.97+AZ111))</f>
        <v>2.7429593556418617</v>
      </c>
      <c r="BB111">
        <f>IF(AY111&lt;&gt;0,(1000-(AX111+AA111)/2)/AY111*AR111,0)</f>
        <v>0.21938295591372606</v>
      </c>
      <c r="BC111">
        <f>AA111*AG111/1000</f>
        <v>1.3852192505350394</v>
      </c>
      <c r="BD111">
        <f>(BA111-BC111)</f>
        <v>1.3577401051068223</v>
      </c>
      <c r="BE111">
        <f>1/(1.6/L111+1.37/T111)</f>
        <v>0.13865400741457098</v>
      </c>
      <c r="BF111">
        <f>M111*AG111*0.001</f>
        <v>7.2913407331345352</v>
      </c>
      <c r="BG111">
        <f>M111/Y111</f>
        <v>1.2212876922976812</v>
      </c>
      <c r="BH111">
        <f>(1-AR111*AG111/AW111/L111)*100</f>
        <v>53.494665745328305</v>
      </c>
      <c r="BI111">
        <f>(Y111-K111/(T111/1.35))</f>
        <v>61.269498525399719</v>
      </c>
      <c r="BJ111">
        <f>K111*BH111/100/BI111</f>
        <v>-1.7937279557600137E-2</v>
      </c>
    </row>
    <row r="112" spans="1:62">
      <c r="A112" s="1">
        <v>22</v>
      </c>
      <c r="B112" s="1" t="s">
        <v>192</v>
      </c>
      <c r="C112" s="2">
        <v>40977</v>
      </c>
      <c r="D112" s="1" t="s">
        <v>172</v>
      </c>
      <c r="E112" s="1">
        <v>0</v>
      </c>
      <c r="F112" s="1" t="s">
        <v>69</v>
      </c>
      <c r="G112" s="1" t="s">
        <v>79</v>
      </c>
      <c r="H112" s="1">
        <v>0</v>
      </c>
      <c r="I112" s="1">
        <v>5062.5</v>
      </c>
      <c r="J112" s="1">
        <v>0</v>
      </c>
      <c r="K112">
        <f>(X112-Y112*(1000-Z112)/(1000-AA112))*AQ112</f>
        <v>-16.775431025897735</v>
      </c>
      <c r="L112">
        <f>IF(BB112&lt;&gt;0,1/(1/BB112-1/T112),0)</f>
        <v>3.6963228932728735E-2</v>
      </c>
      <c r="M112">
        <f>((BE112-AR112/2)*Y112-K112)/(BE112+AR112/2)</f>
        <v>797.53262422794444</v>
      </c>
      <c r="N112">
        <f>AR112*1000</f>
        <v>0.61062373401491032</v>
      </c>
      <c r="O112">
        <f>(AW112-BC112)</f>
        <v>1.6249936552434754</v>
      </c>
      <c r="P112">
        <f>(V112+AV112*J112)</f>
        <v>22.452922821044922</v>
      </c>
      <c r="Q112" s="1">
        <v>6</v>
      </c>
      <c r="R112">
        <f>(Q112*AK112+AL112)</f>
        <v>1.4200000166893005</v>
      </c>
      <c r="S112" s="1">
        <v>1</v>
      </c>
      <c r="T112">
        <f>R112*(S112+1)*(S112+1)/(S112*S112+1)</f>
        <v>2.8400000333786011</v>
      </c>
      <c r="U112" s="1">
        <v>22.937467575073242</v>
      </c>
      <c r="V112" s="1">
        <v>22.452922821044922</v>
      </c>
      <c r="W112" s="1">
        <v>22.912572860717773</v>
      </c>
      <c r="X112" s="1">
        <v>54.89630126953125</v>
      </c>
      <c r="Y112" s="1">
        <v>74.953666687011719</v>
      </c>
      <c r="Z112" s="1">
        <v>10.412442207336426</v>
      </c>
      <c r="AA112" s="1">
        <v>11.136372566223145</v>
      </c>
      <c r="AB112" s="1">
        <v>36.703269958496094</v>
      </c>
      <c r="AC112" s="1">
        <v>39.255084991455078</v>
      </c>
      <c r="AD112" s="1">
        <v>500.45443725585938</v>
      </c>
      <c r="AE112" s="1">
        <v>4.3733992576599121</v>
      </c>
      <c r="AF112" s="1">
        <v>9.1339836120605469</v>
      </c>
      <c r="AG112" s="1">
        <v>99.018035888671875</v>
      </c>
      <c r="AH112" s="1">
        <v>8.3237361907958984</v>
      </c>
      <c r="AI112" s="1">
        <v>-0.36253392696380615</v>
      </c>
      <c r="AJ112" s="1">
        <v>1</v>
      </c>
      <c r="AK112" s="1">
        <v>-0.21956524252891541</v>
      </c>
      <c r="AL112" s="1">
        <v>2.737391471862793</v>
      </c>
      <c r="AM112" s="1">
        <v>1</v>
      </c>
      <c r="AN112" s="1">
        <v>0</v>
      </c>
      <c r="AO112" s="1">
        <v>0.18999999761581421</v>
      </c>
      <c r="AP112" s="1">
        <v>111125</v>
      </c>
      <c r="AQ112">
        <f>AD112*0.000001/(Q112*0.0001)</f>
        <v>0.83409072875976553</v>
      </c>
      <c r="AR112">
        <f>(AA112-Z112)/(1000-AA112)*AQ112</f>
        <v>6.1062373401491029E-4</v>
      </c>
      <c r="AS112">
        <f>(V112+273.15)</f>
        <v>295.6029228210449</v>
      </c>
      <c r="AT112">
        <f>(U112+273.15)</f>
        <v>296.08746757507322</v>
      </c>
      <c r="AU112">
        <f>(AE112*AM112+AF112*AN112)*AO112</f>
        <v>0.83094584852838693</v>
      </c>
      <c r="AV112">
        <f>((AU112+0.00000010773*(AT112^4-AS112^4))-AR112*44100)/(R112*51.4+0.00000043092*AS112^3)</f>
        <v>-0.24597332638853286</v>
      </c>
      <c r="AW112">
        <f>0.61365*EXP(17.502*P112/(240.97+P112))</f>
        <v>2.7276953936753796</v>
      </c>
      <c r="AX112">
        <f>AW112*1000/AG112</f>
        <v>27.54746010860271</v>
      </c>
      <c r="AY112">
        <f>(AX112-AA112)</f>
        <v>16.411087542379565</v>
      </c>
      <c r="AZ112">
        <f>IF(J112,V112,(U112+V112)/2)</f>
        <v>22.695195198059082</v>
      </c>
      <c r="BA112">
        <f>0.61365*EXP(17.502*AZ112/(240.97+AZ112))</f>
        <v>2.7681196902934642</v>
      </c>
      <c r="BB112">
        <f>IF(AY112&lt;&gt;0,(1000-(AX112+AA112)/2)/AY112*AR112,0)</f>
        <v>3.6488325303950506E-2</v>
      </c>
      <c r="BC112">
        <f>AA112*AG112/1000</f>
        <v>1.1027017384319042</v>
      </c>
      <c r="BD112">
        <f>(BA112-BC112)</f>
        <v>1.6654179518615599</v>
      </c>
      <c r="BE112">
        <f>1/(1.6/L112+1.37/T112)</f>
        <v>2.284740018400671E-2</v>
      </c>
      <c r="BF112">
        <f>M112*AG112*0.001</f>
        <v>78.97011400818927</v>
      </c>
      <c r="BG112">
        <f>M112/Y112</f>
        <v>10.640341686794946</v>
      </c>
      <c r="BH112">
        <f>(1-AR112*AG112/AW112/L112)*100</f>
        <v>40.031633968238999</v>
      </c>
      <c r="BI112">
        <f>(Y112-K112/(T112/1.35))</f>
        <v>82.927903172502241</v>
      </c>
      <c r="BJ112">
        <f>K112*BH112/100/BI112</f>
        <v>-8.0979729234351885E-2</v>
      </c>
    </row>
    <row r="113" spans="1:62">
      <c r="A113" s="1">
        <v>24</v>
      </c>
      <c r="B113" s="1" t="s">
        <v>193</v>
      </c>
      <c r="C113" s="2">
        <v>40977</v>
      </c>
      <c r="D113" s="1" t="s">
        <v>172</v>
      </c>
      <c r="E113" s="1">
        <v>0</v>
      </c>
      <c r="F113" s="1" t="s">
        <v>71</v>
      </c>
      <c r="G113" s="1" t="s">
        <v>187</v>
      </c>
      <c r="H113" s="1">
        <v>0</v>
      </c>
      <c r="I113" s="1">
        <v>5325.5</v>
      </c>
      <c r="J113" s="1">
        <v>0</v>
      </c>
      <c r="K113">
        <f t="shared" ref="K113:K148" si="84">(X113-Y113*(1000-Z113)/(1000-AA113))*AQ113</f>
        <v>-3.3047196831773396</v>
      </c>
      <c r="L113">
        <f t="shared" ref="L113:L148" si="85">IF(BB113&lt;&gt;0,1/(1/BB113-1/T113),0)</f>
        <v>0.36241224521352289</v>
      </c>
      <c r="M113">
        <f t="shared" ref="M113:M148" si="86">((BE113-AR113/2)*Y113-K113)/(BE113+AR113/2)</f>
        <v>64.424231141587043</v>
      </c>
      <c r="N113">
        <f t="shared" ref="N113:N148" si="87">AR113*1000</f>
        <v>5.7559640159818377</v>
      </c>
      <c r="O113">
        <f t="shared" ref="O113:O168" si="88">(AW113-BC113)</f>
        <v>1.6658680883111963</v>
      </c>
      <c r="P113">
        <f t="shared" ref="P113:P168" si="89">(V113+AV113*J113)</f>
        <v>23.933902740478516</v>
      </c>
      <c r="Q113" s="1">
        <v>2.5</v>
      </c>
      <c r="R113">
        <f t="shared" ref="R113:R168" si="90">(Q113*AK113+AL113)</f>
        <v>2.1884783655405045</v>
      </c>
      <c r="S113" s="1">
        <v>1</v>
      </c>
      <c r="T113">
        <f t="shared" ref="T113:T148" si="91">R113*(S113+1)*(S113+1)/(S113*S113+1)</f>
        <v>4.3769567310810089</v>
      </c>
      <c r="U113" s="1">
        <v>24.0511474609375</v>
      </c>
      <c r="V113" s="1">
        <v>23.933902740478516</v>
      </c>
      <c r="W113" s="1">
        <v>24.012805938720703</v>
      </c>
      <c r="X113" s="1">
        <v>48.855533599853516</v>
      </c>
      <c r="Y113" s="1">
        <v>50.361824035644531</v>
      </c>
      <c r="Z113" s="1">
        <v>10.465495109558105</v>
      </c>
      <c r="AA113" s="1">
        <v>13.303064346313477</v>
      </c>
      <c r="AB113" s="1">
        <v>34.494060516357422</v>
      </c>
      <c r="AC113" s="1">
        <v>43.846630096435547</v>
      </c>
      <c r="AD113" s="1">
        <v>500.374755859375</v>
      </c>
      <c r="AE113" s="1">
        <v>1065.0338134765625</v>
      </c>
      <c r="AF113" s="1">
        <v>622.0662841796875</v>
      </c>
      <c r="AG113" s="1">
        <v>99.0174560546875</v>
      </c>
      <c r="AH113" s="1">
        <v>8.3237361907958984</v>
      </c>
      <c r="AI113" s="1">
        <v>-0.36253392696380615</v>
      </c>
      <c r="AJ113" s="1">
        <v>1</v>
      </c>
      <c r="AK113" s="1">
        <v>-0.21956524252891541</v>
      </c>
      <c r="AL113" s="1">
        <v>2.737391471862793</v>
      </c>
      <c r="AM113" s="1">
        <v>1</v>
      </c>
      <c r="AN113" s="1">
        <v>0</v>
      </c>
      <c r="AO113" s="1">
        <v>0.18999999761581421</v>
      </c>
      <c r="AP113" s="1">
        <v>111125</v>
      </c>
      <c r="AQ113">
        <f t="shared" ref="AQ113:AQ168" si="92">AD113*0.000001/(Q113*0.0001)</f>
        <v>2.0014990234374999</v>
      </c>
      <c r="AR113">
        <f t="shared" ref="AR113:AR148" si="93">(AA113-Z113)/(1000-AA113)*AQ113</f>
        <v>5.7559640159818379E-3</v>
      </c>
      <c r="AS113">
        <f t="shared" ref="AS113:AS168" si="94">(V113+273.15)</f>
        <v>297.08390274047849</v>
      </c>
      <c r="AT113">
        <f t="shared" ref="AT113:AT168" si="95">(U113+273.15)</f>
        <v>297.20114746093748</v>
      </c>
      <c r="AU113">
        <f t="shared" ref="AU113:AU168" si="96">(AE113*AM113+AF113*AN113)*AO113</f>
        <v>202.35642202130839</v>
      </c>
      <c r="AV113">
        <f t="shared" ref="AV113:AV148" si="97">((AU113+0.00000010773*(AT113^4-AS113^4))-AR113*44100)/(R113*51.4+0.00000043092*AS113^3)</f>
        <v>-0.405181690871313</v>
      </c>
      <c r="AW113">
        <f t="shared" ref="AW113:AW168" si="98">0.61365*EXP(17.502*P113/(240.97+P113))</f>
        <v>2.9831036776149711</v>
      </c>
      <c r="AX113">
        <f t="shared" ref="AX113:AX148" si="99">AW113*1000/AG113</f>
        <v>30.127048264776651</v>
      </c>
      <c r="AY113">
        <f t="shared" ref="AY113:AY168" si="100">(AX113-AA113)</f>
        <v>16.823983918463174</v>
      </c>
      <c r="AZ113">
        <f t="shared" ref="AZ113:AZ148" si="101">IF(J113,V113,(U113+V113)/2)</f>
        <v>23.992525100708008</v>
      </c>
      <c r="BA113">
        <f t="shared" ref="BA113:BA168" si="102">0.61365*EXP(17.502*AZ113/(240.97+AZ113))</f>
        <v>2.9936299499582359</v>
      </c>
      <c r="BB113">
        <f t="shared" ref="BB113:BB148" si="103">IF(AY113&lt;&gt;0,(1000-(AX113+AA113)/2)/AY113*AR113,0)</f>
        <v>0.33469913907267185</v>
      </c>
      <c r="BC113">
        <f t="shared" ref="BC113:BC148" si="104">AA113*AG113/1000</f>
        <v>1.3172355893037748</v>
      </c>
      <c r="BD113">
        <f t="shared" ref="BD113:BD168" si="105">(BA113-BC113)</f>
        <v>1.6763943606544611</v>
      </c>
      <c r="BE113">
        <f t="shared" ref="BE113:BE148" si="106">1/(1.6/L113+1.37/T113)</f>
        <v>0.21151197367569471</v>
      </c>
      <c r="BF113">
        <f t="shared" ref="BF113:BF168" si="107">M113*AG113*0.001</f>
        <v>6.3791234759191253</v>
      </c>
      <c r="BG113">
        <f t="shared" ref="BG113:BG168" si="108">M113/Y113</f>
        <v>1.2792275175734218</v>
      </c>
      <c r="BH113">
        <f t="shared" ref="BH113:BH148" si="109">(1-AR113*AG113/AW113/L113)*100</f>
        <v>47.282036655247282</v>
      </c>
      <c r="BI113">
        <f t="shared" ref="BI113:BI168" si="110">(Y113-K113/(T113/1.35))</f>
        <v>51.381110230687071</v>
      </c>
      <c r="BJ113">
        <f t="shared" ref="BJ113:BJ148" si="111">K113*BH113/100/BI113</f>
        <v>-3.0410763117762765E-2</v>
      </c>
    </row>
    <row r="114" spans="1:62">
      <c r="A114" s="1">
        <v>25</v>
      </c>
      <c r="B114" s="1" t="s">
        <v>194</v>
      </c>
      <c r="C114" s="2">
        <v>40977</v>
      </c>
      <c r="D114" s="1" t="s">
        <v>172</v>
      </c>
      <c r="E114" s="1">
        <v>0</v>
      </c>
      <c r="F114" s="1" t="s">
        <v>69</v>
      </c>
      <c r="G114" s="1" t="s">
        <v>187</v>
      </c>
      <c r="H114" s="1">
        <v>0</v>
      </c>
      <c r="I114" s="1">
        <v>5402.5</v>
      </c>
      <c r="J114" s="1">
        <v>0</v>
      </c>
      <c r="K114">
        <f t="shared" si="84"/>
        <v>-4.1351490689150134</v>
      </c>
      <c r="L114">
        <f t="shared" si="85"/>
        <v>0.13007311824336032</v>
      </c>
      <c r="M114">
        <f t="shared" si="86"/>
        <v>99.927171044520492</v>
      </c>
      <c r="N114">
        <f t="shared" si="87"/>
        <v>2.2538242007035265</v>
      </c>
      <c r="O114">
        <f t="shared" si="88"/>
        <v>1.7329737903925893</v>
      </c>
      <c r="P114">
        <f t="shared" si="89"/>
        <v>23.482721328735352</v>
      </c>
      <c r="Q114" s="1">
        <v>3</v>
      </c>
      <c r="R114">
        <f t="shared" si="90"/>
        <v>2.0786957442760468</v>
      </c>
      <c r="S114" s="1">
        <v>1</v>
      </c>
      <c r="T114">
        <f t="shared" si="91"/>
        <v>4.1573914885520935</v>
      </c>
      <c r="U114" s="1">
        <v>24.362548828125</v>
      </c>
      <c r="V114" s="1">
        <v>23.482721328735352</v>
      </c>
      <c r="W114" s="1">
        <v>24.377571105957031</v>
      </c>
      <c r="X114" s="1">
        <v>47.418838500976562</v>
      </c>
      <c r="Y114" s="1">
        <v>49.83050537109375</v>
      </c>
      <c r="Z114" s="1">
        <v>10.483013153076172</v>
      </c>
      <c r="AA114" s="1">
        <v>11.818198204040527</v>
      </c>
      <c r="AB114" s="1">
        <v>33.912036895751953</v>
      </c>
      <c r="AC114" s="1">
        <v>38.231296539306641</v>
      </c>
      <c r="AD114" s="1">
        <v>500.42233276367188</v>
      </c>
      <c r="AE114" s="1">
        <v>529.1064453125</v>
      </c>
      <c r="AF114" s="1">
        <v>39.367774963378906</v>
      </c>
      <c r="AG114" s="1">
        <v>99.016166687011719</v>
      </c>
      <c r="AH114" s="1">
        <v>8.3237361907958984</v>
      </c>
      <c r="AI114" s="1">
        <v>-0.36253392696380615</v>
      </c>
      <c r="AJ114" s="1">
        <v>1</v>
      </c>
      <c r="AK114" s="1">
        <v>-0.21956524252891541</v>
      </c>
      <c r="AL114" s="1">
        <v>2.737391471862793</v>
      </c>
      <c r="AM114" s="1">
        <v>1</v>
      </c>
      <c r="AN114" s="1">
        <v>0</v>
      </c>
      <c r="AO114" s="1">
        <v>0.18999999761581421</v>
      </c>
      <c r="AP114" s="1">
        <v>111125</v>
      </c>
      <c r="AQ114">
        <f t="shared" si="92"/>
        <v>1.6680744425455725</v>
      </c>
      <c r="AR114">
        <f t="shared" si="93"/>
        <v>2.2538242007035265E-3</v>
      </c>
      <c r="AS114">
        <f t="shared" si="94"/>
        <v>296.63272132873533</v>
      </c>
      <c r="AT114">
        <f t="shared" si="95"/>
        <v>297.51254882812498</v>
      </c>
      <c r="AU114">
        <f t="shared" si="96"/>
        <v>100.53022334788693</v>
      </c>
      <c r="AV114">
        <f t="shared" si="97"/>
        <v>9.3795198037028807E-2</v>
      </c>
      <c r="AW114">
        <f t="shared" si="98"/>
        <v>2.9031664737040086</v>
      </c>
      <c r="AX114">
        <f t="shared" si="99"/>
        <v>29.32012590308474</v>
      </c>
      <c r="AY114">
        <f t="shared" si="100"/>
        <v>17.501927699044213</v>
      </c>
      <c r="AZ114">
        <f t="shared" si="101"/>
        <v>23.922635078430176</v>
      </c>
      <c r="BA114">
        <f t="shared" si="102"/>
        <v>2.9810841605368452</v>
      </c>
      <c r="BB114">
        <f t="shared" si="103"/>
        <v>0.12612695946627439</v>
      </c>
      <c r="BC114">
        <f t="shared" si="104"/>
        <v>1.1701926833114193</v>
      </c>
      <c r="BD114">
        <f t="shared" si="105"/>
        <v>1.8108914772254259</v>
      </c>
      <c r="BE114">
        <f t="shared" si="106"/>
        <v>7.9174637232306305E-2</v>
      </c>
      <c r="BF114">
        <f t="shared" si="107"/>
        <v>9.8944054247057718</v>
      </c>
      <c r="BG114">
        <f t="shared" si="108"/>
        <v>2.0053413125223369</v>
      </c>
      <c r="BH114">
        <f t="shared" si="109"/>
        <v>40.902833937124484</v>
      </c>
      <c r="BI114">
        <f t="shared" si="110"/>
        <v>51.173282749266399</v>
      </c>
      <c r="BJ114">
        <f t="shared" si="111"/>
        <v>-3.3052269970605008E-2</v>
      </c>
    </row>
    <row r="115" spans="1:62">
      <c r="A115" s="1">
        <v>26</v>
      </c>
      <c r="B115" s="1" t="s">
        <v>195</v>
      </c>
      <c r="C115" s="2">
        <v>40977</v>
      </c>
      <c r="D115" s="1" t="s">
        <v>172</v>
      </c>
      <c r="E115" s="1">
        <v>0</v>
      </c>
      <c r="F115" s="1" t="s">
        <v>66</v>
      </c>
      <c r="G115" s="1" t="s">
        <v>187</v>
      </c>
      <c r="H115" s="1">
        <v>0</v>
      </c>
      <c r="I115" s="1">
        <v>5509.5</v>
      </c>
      <c r="J115" s="1">
        <v>0</v>
      </c>
      <c r="K115">
        <f t="shared" si="84"/>
        <v>-3.8908430949231381</v>
      </c>
      <c r="L115">
        <f t="shared" si="85"/>
        <v>7.2840169442637187E-2</v>
      </c>
      <c r="M115">
        <f t="shared" si="86"/>
        <v>133.2449143062604</v>
      </c>
      <c r="N115">
        <f t="shared" si="87"/>
        <v>1.224853828112338</v>
      </c>
      <c r="O115">
        <f t="shared" si="88"/>
        <v>1.6656725539247912</v>
      </c>
      <c r="P115">
        <f t="shared" si="89"/>
        <v>22.967338562011719</v>
      </c>
      <c r="Q115" s="1">
        <v>4.5</v>
      </c>
      <c r="R115">
        <f t="shared" si="90"/>
        <v>1.7493478804826736</v>
      </c>
      <c r="S115" s="1">
        <v>1</v>
      </c>
      <c r="T115">
        <f t="shared" si="91"/>
        <v>3.4986957609653473</v>
      </c>
      <c r="U115" s="1">
        <v>24.532194137573242</v>
      </c>
      <c r="V115" s="1">
        <v>22.967338562011719</v>
      </c>
      <c r="W115" s="1">
        <v>24.605667114257812</v>
      </c>
      <c r="X115" s="1">
        <v>45.302112579345703</v>
      </c>
      <c r="Y115" s="1">
        <v>48.747379302978516</v>
      </c>
      <c r="Z115" s="1">
        <v>10.510207176208496</v>
      </c>
      <c r="AA115" s="1">
        <v>11.598918914794922</v>
      </c>
      <c r="AB115" s="1">
        <v>33.656421661376953</v>
      </c>
      <c r="AC115" s="1">
        <v>37.14276123046875</v>
      </c>
      <c r="AD115" s="1">
        <v>500.39974975585938</v>
      </c>
      <c r="AE115" s="1">
        <v>4.8175888061523438</v>
      </c>
      <c r="AF115" s="1">
        <v>7.7287578582763672</v>
      </c>
      <c r="AG115" s="1">
        <v>99.016105651855469</v>
      </c>
      <c r="AH115" s="1">
        <v>8.3237361907958984</v>
      </c>
      <c r="AI115" s="1">
        <v>-0.36253392696380615</v>
      </c>
      <c r="AJ115" s="1">
        <v>1</v>
      </c>
      <c r="AK115" s="1">
        <v>-0.21956524252891541</v>
      </c>
      <c r="AL115" s="1">
        <v>2.737391471862793</v>
      </c>
      <c r="AM115" s="1">
        <v>1</v>
      </c>
      <c r="AN115" s="1">
        <v>0</v>
      </c>
      <c r="AO115" s="1">
        <v>0.18999999761581421</v>
      </c>
      <c r="AP115" s="1">
        <v>111125</v>
      </c>
      <c r="AQ115">
        <f t="shared" si="92"/>
        <v>1.1119994439019096</v>
      </c>
      <c r="AR115">
        <f t="shared" si="93"/>
        <v>1.224853828112338E-3</v>
      </c>
      <c r="AS115">
        <f t="shared" si="94"/>
        <v>296.1173385620117</v>
      </c>
      <c r="AT115">
        <f t="shared" si="95"/>
        <v>297.68219413757322</v>
      </c>
      <c r="AU115">
        <f t="shared" si="96"/>
        <v>0.91534186168291853</v>
      </c>
      <c r="AV115">
        <f t="shared" si="97"/>
        <v>-0.35064780409750063</v>
      </c>
      <c r="AW115">
        <f t="shared" si="98"/>
        <v>2.8141523346394299</v>
      </c>
      <c r="AX115">
        <f t="shared" si="99"/>
        <v>28.421157508800647</v>
      </c>
      <c r="AY115">
        <f t="shared" si="100"/>
        <v>16.822238594005725</v>
      </c>
      <c r="AZ115">
        <f t="shared" si="101"/>
        <v>23.74976634979248</v>
      </c>
      <c r="BA115">
        <f t="shared" si="102"/>
        <v>2.9502501980682898</v>
      </c>
      <c r="BB115">
        <f t="shared" si="103"/>
        <v>7.1354620819351733E-2</v>
      </c>
      <c r="BC115">
        <f t="shared" si="104"/>
        <v>1.1484797807146387</v>
      </c>
      <c r="BD115">
        <f t="shared" si="105"/>
        <v>1.8017704173536511</v>
      </c>
      <c r="BE115">
        <f t="shared" si="106"/>
        <v>4.4727767691912383E-2</v>
      </c>
      <c r="BF115">
        <f t="shared" si="107"/>
        <v>13.193392512521108</v>
      </c>
      <c r="BG115">
        <f t="shared" si="108"/>
        <v>2.7333759519277172</v>
      </c>
      <c r="BH115">
        <f t="shared" si="109"/>
        <v>40.834089122730276</v>
      </c>
      <c r="BI115">
        <f t="shared" si="110"/>
        <v>50.248692517105184</v>
      </c>
      <c r="BJ115">
        <f t="shared" si="111"/>
        <v>-3.1618540849907097E-2</v>
      </c>
    </row>
    <row r="116" spans="1:62">
      <c r="A116" s="1">
        <v>27</v>
      </c>
      <c r="B116" s="1" t="s">
        <v>196</v>
      </c>
      <c r="C116" s="2">
        <v>40977</v>
      </c>
      <c r="D116" s="1" t="s">
        <v>172</v>
      </c>
      <c r="E116" s="1">
        <v>0</v>
      </c>
      <c r="F116" s="1" t="s">
        <v>69</v>
      </c>
      <c r="G116" s="1" t="s">
        <v>75</v>
      </c>
      <c r="H116" s="1">
        <v>0</v>
      </c>
      <c r="I116" s="1">
        <v>5902</v>
      </c>
      <c r="J116" s="1">
        <v>0</v>
      </c>
      <c r="K116">
        <f t="shared" si="84"/>
        <v>-2.1433310024483698</v>
      </c>
      <c r="L116">
        <f t="shared" si="85"/>
        <v>0.29276344019801631</v>
      </c>
      <c r="M116">
        <f t="shared" si="86"/>
        <v>50.865489447640627</v>
      </c>
      <c r="N116">
        <f t="shared" si="87"/>
        <v>4.9697974728678727</v>
      </c>
      <c r="O116">
        <f t="shared" si="88"/>
        <v>1.7536351745882648</v>
      </c>
      <c r="P116">
        <f t="shared" si="89"/>
        <v>24.36768913269043</v>
      </c>
      <c r="Q116" s="1">
        <v>2.5</v>
      </c>
      <c r="R116">
        <f t="shared" si="90"/>
        <v>2.1884783655405045</v>
      </c>
      <c r="S116" s="1">
        <v>1</v>
      </c>
      <c r="T116">
        <f t="shared" si="91"/>
        <v>4.3769567310810089</v>
      </c>
      <c r="U116" s="1">
        <v>24.673908233642578</v>
      </c>
      <c r="V116" s="1">
        <v>24.36768913269043</v>
      </c>
      <c r="W116" s="1">
        <v>24.660120010375977</v>
      </c>
      <c r="X116" s="1">
        <v>38.810501098632812</v>
      </c>
      <c r="Y116" s="1">
        <v>39.782505035400391</v>
      </c>
      <c r="Z116" s="1">
        <v>10.761751174926758</v>
      </c>
      <c r="AA116" s="1">
        <v>13.211788177490234</v>
      </c>
      <c r="AB116" s="1">
        <v>34.169868469238281</v>
      </c>
      <c r="AC116" s="1">
        <v>41.94903564453125</v>
      </c>
      <c r="AD116" s="1">
        <v>500.41464233398438</v>
      </c>
      <c r="AE116" s="1">
        <v>245.49876403808594</v>
      </c>
      <c r="AF116" s="1">
        <v>311.0535888671875</v>
      </c>
      <c r="AG116" s="1">
        <v>99.012466430664062</v>
      </c>
      <c r="AH116" s="1">
        <v>7.4088726043701172</v>
      </c>
      <c r="AI116" s="1">
        <v>-0.39157235622406006</v>
      </c>
      <c r="AJ116" s="1">
        <v>1</v>
      </c>
      <c r="AK116" s="1">
        <v>-0.21956524252891541</v>
      </c>
      <c r="AL116" s="1">
        <v>2.737391471862793</v>
      </c>
      <c r="AM116" s="1">
        <v>1</v>
      </c>
      <c r="AN116" s="1">
        <v>0</v>
      </c>
      <c r="AO116" s="1">
        <v>0.18999999761581421</v>
      </c>
      <c r="AP116" s="1">
        <v>111125</v>
      </c>
      <c r="AQ116">
        <f t="shared" si="92"/>
        <v>2.001658569335937</v>
      </c>
      <c r="AR116">
        <f t="shared" si="93"/>
        <v>4.9697974728678731E-3</v>
      </c>
      <c r="AS116">
        <f t="shared" si="94"/>
        <v>297.51768913269041</v>
      </c>
      <c r="AT116">
        <f t="shared" si="95"/>
        <v>297.82390823364256</v>
      </c>
      <c r="AU116">
        <f t="shared" si="96"/>
        <v>46.644764581921663</v>
      </c>
      <c r="AV116">
        <f t="shared" si="97"/>
        <v>-1.3650518797980478</v>
      </c>
      <c r="AW116">
        <f t="shared" si="98"/>
        <v>3.061766908001061</v>
      </c>
      <c r="AX116">
        <f t="shared" si="99"/>
        <v>30.923044525359231</v>
      </c>
      <c r="AY116">
        <f t="shared" si="100"/>
        <v>17.711256347868996</v>
      </c>
      <c r="AZ116">
        <f t="shared" si="101"/>
        <v>24.520798683166504</v>
      </c>
      <c r="BA116">
        <f t="shared" si="102"/>
        <v>3.089961684228125</v>
      </c>
      <c r="BB116">
        <f t="shared" si="103"/>
        <v>0.274408928841268</v>
      </c>
      <c r="BC116">
        <f t="shared" si="104"/>
        <v>1.3081317334127962</v>
      </c>
      <c r="BD116">
        <f t="shared" si="105"/>
        <v>1.7818299508153288</v>
      </c>
      <c r="BE116">
        <f t="shared" si="106"/>
        <v>0.17306529037240465</v>
      </c>
      <c r="BF116">
        <f t="shared" si="107"/>
        <v>5.0363175664138149</v>
      </c>
      <c r="BG116">
        <f t="shared" si="108"/>
        <v>1.2785894051261493</v>
      </c>
      <c r="BH116">
        <f t="shared" si="109"/>
        <v>45.104138713377417</v>
      </c>
      <c r="BI116">
        <f t="shared" si="110"/>
        <v>40.443580077051685</v>
      </c>
      <c r="BJ116">
        <f t="shared" si="111"/>
        <v>-2.3903200126926292E-2</v>
      </c>
    </row>
    <row r="117" spans="1:62">
      <c r="A117" s="1">
        <v>28</v>
      </c>
      <c r="B117" s="1" t="s">
        <v>197</v>
      </c>
      <c r="C117" s="2">
        <v>40977</v>
      </c>
      <c r="D117" s="1" t="s">
        <v>172</v>
      </c>
      <c r="E117" s="1">
        <v>0</v>
      </c>
      <c r="F117" s="1" t="s">
        <v>66</v>
      </c>
      <c r="G117" s="1" t="s">
        <v>75</v>
      </c>
      <c r="H117" s="1">
        <v>0</v>
      </c>
      <c r="I117" s="1">
        <v>6006</v>
      </c>
      <c r="J117" s="1">
        <v>0</v>
      </c>
      <c r="K117">
        <f t="shared" si="84"/>
        <v>-2.5444459346363666</v>
      </c>
      <c r="L117">
        <f t="shared" si="85"/>
        <v>9.8626492692879875E-2</v>
      </c>
      <c r="M117">
        <f t="shared" si="86"/>
        <v>78.813268225381023</v>
      </c>
      <c r="N117">
        <f t="shared" si="87"/>
        <v>1.930820938710188</v>
      </c>
      <c r="O117">
        <f t="shared" si="88"/>
        <v>1.9392202120862374</v>
      </c>
      <c r="P117">
        <f t="shared" si="89"/>
        <v>24.604005813598633</v>
      </c>
      <c r="Q117" s="1">
        <v>2.5</v>
      </c>
      <c r="R117">
        <f t="shared" si="90"/>
        <v>2.1884783655405045</v>
      </c>
      <c r="S117" s="1">
        <v>1</v>
      </c>
      <c r="T117">
        <f t="shared" si="91"/>
        <v>4.3769567310810089</v>
      </c>
      <c r="U117" s="1">
        <v>24.737258911132812</v>
      </c>
      <c r="V117" s="1">
        <v>24.604005813598633</v>
      </c>
      <c r="W117" s="1">
        <v>24.720787048339844</v>
      </c>
      <c r="X117" s="1">
        <v>37.379470825195312</v>
      </c>
      <c r="Y117" s="1">
        <v>38.613338470458984</v>
      </c>
      <c r="Z117" s="1">
        <v>10.825169563293457</v>
      </c>
      <c r="AA117" s="1">
        <v>11.778376579284668</v>
      </c>
      <c r="AB117" s="1">
        <v>34.239986419677734</v>
      </c>
      <c r="AC117" s="1">
        <v>37.254981994628906</v>
      </c>
      <c r="AD117" s="1">
        <v>500.43667602539062</v>
      </c>
      <c r="AE117" s="1">
        <v>107.71363830566406</v>
      </c>
      <c r="AF117" s="1">
        <v>685.7320556640625</v>
      </c>
      <c r="AG117" s="1">
        <v>99.008453369140625</v>
      </c>
      <c r="AH117" s="1">
        <v>7.4088726043701172</v>
      </c>
      <c r="AI117" s="1">
        <v>-0.39157235622406006</v>
      </c>
      <c r="AJ117" s="1">
        <v>1</v>
      </c>
      <c r="AK117" s="1">
        <v>-0.21956524252891541</v>
      </c>
      <c r="AL117" s="1">
        <v>2.737391471862793</v>
      </c>
      <c r="AM117" s="1">
        <v>1</v>
      </c>
      <c r="AN117" s="1">
        <v>0</v>
      </c>
      <c r="AO117" s="1">
        <v>0.18999999761581421</v>
      </c>
      <c r="AP117" s="1">
        <v>111125</v>
      </c>
      <c r="AQ117">
        <f t="shared" si="92"/>
        <v>2.0017467041015622</v>
      </c>
      <c r="AR117">
        <f t="shared" si="93"/>
        <v>1.9308209387101881E-3</v>
      </c>
      <c r="AS117">
        <f t="shared" si="94"/>
        <v>297.75400581359861</v>
      </c>
      <c r="AT117">
        <f t="shared" si="95"/>
        <v>297.88725891113279</v>
      </c>
      <c r="AU117">
        <f t="shared" si="96"/>
        <v>20.465591021266846</v>
      </c>
      <c r="AV117">
        <f t="shared" si="97"/>
        <v>-0.50997185574917236</v>
      </c>
      <c r="AW117">
        <f t="shared" si="98"/>
        <v>3.1053790604005216</v>
      </c>
      <c r="AX117">
        <f t="shared" si="99"/>
        <v>31.364787093709104</v>
      </c>
      <c r="AY117">
        <f t="shared" si="100"/>
        <v>19.586410514424436</v>
      </c>
      <c r="AZ117">
        <f t="shared" si="101"/>
        <v>24.670632362365723</v>
      </c>
      <c r="BA117">
        <f t="shared" si="102"/>
        <v>3.1177726675215109</v>
      </c>
      <c r="BB117">
        <f t="shared" si="103"/>
        <v>9.645310330996576E-2</v>
      </c>
      <c r="BC117">
        <f t="shared" si="104"/>
        <v>1.1661588483142842</v>
      </c>
      <c r="BD117">
        <f t="shared" si="105"/>
        <v>1.9516138192072268</v>
      </c>
      <c r="BE117">
        <f t="shared" si="106"/>
        <v>6.0474758885709232E-2</v>
      </c>
      <c r="BF117">
        <f t="shared" si="107"/>
        <v>7.8031797919622097</v>
      </c>
      <c r="BG117">
        <f t="shared" si="108"/>
        <v>2.0410892025219955</v>
      </c>
      <c r="BH117">
        <f t="shared" si="109"/>
        <v>37.582543571966156</v>
      </c>
      <c r="BI117">
        <f t="shared" si="110"/>
        <v>39.398130786857031</v>
      </c>
      <c r="BJ117">
        <f t="shared" si="111"/>
        <v>-2.4271900289463445E-2</v>
      </c>
    </row>
    <row r="118" spans="1:62">
      <c r="A118" s="1">
        <v>29</v>
      </c>
      <c r="B118" s="1" t="s">
        <v>198</v>
      </c>
      <c r="C118" s="2">
        <v>40977</v>
      </c>
      <c r="D118" s="1" t="s">
        <v>172</v>
      </c>
      <c r="E118" s="1">
        <v>0</v>
      </c>
      <c r="F118" s="1" t="s">
        <v>88</v>
      </c>
      <c r="G118" s="1" t="s">
        <v>83</v>
      </c>
      <c r="H118" s="1">
        <v>0</v>
      </c>
      <c r="I118" s="1">
        <v>6360.5</v>
      </c>
      <c r="J118" s="1">
        <v>0</v>
      </c>
      <c r="K118">
        <f t="shared" si="84"/>
        <v>-2.8653545042859259</v>
      </c>
      <c r="L118">
        <f t="shared" si="85"/>
        <v>0.23586001993965144</v>
      </c>
      <c r="M118">
        <f t="shared" si="86"/>
        <v>53.904023603452622</v>
      </c>
      <c r="N118">
        <f t="shared" si="87"/>
        <v>4.2358935378139222</v>
      </c>
      <c r="O118">
        <f t="shared" si="88"/>
        <v>1.8321865675801634</v>
      </c>
      <c r="P118">
        <f t="shared" si="89"/>
        <v>24.672473907470703</v>
      </c>
      <c r="Q118" s="1">
        <v>2.5</v>
      </c>
      <c r="R118">
        <f t="shared" si="90"/>
        <v>2.1884783655405045</v>
      </c>
      <c r="S118" s="1">
        <v>1</v>
      </c>
      <c r="T118">
        <f t="shared" si="91"/>
        <v>4.3769567310810089</v>
      </c>
      <c r="U118" s="1">
        <v>24.838603973388672</v>
      </c>
      <c r="V118" s="1">
        <v>24.672473907470703</v>
      </c>
      <c r="W118" s="1">
        <v>24.808063507080078</v>
      </c>
      <c r="X118" s="1">
        <v>33.546634674072266</v>
      </c>
      <c r="Y118" s="1">
        <v>34.904323577880859</v>
      </c>
      <c r="Z118" s="1">
        <v>10.899833679199219</v>
      </c>
      <c r="AA118" s="1">
        <v>12.988636016845703</v>
      </c>
      <c r="AB118" s="1">
        <v>34.266658782958984</v>
      </c>
      <c r="AC118" s="1">
        <v>40.833385467529297</v>
      </c>
      <c r="AD118" s="1">
        <v>500.39141845703125</v>
      </c>
      <c r="AE118" s="1">
        <v>479.59774780273438</v>
      </c>
      <c r="AF118" s="1">
        <v>812.14630126953125</v>
      </c>
      <c r="AG118" s="1">
        <v>99.004180908203125</v>
      </c>
      <c r="AH118" s="1">
        <v>7.2312488555908203</v>
      </c>
      <c r="AI118" s="1">
        <v>-0.38672482967376709</v>
      </c>
      <c r="AJ118" s="1">
        <v>1</v>
      </c>
      <c r="AK118" s="1">
        <v>-0.21956524252891541</v>
      </c>
      <c r="AL118" s="1">
        <v>2.737391471862793</v>
      </c>
      <c r="AM118" s="1">
        <v>1</v>
      </c>
      <c r="AN118" s="1">
        <v>0</v>
      </c>
      <c r="AO118" s="1">
        <v>0.18999999761581421</v>
      </c>
      <c r="AP118" s="1">
        <v>111125</v>
      </c>
      <c r="AQ118">
        <f t="shared" si="92"/>
        <v>2.0015656738281251</v>
      </c>
      <c r="AR118">
        <f t="shared" si="93"/>
        <v>4.235893537813922E-3</v>
      </c>
      <c r="AS118">
        <f t="shared" si="94"/>
        <v>297.82247390747068</v>
      </c>
      <c r="AT118">
        <f t="shared" si="95"/>
        <v>297.98860397338865</v>
      </c>
      <c r="AU118">
        <f t="shared" si="96"/>
        <v>91.123570939069396</v>
      </c>
      <c r="AV118">
        <f t="shared" si="97"/>
        <v>-0.75713084657988505</v>
      </c>
      <c r="AW118">
        <f t="shared" si="98"/>
        <v>3.1181158375427582</v>
      </c>
      <c r="AX118">
        <f t="shared" si="99"/>
        <v>31.494789502211844</v>
      </c>
      <c r="AY118">
        <f t="shared" si="100"/>
        <v>18.506153485366141</v>
      </c>
      <c r="AZ118">
        <f t="shared" si="101"/>
        <v>24.755538940429688</v>
      </c>
      <c r="BA118">
        <f t="shared" si="102"/>
        <v>3.1336292901553895</v>
      </c>
      <c r="BB118">
        <f t="shared" si="103"/>
        <v>0.22380015456701904</v>
      </c>
      <c r="BC118">
        <f t="shared" si="104"/>
        <v>1.2859292699625948</v>
      </c>
      <c r="BD118">
        <f t="shared" si="105"/>
        <v>1.8477000201927947</v>
      </c>
      <c r="BE118">
        <f t="shared" si="106"/>
        <v>0.14091081168218009</v>
      </c>
      <c r="BF118">
        <f t="shared" si="107"/>
        <v>5.3367237045162748</v>
      </c>
      <c r="BG118">
        <f t="shared" si="108"/>
        <v>1.5443365771916009</v>
      </c>
      <c r="BH118">
        <f t="shared" si="109"/>
        <v>42.976746148129898</v>
      </c>
      <c r="BI118">
        <f t="shared" si="110"/>
        <v>35.788094841443396</v>
      </c>
      <c r="BJ118">
        <f t="shared" si="111"/>
        <v>-3.4409099925736701E-2</v>
      </c>
    </row>
    <row r="119" spans="1:62">
      <c r="A119" s="1">
        <v>30</v>
      </c>
      <c r="B119" s="1" t="s">
        <v>199</v>
      </c>
      <c r="C119" s="2">
        <v>40977</v>
      </c>
      <c r="D119" s="1" t="s">
        <v>172</v>
      </c>
      <c r="E119" s="1">
        <v>0</v>
      </c>
      <c r="F119" s="1" t="s">
        <v>73</v>
      </c>
      <c r="G119" s="1" t="s">
        <v>83</v>
      </c>
      <c r="H119" s="1">
        <v>0</v>
      </c>
      <c r="I119" s="1">
        <v>6498</v>
      </c>
      <c r="J119" s="1">
        <v>0</v>
      </c>
      <c r="K119">
        <f t="shared" si="84"/>
        <v>-3.2684369801912863</v>
      </c>
      <c r="L119">
        <f t="shared" si="85"/>
        <v>0.30584263677618073</v>
      </c>
      <c r="M119">
        <f t="shared" si="86"/>
        <v>51.105952461774741</v>
      </c>
      <c r="N119">
        <f t="shared" si="87"/>
        <v>5.1253491604146433</v>
      </c>
      <c r="O119">
        <f t="shared" si="88"/>
        <v>1.7406983601457739</v>
      </c>
      <c r="P119">
        <f t="shared" si="89"/>
        <v>24.667201995849609</v>
      </c>
      <c r="Q119" s="1">
        <v>3</v>
      </c>
      <c r="R119">
        <f t="shared" si="90"/>
        <v>2.0786957442760468</v>
      </c>
      <c r="S119" s="1">
        <v>1</v>
      </c>
      <c r="T119">
        <f t="shared" si="91"/>
        <v>4.1573914885520935</v>
      </c>
      <c r="U119" s="1">
        <v>24.812767028808594</v>
      </c>
      <c r="V119" s="1">
        <v>24.667201995849609</v>
      </c>
      <c r="W119" s="1">
        <v>24.791818618774414</v>
      </c>
      <c r="X119" s="1">
        <v>32.290794372558594</v>
      </c>
      <c r="Y119" s="1">
        <v>34.145145416259766</v>
      </c>
      <c r="Z119" s="1">
        <v>10.873598098754883</v>
      </c>
      <c r="AA119" s="1">
        <v>13.903262138366699</v>
      </c>
      <c r="AB119" s="1">
        <v>34.235805511474609</v>
      </c>
      <c r="AC119" s="1">
        <v>43.7747802734375</v>
      </c>
      <c r="AD119" s="1">
        <v>500.46044921875</v>
      </c>
      <c r="AE119" s="1">
        <v>1637.086181640625</v>
      </c>
      <c r="AF119" s="1">
        <v>1693.8251953125</v>
      </c>
      <c r="AG119" s="1">
        <v>99.000877380371094</v>
      </c>
      <c r="AH119" s="1">
        <v>7.2312488555908203</v>
      </c>
      <c r="AI119" s="1">
        <v>-0.38672482967376709</v>
      </c>
      <c r="AJ119" s="1">
        <v>1</v>
      </c>
      <c r="AK119" s="1">
        <v>-0.21956524252891541</v>
      </c>
      <c r="AL119" s="1">
        <v>2.737391471862793</v>
      </c>
      <c r="AM119" s="1">
        <v>1</v>
      </c>
      <c r="AN119" s="1">
        <v>0</v>
      </c>
      <c r="AO119" s="1">
        <v>0.18999999761581421</v>
      </c>
      <c r="AP119" s="1">
        <v>111125</v>
      </c>
      <c r="AQ119">
        <f t="shared" si="92"/>
        <v>1.668201497395833</v>
      </c>
      <c r="AR119">
        <f t="shared" si="93"/>
        <v>5.1253491604146429E-3</v>
      </c>
      <c r="AS119">
        <f t="shared" si="94"/>
        <v>297.81720199584959</v>
      </c>
      <c r="AT119">
        <f t="shared" si="95"/>
        <v>297.96276702880857</v>
      </c>
      <c r="AU119">
        <f t="shared" si="96"/>
        <v>311.04637060860114</v>
      </c>
      <c r="AV119">
        <f t="shared" si="97"/>
        <v>0.73313300155197825</v>
      </c>
      <c r="AW119">
        <f t="shared" si="98"/>
        <v>3.1171335102933715</v>
      </c>
      <c r="AX119">
        <f t="shared" si="99"/>
        <v>31.485918031989133</v>
      </c>
      <c r="AY119">
        <f t="shared" si="100"/>
        <v>17.582655893622434</v>
      </c>
      <c r="AZ119">
        <f t="shared" si="101"/>
        <v>24.739984512329102</v>
      </c>
      <c r="BA119">
        <f t="shared" si="102"/>
        <v>3.1307191800848684</v>
      </c>
      <c r="BB119">
        <f t="shared" si="103"/>
        <v>0.28488480309692538</v>
      </c>
      <c r="BC119">
        <f t="shared" si="104"/>
        <v>1.3764351501475975</v>
      </c>
      <c r="BD119">
        <f t="shared" si="105"/>
        <v>1.7542840299372708</v>
      </c>
      <c r="BE119">
        <f t="shared" si="106"/>
        <v>0.17982435331878849</v>
      </c>
      <c r="BF119">
        <f t="shared" si="107"/>
        <v>5.0595341330752355</v>
      </c>
      <c r="BG119">
        <f t="shared" si="108"/>
        <v>1.4967267480851998</v>
      </c>
      <c r="BH119">
        <f t="shared" si="109"/>
        <v>46.775809242268892</v>
      </c>
      <c r="BI119">
        <f t="shared" si="110"/>
        <v>35.206481577506139</v>
      </c>
      <c r="BJ119">
        <f t="shared" si="111"/>
        <v>-4.3424897307399318E-2</v>
      </c>
    </row>
    <row r="120" spans="1:62">
      <c r="A120" s="1">
        <v>31</v>
      </c>
      <c r="B120" s="1" t="s">
        <v>200</v>
      </c>
      <c r="C120" s="2">
        <v>40977</v>
      </c>
      <c r="D120" s="1" t="s">
        <v>172</v>
      </c>
      <c r="E120" s="1">
        <v>0</v>
      </c>
      <c r="F120" s="1" t="s">
        <v>71</v>
      </c>
      <c r="G120" s="1" t="s">
        <v>83</v>
      </c>
      <c r="H120" s="1">
        <v>0</v>
      </c>
      <c r="I120" s="1">
        <v>6640.5</v>
      </c>
      <c r="J120" s="1">
        <v>0</v>
      </c>
      <c r="K120">
        <f t="shared" si="84"/>
        <v>-1.4645617097408665</v>
      </c>
      <c r="L120">
        <f t="shared" si="85"/>
        <v>0.1817353045335432</v>
      </c>
      <c r="M120">
        <f t="shared" si="86"/>
        <v>44.210952979736085</v>
      </c>
      <c r="N120">
        <f t="shared" si="87"/>
        <v>3.3636803598051483</v>
      </c>
      <c r="O120">
        <f t="shared" si="88"/>
        <v>1.8699001734974556</v>
      </c>
      <c r="P120">
        <f t="shared" si="89"/>
        <v>24.775762557983398</v>
      </c>
      <c r="Q120" s="1">
        <v>3</v>
      </c>
      <c r="R120">
        <f t="shared" si="90"/>
        <v>2.0786957442760468</v>
      </c>
      <c r="S120" s="1">
        <v>1</v>
      </c>
      <c r="T120">
        <f t="shared" si="91"/>
        <v>4.1573914885520935</v>
      </c>
      <c r="U120" s="1">
        <v>24.916337966918945</v>
      </c>
      <c r="V120" s="1">
        <v>24.775762557983398</v>
      </c>
      <c r="W120" s="1">
        <v>24.882286071777344</v>
      </c>
      <c r="X120" s="1">
        <v>31.191549301147461</v>
      </c>
      <c r="Y120" s="1">
        <v>32.005077362060547</v>
      </c>
      <c r="Z120" s="1">
        <v>10.812412261962891</v>
      </c>
      <c r="AA120" s="1">
        <v>12.80327320098877</v>
      </c>
      <c r="AB120" s="1">
        <v>33.832878112792969</v>
      </c>
      <c r="AC120" s="1">
        <v>40.062431335449219</v>
      </c>
      <c r="AD120" s="1">
        <v>500.37863159179688</v>
      </c>
      <c r="AE120" s="1">
        <v>1676.8472900390625</v>
      </c>
      <c r="AF120" s="1">
        <v>1794.0604248046875</v>
      </c>
      <c r="AG120" s="1">
        <v>98.999397277832031</v>
      </c>
      <c r="AH120" s="1">
        <v>7.2312488555908203</v>
      </c>
      <c r="AI120" s="1">
        <v>-0.38672482967376709</v>
      </c>
      <c r="AJ120" s="1">
        <v>1</v>
      </c>
      <c r="AK120" s="1">
        <v>-0.21956524252891541</v>
      </c>
      <c r="AL120" s="1">
        <v>2.737391471862793</v>
      </c>
      <c r="AM120" s="1">
        <v>1</v>
      </c>
      <c r="AN120" s="1">
        <v>0</v>
      </c>
      <c r="AO120" s="1">
        <v>0.18999999761581421</v>
      </c>
      <c r="AP120" s="1">
        <v>111125</v>
      </c>
      <c r="AQ120">
        <f t="shared" si="92"/>
        <v>1.6679287719726561</v>
      </c>
      <c r="AR120">
        <f t="shared" si="93"/>
        <v>3.3636803598051483E-3</v>
      </c>
      <c r="AS120">
        <f t="shared" si="94"/>
        <v>297.92576255798338</v>
      </c>
      <c r="AT120">
        <f t="shared" si="95"/>
        <v>298.06633796691892</v>
      </c>
      <c r="AU120">
        <f t="shared" si="96"/>
        <v>318.60098110950639</v>
      </c>
      <c r="AV120">
        <f t="shared" si="97"/>
        <v>1.4535309584232718</v>
      </c>
      <c r="AW120">
        <f t="shared" si="98"/>
        <v>3.1374165035787631</v>
      </c>
      <c r="AX120">
        <f t="shared" si="99"/>
        <v>31.691268733423836</v>
      </c>
      <c r="AY120">
        <f t="shared" si="100"/>
        <v>18.887995532435067</v>
      </c>
      <c r="AZ120">
        <f t="shared" si="101"/>
        <v>24.846050262451172</v>
      </c>
      <c r="BA120">
        <f t="shared" si="102"/>
        <v>3.1506101916467371</v>
      </c>
      <c r="BB120">
        <f t="shared" si="103"/>
        <v>0.17412369913714662</v>
      </c>
      <c r="BC120">
        <f t="shared" si="104"/>
        <v>1.2675163300813075</v>
      </c>
      <c r="BD120">
        <f t="shared" si="105"/>
        <v>1.8830938615654296</v>
      </c>
      <c r="BE120">
        <f t="shared" si="106"/>
        <v>0.10948649399835982</v>
      </c>
      <c r="BF120">
        <f t="shared" si="107"/>
        <v>4.3768576980724445</v>
      </c>
      <c r="BG120">
        <f t="shared" si="108"/>
        <v>1.3813731015112192</v>
      </c>
      <c r="BH120">
        <f t="shared" si="109"/>
        <v>41.596914739206682</v>
      </c>
      <c r="BI120">
        <f t="shared" si="110"/>
        <v>32.480654009964532</v>
      </c>
      <c r="BJ120">
        <f t="shared" si="111"/>
        <v>-1.8756164377634745E-2</v>
      </c>
    </row>
    <row r="121" spans="1:62">
      <c r="A121" s="1">
        <v>32</v>
      </c>
      <c r="B121" s="1" t="s">
        <v>201</v>
      </c>
      <c r="C121" s="2">
        <v>40977</v>
      </c>
      <c r="D121" s="1" t="s">
        <v>172</v>
      </c>
      <c r="E121" s="1">
        <v>0</v>
      </c>
      <c r="F121" s="1" t="s">
        <v>69</v>
      </c>
      <c r="G121" s="1" t="s">
        <v>83</v>
      </c>
      <c r="H121" s="1">
        <v>0</v>
      </c>
      <c r="I121" s="1">
        <v>6737</v>
      </c>
      <c r="J121" s="1">
        <v>0</v>
      </c>
      <c r="K121">
        <f t="shared" si="84"/>
        <v>-2.3281746319632339</v>
      </c>
      <c r="L121">
        <f t="shared" si="85"/>
        <v>4.8108286103826878E-2</v>
      </c>
      <c r="M121">
        <f t="shared" si="86"/>
        <v>107.37932772674087</v>
      </c>
      <c r="N121">
        <f t="shared" si="87"/>
        <v>1.0329913649589728</v>
      </c>
      <c r="O121">
        <f t="shared" si="88"/>
        <v>2.1019784458954183</v>
      </c>
      <c r="P121">
        <f t="shared" si="89"/>
        <v>25.196067810058594</v>
      </c>
      <c r="Q121" s="1">
        <v>2.5</v>
      </c>
      <c r="R121">
        <f t="shared" si="90"/>
        <v>2.1884783655405045</v>
      </c>
      <c r="S121" s="1">
        <v>1</v>
      </c>
      <c r="T121">
        <f t="shared" si="91"/>
        <v>4.3769567310810089</v>
      </c>
      <c r="U121" s="1">
        <v>25.210016250610352</v>
      </c>
      <c r="V121" s="1">
        <v>25.196067810058594</v>
      </c>
      <c r="W121" s="1">
        <v>25.179450988769531</v>
      </c>
      <c r="X121" s="1">
        <v>30.482870101928711</v>
      </c>
      <c r="Y121" s="1">
        <v>31.629802703857422</v>
      </c>
      <c r="Z121" s="1">
        <v>10.753497123718262</v>
      </c>
      <c r="AA121" s="1">
        <v>11.263811111450195</v>
      </c>
      <c r="AB121" s="1">
        <v>33.063228607177734</v>
      </c>
      <c r="AC121" s="1">
        <v>34.632266998291016</v>
      </c>
      <c r="AD121" s="1">
        <v>500.35662841796875</v>
      </c>
      <c r="AE121" s="1">
        <v>1188.7694091796875</v>
      </c>
      <c r="AF121" s="1">
        <v>1544.9869384765625</v>
      </c>
      <c r="AG121" s="1">
        <v>98.994735717773438</v>
      </c>
      <c r="AH121" s="1">
        <v>7.2312488555908203</v>
      </c>
      <c r="AI121" s="1">
        <v>-0.38672482967376709</v>
      </c>
      <c r="AJ121" s="1">
        <v>1</v>
      </c>
      <c r="AK121" s="1">
        <v>-0.21956524252891541</v>
      </c>
      <c r="AL121" s="1">
        <v>2.737391471862793</v>
      </c>
      <c r="AM121" s="1">
        <v>1</v>
      </c>
      <c r="AN121" s="1">
        <v>0</v>
      </c>
      <c r="AO121" s="1">
        <v>0.18999999761581421</v>
      </c>
      <c r="AP121" s="1">
        <v>111125</v>
      </c>
      <c r="AQ121">
        <f t="shared" si="92"/>
        <v>2.0014265136718747</v>
      </c>
      <c r="AR121">
        <f t="shared" si="93"/>
        <v>1.0329913649589728E-3</v>
      </c>
      <c r="AS121">
        <f t="shared" si="94"/>
        <v>298.34606781005857</v>
      </c>
      <c r="AT121">
        <f t="shared" si="95"/>
        <v>298.36001625061033</v>
      </c>
      <c r="AU121">
        <f t="shared" si="96"/>
        <v>225.86618490989349</v>
      </c>
      <c r="AV121">
        <f t="shared" si="97"/>
        <v>1.4562177720307456</v>
      </c>
      <c r="AW121">
        <f t="shared" si="98"/>
        <v>3.2170364500483504</v>
      </c>
      <c r="AX121">
        <f t="shared" si="99"/>
        <v>32.497045693620315</v>
      </c>
      <c r="AY121">
        <f t="shared" si="100"/>
        <v>21.23323458217012</v>
      </c>
      <c r="AZ121">
        <f t="shared" si="101"/>
        <v>25.203042030334473</v>
      </c>
      <c r="BA121">
        <f t="shared" si="102"/>
        <v>3.2183723554291408</v>
      </c>
      <c r="BB121">
        <f t="shared" si="103"/>
        <v>4.7585263914806011E-2</v>
      </c>
      <c r="BC121">
        <f t="shared" si="104"/>
        <v>1.1150580041529319</v>
      </c>
      <c r="BD121">
        <f t="shared" si="105"/>
        <v>2.1033143512762091</v>
      </c>
      <c r="BE121">
        <f t="shared" si="106"/>
        <v>2.9787342106620013E-2</v>
      </c>
      <c r="BF121">
        <f t="shared" si="107"/>
        <v>10.629988169860894</v>
      </c>
      <c r="BG121">
        <f t="shared" si="108"/>
        <v>3.3948782018057102</v>
      </c>
      <c r="BH121">
        <f t="shared" si="109"/>
        <v>33.925646119195683</v>
      </c>
      <c r="BI121">
        <f t="shared" si="110"/>
        <v>32.347889709568832</v>
      </c>
      <c r="BJ121">
        <f t="shared" si="111"/>
        <v>-2.4417304923699184E-2</v>
      </c>
    </row>
    <row r="122" spans="1:62">
      <c r="A122" s="1">
        <v>33</v>
      </c>
      <c r="B122" s="1" t="s">
        <v>202</v>
      </c>
      <c r="C122" s="2">
        <v>40977</v>
      </c>
      <c r="D122" s="1" t="s">
        <v>172</v>
      </c>
      <c r="E122" s="1">
        <v>0</v>
      </c>
      <c r="F122" s="1" t="s">
        <v>88</v>
      </c>
      <c r="G122" s="1" t="s">
        <v>67</v>
      </c>
      <c r="H122" s="1">
        <v>0</v>
      </c>
      <c r="I122" s="1">
        <v>6932</v>
      </c>
      <c r="J122" s="1">
        <v>0</v>
      </c>
      <c r="K122">
        <f t="shared" si="84"/>
        <v>-2.2225159023503038</v>
      </c>
      <c r="L122">
        <f t="shared" si="85"/>
        <v>0.11824969240906222</v>
      </c>
      <c r="M122">
        <f t="shared" si="86"/>
        <v>58.983512617380903</v>
      </c>
      <c r="N122">
        <f t="shared" si="87"/>
        <v>2.367655765258017</v>
      </c>
      <c r="O122">
        <f t="shared" si="88"/>
        <v>1.9890454344439874</v>
      </c>
      <c r="P122">
        <f t="shared" si="89"/>
        <v>24.756383895874023</v>
      </c>
      <c r="Q122" s="1">
        <v>2</v>
      </c>
      <c r="R122">
        <f t="shared" si="90"/>
        <v>2.2982609868049622</v>
      </c>
      <c r="S122" s="1">
        <v>1</v>
      </c>
      <c r="T122">
        <f t="shared" si="91"/>
        <v>4.5965219736099243</v>
      </c>
      <c r="U122" s="1">
        <v>24.991605758666992</v>
      </c>
      <c r="V122" s="1">
        <v>24.756383895874023</v>
      </c>
      <c r="W122" s="1">
        <v>25.080072402954102</v>
      </c>
      <c r="X122" s="1">
        <v>28.840457916259766</v>
      </c>
      <c r="Y122" s="1">
        <v>29.700750350952148</v>
      </c>
      <c r="Z122" s="1">
        <v>10.628955841064453</v>
      </c>
      <c r="AA122" s="1">
        <v>11.56442928314209</v>
      </c>
      <c r="AB122" s="1">
        <v>33.106121063232422</v>
      </c>
      <c r="AC122" s="1">
        <v>36.019847869873047</v>
      </c>
      <c r="AD122" s="1">
        <v>500.34027099609375</v>
      </c>
      <c r="AE122" s="1">
        <v>1634.09375</v>
      </c>
      <c r="AF122" s="1">
        <v>1774.971435546875</v>
      </c>
      <c r="AG122" s="1">
        <v>98.988197326660156</v>
      </c>
      <c r="AH122" s="1">
        <v>7.2312488555908203</v>
      </c>
      <c r="AI122" s="1">
        <v>-0.38672482967376709</v>
      </c>
      <c r="AJ122" s="1">
        <v>1</v>
      </c>
      <c r="AK122" s="1">
        <v>-0.21956524252891541</v>
      </c>
      <c r="AL122" s="1">
        <v>2.737391471862793</v>
      </c>
      <c r="AM122" s="1">
        <v>1</v>
      </c>
      <c r="AN122" s="1">
        <v>0</v>
      </c>
      <c r="AO122" s="1">
        <v>0.18999999761581421</v>
      </c>
      <c r="AP122" s="1">
        <v>111125</v>
      </c>
      <c r="AQ122">
        <f t="shared" si="92"/>
        <v>2.5017013549804688</v>
      </c>
      <c r="AR122">
        <f t="shared" si="93"/>
        <v>2.3676557652580169E-3</v>
      </c>
      <c r="AS122">
        <f t="shared" si="94"/>
        <v>297.906383895874</v>
      </c>
      <c r="AT122">
        <f t="shared" si="95"/>
        <v>298.14160575866697</v>
      </c>
      <c r="AU122">
        <f t="shared" si="96"/>
        <v>310.4778086040169</v>
      </c>
      <c r="AV122">
        <f t="shared" si="97"/>
        <v>1.6116545306574646</v>
      </c>
      <c r="AW122">
        <f t="shared" si="98"/>
        <v>3.1337874422938636</v>
      </c>
      <c r="AX122">
        <f t="shared" si="99"/>
        <v>31.658192864674493</v>
      </c>
      <c r="AY122">
        <f t="shared" si="100"/>
        <v>20.093763581532404</v>
      </c>
      <c r="AZ122">
        <f t="shared" si="101"/>
        <v>24.873994827270508</v>
      </c>
      <c r="BA122">
        <f t="shared" si="102"/>
        <v>3.1558691148835165</v>
      </c>
      <c r="BB122">
        <f t="shared" si="103"/>
        <v>0.11528390938809045</v>
      </c>
      <c r="BC122">
        <f t="shared" si="104"/>
        <v>1.1447420078498762</v>
      </c>
      <c r="BD122">
        <f t="shared" si="105"/>
        <v>2.0111271070336403</v>
      </c>
      <c r="BE122">
        <f t="shared" si="106"/>
        <v>7.2313157475776477E-2</v>
      </c>
      <c r="BF122">
        <f t="shared" si="107"/>
        <v>5.8386715859888501</v>
      </c>
      <c r="BG122">
        <f t="shared" si="108"/>
        <v>1.985926682673524</v>
      </c>
      <c r="BH122">
        <f t="shared" si="109"/>
        <v>36.754093732397486</v>
      </c>
      <c r="BI122">
        <f t="shared" si="110"/>
        <v>30.353503994989776</v>
      </c>
      <c r="BJ122">
        <f t="shared" si="111"/>
        <v>-2.6911739023675958E-2</v>
      </c>
    </row>
    <row r="123" spans="1:62">
      <c r="A123" s="1">
        <v>34</v>
      </c>
      <c r="B123" s="1" t="s">
        <v>203</v>
      </c>
      <c r="C123" s="2">
        <v>40977</v>
      </c>
      <c r="D123" s="1" t="s">
        <v>172</v>
      </c>
      <c r="E123" s="1">
        <v>0</v>
      </c>
      <c r="F123" s="1" t="s">
        <v>73</v>
      </c>
      <c r="G123" s="1" t="s">
        <v>67</v>
      </c>
      <c r="H123" s="1">
        <v>0</v>
      </c>
      <c r="I123" s="1">
        <v>7126</v>
      </c>
      <c r="J123" s="1">
        <v>0</v>
      </c>
      <c r="K123">
        <f t="shared" si="84"/>
        <v>-3.57196606265641</v>
      </c>
      <c r="L123">
        <f t="shared" si="85"/>
        <v>6.8540695023129025E-2</v>
      </c>
      <c r="M123">
        <f t="shared" si="86"/>
        <v>111.0022240765236</v>
      </c>
      <c r="N123">
        <f t="shared" si="87"/>
        <v>1.4029304727911858</v>
      </c>
      <c r="O123">
        <f t="shared" si="88"/>
        <v>2.0127004793647787</v>
      </c>
      <c r="P123">
        <f t="shared" si="89"/>
        <v>24.60264778137207</v>
      </c>
      <c r="Q123" s="1">
        <v>2</v>
      </c>
      <c r="R123">
        <f t="shared" si="90"/>
        <v>2.2982609868049622</v>
      </c>
      <c r="S123" s="1">
        <v>1</v>
      </c>
      <c r="T123">
        <f t="shared" si="91"/>
        <v>4.5965219736099243</v>
      </c>
      <c r="U123" s="1">
        <v>24.741907119750977</v>
      </c>
      <c r="V123" s="1">
        <v>24.60264778137207</v>
      </c>
      <c r="W123" s="1">
        <v>24.723058700561523</v>
      </c>
      <c r="X123" s="1">
        <v>27.462600708007812</v>
      </c>
      <c r="Y123" s="1">
        <v>28.874046325683594</v>
      </c>
      <c r="Z123" s="1">
        <v>10.481717109680176</v>
      </c>
      <c r="AA123" s="1">
        <v>11.036249160766602</v>
      </c>
      <c r="AB123" s="1">
        <v>33.136692047119141</v>
      </c>
      <c r="AC123" s="1">
        <v>34.889778137207031</v>
      </c>
      <c r="AD123" s="1">
        <v>500.4029541015625</v>
      </c>
      <c r="AE123" s="1">
        <v>1039.63623046875</v>
      </c>
      <c r="AF123" s="1">
        <v>1222.3170166015625</v>
      </c>
      <c r="AG123" s="1">
        <v>98.985298156738281</v>
      </c>
      <c r="AH123" s="1">
        <v>7.2312488555908203</v>
      </c>
      <c r="AI123" s="1">
        <v>-0.38672482967376709</v>
      </c>
      <c r="AJ123" s="1">
        <v>1</v>
      </c>
      <c r="AK123" s="1">
        <v>-0.21956524252891541</v>
      </c>
      <c r="AL123" s="1">
        <v>2.737391471862793</v>
      </c>
      <c r="AM123" s="1">
        <v>1</v>
      </c>
      <c r="AN123" s="1">
        <v>0</v>
      </c>
      <c r="AO123" s="1">
        <v>0.18999999761581421</v>
      </c>
      <c r="AP123" s="1">
        <v>111125</v>
      </c>
      <c r="AQ123">
        <f t="shared" si="92"/>
        <v>2.5020147705078122</v>
      </c>
      <c r="AR123">
        <f t="shared" si="93"/>
        <v>1.4029304727911857E-3</v>
      </c>
      <c r="AS123">
        <f t="shared" si="94"/>
        <v>297.75264778137205</v>
      </c>
      <c r="AT123">
        <f t="shared" si="95"/>
        <v>297.89190711975095</v>
      </c>
      <c r="AU123">
        <f t="shared" si="96"/>
        <v>197.53088131037657</v>
      </c>
      <c r="AV123">
        <f t="shared" si="97"/>
        <v>1.0597729037656607</v>
      </c>
      <c r="AW123">
        <f t="shared" si="98"/>
        <v>3.1051268930753131</v>
      </c>
      <c r="AX123">
        <f t="shared" si="99"/>
        <v>31.369576602764781</v>
      </c>
      <c r="AY123">
        <f t="shared" si="100"/>
        <v>20.333327441998179</v>
      </c>
      <c r="AZ123">
        <f t="shared" si="101"/>
        <v>24.672277450561523</v>
      </c>
      <c r="BA123">
        <f t="shared" si="102"/>
        <v>3.1180792264283448</v>
      </c>
      <c r="BB123">
        <f t="shared" si="103"/>
        <v>6.7533671707913814E-2</v>
      </c>
      <c r="BC123">
        <f t="shared" si="104"/>
        <v>1.0924264137105346</v>
      </c>
      <c r="BD123">
        <f t="shared" si="105"/>
        <v>2.0256528127178104</v>
      </c>
      <c r="BE123">
        <f t="shared" si="106"/>
        <v>4.2297878958322085E-2</v>
      </c>
      <c r="BF123">
        <f t="shared" si="107"/>
        <v>10.987588246275761</v>
      </c>
      <c r="BG123">
        <f t="shared" si="108"/>
        <v>3.8443598387451026</v>
      </c>
      <c r="BH123">
        <f t="shared" si="109"/>
        <v>34.750229644704632</v>
      </c>
      <c r="BI123">
        <f t="shared" si="110"/>
        <v>29.923133921102838</v>
      </c>
      <c r="BJ123">
        <f t="shared" si="111"/>
        <v>-4.1481831845448257E-2</v>
      </c>
    </row>
    <row r="124" spans="1:62">
      <c r="A124" s="1">
        <v>35</v>
      </c>
      <c r="B124" s="1" t="s">
        <v>204</v>
      </c>
      <c r="C124" s="2">
        <v>40977</v>
      </c>
      <c r="D124" s="1" t="s">
        <v>172</v>
      </c>
      <c r="E124" s="1">
        <v>0</v>
      </c>
      <c r="F124" s="1" t="s">
        <v>71</v>
      </c>
      <c r="G124" s="1" t="s">
        <v>67</v>
      </c>
      <c r="H124" s="1">
        <v>0</v>
      </c>
      <c r="I124" s="1">
        <v>7232.5</v>
      </c>
      <c r="J124" s="1">
        <v>0</v>
      </c>
      <c r="K124">
        <f t="shared" si="84"/>
        <v>-3.4781353302951499</v>
      </c>
      <c r="L124">
        <f t="shared" si="85"/>
        <v>4.4977560644711922E-2</v>
      </c>
      <c r="M124">
        <f t="shared" si="86"/>
        <v>150.1345224971719</v>
      </c>
      <c r="N124">
        <f t="shared" si="87"/>
        <v>0.90471492307240176</v>
      </c>
      <c r="O124">
        <f t="shared" si="88"/>
        <v>1.9689661464840997</v>
      </c>
      <c r="P124">
        <f t="shared" si="89"/>
        <v>24.217903137207031</v>
      </c>
      <c r="Q124" s="1">
        <v>2</v>
      </c>
      <c r="R124">
        <f t="shared" si="90"/>
        <v>2.2982609868049622</v>
      </c>
      <c r="S124" s="1">
        <v>1</v>
      </c>
      <c r="T124">
        <f t="shared" si="91"/>
        <v>4.5965219736099243</v>
      </c>
      <c r="U124" s="1">
        <v>24.373445510864258</v>
      </c>
      <c r="V124" s="1">
        <v>24.217903137207031</v>
      </c>
      <c r="W124" s="1">
        <v>24.353612899780273</v>
      </c>
      <c r="X124" s="1">
        <v>26.884054183959961</v>
      </c>
      <c r="Y124" s="1">
        <v>28.263940811157227</v>
      </c>
      <c r="Z124" s="1">
        <v>10.405611991882324</v>
      </c>
      <c r="AA124" s="1">
        <v>10.763307571411133</v>
      </c>
      <c r="AB124" s="1">
        <v>33.630039215087891</v>
      </c>
      <c r="AC124" s="1">
        <v>34.786075592041016</v>
      </c>
      <c r="AD124" s="1">
        <v>500.41278076171875</v>
      </c>
      <c r="AE124" s="1">
        <v>147.44172668457031</v>
      </c>
      <c r="AF124" s="1">
        <v>456.98675537109375</v>
      </c>
      <c r="AG124" s="1">
        <v>98.987777709960938</v>
      </c>
      <c r="AH124" s="1">
        <v>7.2312488555908203</v>
      </c>
      <c r="AI124" s="1">
        <v>-0.38672482967376709</v>
      </c>
      <c r="AJ124" s="1">
        <v>1</v>
      </c>
      <c r="AK124" s="1">
        <v>-0.21956524252891541</v>
      </c>
      <c r="AL124" s="1">
        <v>2.737391471862793</v>
      </c>
      <c r="AM124" s="1">
        <v>1</v>
      </c>
      <c r="AN124" s="1">
        <v>0</v>
      </c>
      <c r="AO124" s="1">
        <v>0.18999999761581421</v>
      </c>
      <c r="AP124" s="1">
        <v>111125</v>
      </c>
      <c r="AQ124">
        <f t="shared" si="92"/>
        <v>2.5020639038085934</v>
      </c>
      <c r="AR124">
        <f t="shared" si="93"/>
        <v>9.0471492307240176E-4</v>
      </c>
      <c r="AS124">
        <f t="shared" si="94"/>
        <v>297.36790313720701</v>
      </c>
      <c r="AT124">
        <f t="shared" si="95"/>
        <v>297.52344551086424</v>
      </c>
      <c r="AU124">
        <f t="shared" si="96"/>
        <v>28.01392771853989</v>
      </c>
      <c r="AV124">
        <f t="shared" si="97"/>
        <v>-7.8170670932164954E-2</v>
      </c>
      <c r="AW124">
        <f t="shared" si="98"/>
        <v>3.0344020437868844</v>
      </c>
      <c r="AX124">
        <f t="shared" si="99"/>
        <v>30.654310198556349</v>
      </c>
      <c r="AY124">
        <f t="shared" si="100"/>
        <v>19.891002627145216</v>
      </c>
      <c r="AZ124">
        <f t="shared" si="101"/>
        <v>24.295674324035645</v>
      </c>
      <c r="BA124">
        <f t="shared" si="102"/>
        <v>3.0485834932083247</v>
      </c>
      <c r="BB124">
        <f t="shared" si="103"/>
        <v>4.4541714223395069E-2</v>
      </c>
      <c r="BC124">
        <f t="shared" si="104"/>
        <v>1.0654358973027847</v>
      </c>
      <c r="BD124">
        <f t="shared" si="105"/>
        <v>1.98314759590554</v>
      </c>
      <c r="BE124">
        <f t="shared" si="106"/>
        <v>2.7877404105973096E-2</v>
      </c>
      <c r="BF124">
        <f t="shared" si="107"/>
        <v>14.861482739541181</v>
      </c>
      <c r="BG124">
        <f t="shared" si="108"/>
        <v>5.3118750672555226</v>
      </c>
      <c r="BH124">
        <f t="shared" si="109"/>
        <v>34.381800688898281</v>
      </c>
      <c r="BI124">
        <f t="shared" si="110"/>
        <v>29.285470289936331</v>
      </c>
      <c r="BJ124">
        <f t="shared" si="111"/>
        <v>-4.0834090937005477E-2</v>
      </c>
    </row>
    <row r="125" spans="1:62">
      <c r="A125" s="1">
        <v>36</v>
      </c>
      <c r="B125" s="1" t="s">
        <v>205</v>
      </c>
      <c r="C125" s="2">
        <v>40977</v>
      </c>
      <c r="D125" s="1" t="s">
        <v>172</v>
      </c>
      <c r="E125" s="1">
        <v>0</v>
      </c>
      <c r="F125" s="1" t="s">
        <v>69</v>
      </c>
      <c r="G125" s="1" t="s">
        <v>67</v>
      </c>
      <c r="H125" s="1">
        <v>0</v>
      </c>
      <c r="I125" s="1">
        <v>7348</v>
      </c>
      <c r="J125" s="1">
        <v>0</v>
      </c>
      <c r="K125">
        <f t="shared" si="84"/>
        <v>-2.1168700808508842</v>
      </c>
      <c r="L125">
        <f t="shared" si="85"/>
        <v>1.0400499858342037E-2</v>
      </c>
      <c r="M125">
        <f t="shared" si="86"/>
        <v>347.90276442529455</v>
      </c>
      <c r="N125">
        <f t="shared" si="87"/>
        <v>0.20548249702925261</v>
      </c>
      <c r="O125">
        <f t="shared" si="88"/>
        <v>1.9209987058433722</v>
      </c>
      <c r="P125">
        <f t="shared" si="89"/>
        <v>23.730424880981445</v>
      </c>
      <c r="Q125" s="1">
        <v>2.5</v>
      </c>
      <c r="R125">
        <f t="shared" si="90"/>
        <v>2.1884783655405045</v>
      </c>
      <c r="S125" s="1">
        <v>1</v>
      </c>
      <c r="T125">
        <f t="shared" si="91"/>
        <v>4.3769567310810089</v>
      </c>
      <c r="U125" s="1">
        <v>24.229568481445312</v>
      </c>
      <c r="V125" s="1">
        <v>23.730424880981445</v>
      </c>
      <c r="W125" s="1">
        <v>24.241968154907227</v>
      </c>
      <c r="X125" s="1">
        <v>26.47484016418457</v>
      </c>
      <c r="Y125" s="1">
        <v>27.529510498046875</v>
      </c>
      <c r="Z125" s="1">
        <v>10.261561393737793</v>
      </c>
      <c r="AA125" s="1">
        <v>10.363147735595703</v>
      </c>
      <c r="AB125" s="1">
        <v>33.451499938964844</v>
      </c>
      <c r="AC125" s="1">
        <v>33.782657623291016</v>
      </c>
      <c r="AD125" s="1">
        <v>500.44387817382812</v>
      </c>
      <c r="AE125" s="1">
        <v>647.0946044921875</v>
      </c>
      <c r="AF125" s="1">
        <v>169.93423461914062</v>
      </c>
      <c r="AG125" s="1">
        <v>98.987205505371094</v>
      </c>
      <c r="AH125" s="1">
        <v>7.2312488555908203</v>
      </c>
      <c r="AI125" s="1">
        <v>-0.38672482967376709</v>
      </c>
      <c r="AJ125" s="1">
        <v>1</v>
      </c>
      <c r="AK125" s="1">
        <v>-0.21956524252891541</v>
      </c>
      <c r="AL125" s="1">
        <v>2.737391471862793</v>
      </c>
      <c r="AM125" s="1">
        <v>1</v>
      </c>
      <c r="AN125" s="1">
        <v>0</v>
      </c>
      <c r="AO125" s="1">
        <v>0.18999999761581421</v>
      </c>
      <c r="AP125" s="1">
        <v>111125</v>
      </c>
      <c r="AQ125">
        <f t="shared" si="92"/>
        <v>2.0017755126953123</v>
      </c>
      <c r="AR125">
        <f t="shared" si="93"/>
        <v>2.054824970292526E-4</v>
      </c>
      <c r="AS125">
        <f t="shared" si="94"/>
        <v>296.88042488098142</v>
      </c>
      <c r="AT125">
        <f t="shared" si="95"/>
        <v>297.37956848144529</v>
      </c>
      <c r="AU125">
        <f t="shared" si="96"/>
        <v>122.94797331072186</v>
      </c>
      <c r="AV125">
        <f t="shared" si="97"/>
        <v>0.96578261311025559</v>
      </c>
      <c r="AW125">
        <f t="shared" si="98"/>
        <v>2.9468177404293052</v>
      </c>
      <c r="AX125">
        <f t="shared" si="99"/>
        <v>29.769683115959964</v>
      </c>
      <c r="AY125">
        <f t="shared" si="100"/>
        <v>19.406535380364261</v>
      </c>
      <c r="AZ125">
        <f t="shared" si="101"/>
        <v>23.979996681213379</v>
      </c>
      <c r="BA125">
        <f t="shared" si="102"/>
        <v>2.9913776135410561</v>
      </c>
      <c r="BB125">
        <f t="shared" si="103"/>
        <v>1.0375844834461016E-2</v>
      </c>
      <c r="BC125">
        <f t="shared" si="104"/>
        <v>1.025819034585933</v>
      </c>
      <c r="BD125">
        <f t="shared" si="105"/>
        <v>1.9655585789551231</v>
      </c>
      <c r="BE125">
        <f t="shared" si="106"/>
        <v>6.4871136236126833E-3</v>
      </c>
      <c r="BF125">
        <f t="shared" si="107"/>
        <v>34.437922438053342</v>
      </c>
      <c r="BG125">
        <f t="shared" si="108"/>
        <v>12.637448255753659</v>
      </c>
      <c r="BH125">
        <f t="shared" si="109"/>
        <v>33.633882685729297</v>
      </c>
      <c r="BI125">
        <f t="shared" si="110"/>
        <v>28.182424105543948</v>
      </c>
      <c r="BJ125">
        <f t="shared" si="111"/>
        <v>-2.5263461969640504E-2</v>
      </c>
    </row>
    <row r="126" spans="1:62">
      <c r="A126" s="1">
        <v>37</v>
      </c>
      <c r="B126" s="1" t="s">
        <v>206</v>
      </c>
      <c r="C126" s="2">
        <v>40977</v>
      </c>
      <c r="D126" s="1" t="s">
        <v>172</v>
      </c>
      <c r="E126" s="1">
        <v>0</v>
      </c>
      <c r="F126" s="1" t="s">
        <v>73</v>
      </c>
      <c r="G126" s="1" t="s">
        <v>67</v>
      </c>
      <c r="H126" s="1">
        <v>0</v>
      </c>
      <c r="I126" s="1">
        <v>9303</v>
      </c>
      <c r="J126" s="1">
        <v>0</v>
      </c>
      <c r="K126">
        <f t="shared" si="84"/>
        <v>-2.3290294216129408</v>
      </c>
      <c r="L126">
        <f t="shared" si="85"/>
        <v>0.11387138217685561</v>
      </c>
      <c r="M126">
        <f t="shared" si="86"/>
        <v>57.281934011916469</v>
      </c>
      <c r="N126">
        <f t="shared" si="87"/>
        <v>2.523730199219981</v>
      </c>
      <c r="O126">
        <f t="shared" si="88"/>
        <v>2.1950387685837556</v>
      </c>
      <c r="P126">
        <f t="shared" si="89"/>
        <v>27.290586471557617</v>
      </c>
      <c r="Q126" s="1">
        <v>3</v>
      </c>
      <c r="R126">
        <f t="shared" si="90"/>
        <v>2.0786957442760468</v>
      </c>
      <c r="S126" s="1">
        <v>1</v>
      </c>
      <c r="T126">
        <f t="shared" si="91"/>
        <v>4.1573914885520935</v>
      </c>
      <c r="U126" s="1">
        <v>27.601493835449219</v>
      </c>
      <c r="V126" s="1">
        <v>27.290586471557617</v>
      </c>
      <c r="W126" s="1">
        <v>27.554452896118164</v>
      </c>
      <c r="X126" s="1">
        <v>23.929441452026367</v>
      </c>
      <c r="Y126" s="1">
        <v>25.287714004516602</v>
      </c>
      <c r="Z126" s="1">
        <v>13.119816780090332</v>
      </c>
      <c r="AA126" s="1">
        <v>14.610993385314941</v>
      </c>
      <c r="AB126" s="1">
        <v>35.012725830078125</v>
      </c>
      <c r="AC126" s="1">
        <v>38.992214202880859</v>
      </c>
      <c r="AD126" s="1">
        <v>500.31417846679688</v>
      </c>
      <c r="AE126" s="1">
        <v>606.95343017578125</v>
      </c>
      <c r="AF126" s="1">
        <v>703.43634033203125</v>
      </c>
      <c r="AG126" s="1">
        <v>98.943504333496094</v>
      </c>
      <c r="AH126" s="1">
        <v>7.3268756866455078</v>
      </c>
      <c r="AI126" s="1">
        <v>-0.41826093196868896</v>
      </c>
      <c r="AJ126" s="1">
        <v>1</v>
      </c>
      <c r="AK126" s="1">
        <v>-0.21956524252891541</v>
      </c>
      <c r="AL126" s="1">
        <v>2.737391471862793</v>
      </c>
      <c r="AM126" s="1">
        <v>1</v>
      </c>
      <c r="AN126" s="1">
        <v>0</v>
      </c>
      <c r="AO126" s="1">
        <v>0.18999999761581421</v>
      </c>
      <c r="AP126" s="1">
        <v>111125</v>
      </c>
      <c r="AQ126">
        <f t="shared" si="92"/>
        <v>1.6677139282226561</v>
      </c>
      <c r="AR126">
        <f t="shared" si="93"/>
        <v>2.5237301992199809E-3</v>
      </c>
      <c r="AS126">
        <f t="shared" si="94"/>
        <v>300.44058647155759</v>
      </c>
      <c r="AT126">
        <f t="shared" si="95"/>
        <v>300.7514938354492</v>
      </c>
      <c r="AU126">
        <f t="shared" si="96"/>
        <v>115.32115028630869</v>
      </c>
      <c r="AV126">
        <f t="shared" si="97"/>
        <v>6.4654830775923183E-2</v>
      </c>
      <c r="AW126">
        <f t="shared" si="98"/>
        <v>3.6407016559203473</v>
      </c>
      <c r="AX126">
        <f t="shared" si="99"/>
        <v>36.795762192221375</v>
      </c>
      <c r="AY126">
        <f t="shared" si="100"/>
        <v>22.184768806906433</v>
      </c>
      <c r="AZ126">
        <f t="shared" si="101"/>
        <v>27.446040153503418</v>
      </c>
      <c r="BA126">
        <f t="shared" si="102"/>
        <v>3.6740021043181055</v>
      </c>
      <c r="BB126">
        <f t="shared" si="103"/>
        <v>0.11083558408357304</v>
      </c>
      <c r="BC126">
        <f t="shared" si="104"/>
        <v>1.4456628873365918</v>
      </c>
      <c r="BD126">
        <f t="shared" si="105"/>
        <v>2.2283392169815137</v>
      </c>
      <c r="BE126">
        <f t="shared" si="106"/>
        <v>6.9538737433803524E-2</v>
      </c>
      <c r="BF126">
        <f t="shared" si="107"/>
        <v>5.6676752861390947</v>
      </c>
      <c r="BG126">
        <f t="shared" si="108"/>
        <v>2.2652080770007692</v>
      </c>
      <c r="BH126">
        <f t="shared" si="109"/>
        <v>39.76754996970655</v>
      </c>
      <c r="BI126">
        <f t="shared" si="110"/>
        <v>26.04400306890599</v>
      </c>
      <c r="BJ126">
        <f t="shared" si="111"/>
        <v>-3.556281024075305E-2</v>
      </c>
    </row>
    <row r="127" spans="1:62">
      <c r="A127" s="1">
        <v>38</v>
      </c>
      <c r="B127" s="1" t="s">
        <v>207</v>
      </c>
      <c r="C127" s="2">
        <v>40977</v>
      </c>
      <c r="D127" s="1" t="s">
        <v>172</v>
      </c>
      <c r="E127" s="1">
        <v>0</v>
      </c>
      <c r="F127" s="1" t="s">
        <v>71</v>
      </c>
      <c r="G127" s="1" t="s">
        <v>67</v>
      </c>
      <c r="H127" s="1">
        <v>0</v>
      </c>
      <c r="I127" s="1">
        <v>9402</v>
      </c>
      <c r="J127" s="1">
        <v>0</v>
      </c>
      <c r="K127">
        <f t="shared" si="84"/>
        <v>-1.6906176411081264</v>
      </c>
      <c r="L127">
        <f t="shared" si="85"/>
        <v>7.4349082567149963E-2</v>
      </c>
      <c r="M127">
        <f t="shared" si="86"/>
        <v>60.188464640525297</v>
      </c>
      <c r="N127">
        <f t="shared" si="87"/>
        <v>1.7979660789977041</v>
      </c>
      <c r="O127">
        <f t="shared" si="88"/>
        <v>2.3761159552758815</v>
      </c>
      <c r="P127">
        <f t="shared" si="89"/>
        <v>28.009925842285156</v>
      </c>
      <c r="Q127" s="1">
        <v>4</v>
      </c>
      <c r="R127">
        <f t="shared" si="90"/>
        <v>1.8591305017471313</v>
      </c>
      <c r="S127" s="1">
        <v>1</v>
      </c>
      <c r="T127">
        <f t="shared" si="91"/>
        <v>3.7182610034942627</v>
      </c>
      <c r="U127" s="1">
        <v>28.055950164794922</v>
      </c>
      <c r="V127" s="1">
        <v>28.009925842285156</v>
      </c>
      <c r="W127" s="1">
        <v>27.933704376220703</v>
      </c>
      <c r="X127" s="1">
        <v>23.540897369384766</v>
      </c>
      <c r="Y127" s="1">
        <v>24.856758117675781</v>
      </c>
      <c r="Z127" s="1">
        <v>12.94475269317627</v>
      </c>
      <c r="AA127" s="1">
        <v>14.361520767211914</v>
      </c>
      <c r="AB127" s="1">
        <v>33.639789581298828</v>
      </c>
      <c r="AC127" s="1">
        <v>37.321575164794922</v>
      </c>
      <c r="AD127" s="1">
        <v>500.33441162109375</v>
      </c>
      <c r="AE127" s="1">
        <v>1425.847412109375</v>
      </c>
      <c r="AF127" s="1">
        <v>1425.8505859375</v>
      </c>
      <c r="AG127" s="1">
        <v>98.93939208984375</v>
      </c>
      <c r="AH127" s="1">
        <v>7.3268756866455078</v>
      </c>
      <c r="AI127" s="1">
        <v>-0.41826093196868896</v>
      </c>
      <c r="AJ127" s="1">
        <v>1</v>
      </c>
      <c r="AK127" s="1">
        <v>-0.21956524252891541</v>
      </c>
      <c r="AL127" s="1">
        <v>2.737391471862793</v>
      </c>
      <c r="AM127" s="1">
        <v>1</v>
      </c>
      <c r="AN127" s="1">
        <v>0</v>
      </c>
      <c r="AO127" s="1">
        <v>0.18999999761581421</v>
      </c>
      <c r="AP127" s="1">
        <v>111125</v>
      </c>
      <c r="AQ127">
        <f t="shared" si="92"/>
        <v>1.2508360290527343</v>
      </c>
      <c r="AR127">
        <f t="shared" si="93"/>
        <v>1.797966078997704E-3</v>
      </c>
      <c r="AS127">
        <f t="shared" si="94"/>
        <v>301.15992584228513</v>
      </c>
      <c r="AT127">
        <f t="shared" si="95"/>
        <v>301.2059501647949</v>
      </c>
      <c r="AU127">
        <f t="shared" si="96"/>
        <v>270.91100490129611</v>
      </c>
      <c r="AV127">
        <f t="shared" si="97"/>
        <v>1.7903961235211485</v>
      </c>
      <c r="AW127">
        <f t="shared" si="98"/>
        <v>3.7970360894694948</v>
      </c>
      <c r="AX127">
        <f t="shared" si="99"/>
        <v>38.3773945772936</v>
      </c>
      <c r="AY127">
        <f t="shared" si="100"/>
        <v>24.015873810081686</v>
      </c>
      <c r="AZ127">
        <f t="shared" si="101"/>
        <v>28.032938003540039</v>
      </c>
      <c r="BA127">
        <f t="shared" si="102"/>
        <v>3.802132532731116</v>
      </c>
      <c r="BB127">
        <f t="shared" si="103"/>
        <v>7.289156757005269E-2</v>
      </c>
      <c r="BC127">
        <f t="shared" si="104"/>
        <v>1.4209201341936133</v>
      </c>
      <c r="BD127">
        <f t="shared" si="105"/>
        <v>2.3812123985375027</v>
      </c>
      <c r="BE127">
        <f t="shared" si="106"/>
        <v>4.5685974075840331E-2</v>
      </c>
      <c r="BF127">
        <f t="shared" si="107"/>
        <v>5.9550101023546285</v>
      </c>
      <c r="BG127">
        <f t="shared" si="108"/>
        <v>2.4214124929559877</v>
      </c>
      <c r="BH127">
        <f t="shared" si="109"/>
        <v>36.986965736812103</v>
      </c>
      <c r="BI127">
        <f t="shared" si="110"/>
        <v>25.470575655861275</v>
      </c>
      <c r="BJ127">
        <f t="shared" si="111"/>
        <v>-2.4550217321580955E-2</v>
      </c>
    </row>
    <row r="128" spans="1:62">
      <c r="A128" s="1">
        <v>39</v>
      </c>
      <c r="B128" s="1" t="s">
        <v>208</v>
      </c>
      <c r="C128" s="2">
        <v>40977</v>
      </c>
      <c r="D128" s="1" t="s">
        <v>172</v>
      </c>
      <c r="E128" s="1">
        <v>0</v>
      </c>
      <c r="F128" s="1" t="s">
        <v>69</v>
      </c>
      <c r="G128" s="1" t="s">
        <v>67</v>
      </c>
      <c r="H128" s="1">
        <v>0</v>
      </c>
      <c r="I128" s="1">
        <v>9481.5</v>
      </c>
      <c r="J128" s="1">
        <v>0</v>
      </c>
      <c r="K128">
        <f t="shared" si="84"/>
        <v>-1.6834712494737851</v>
      </c>
      <c r="L128">
        <f t="shared" si="85"/>
        <v>3.8533291868705313E-2</v>
      </c>
      <c r="M128">
        <f t="shared" si="86"/>
        <v>92.999328896596509</v>
      </c>
      <c r="N128">
        <f t="shared" si="87"/>
        <v>0.97064567805479596</v>
      </c>
      <c r="O128">
        <f t="shared" si="88"/>
        <v>2.455662764694047</v>
      </c>
      <c r="P128">
        <f t="shared" si="89"/>
        <v>28.080070495605469</v>
      </c>
      <c r="Q128" s="1">
        <v>5</v>
      </c>
      <c r="R128">
        <f t="shared" si="90"/>
        <v>1.6395652592182159</v>
      </c>
      <c r="S128" s="1">
        <v>1</v>
      </c>
      <c r="T128">
        <f t="shared" si="91"/>
        <v>3.2791305184364319</v>
      </c>
      <c r="U128" s="1">
        <v>28.316867828369141</v>
      </c>
      <c r="V128" s="1">
        <v>28.080070495605469</v>
      </c>
      <c r="W128" s="1">
        <v>28.210721969604492</v>
      </c>
      <c r="X128" s="1">
        <v>23.133266448974609</v>
      </c>
      <c r="Y128" s="1">
        <v>24.791576385498047</v>
      </c>
      <c r="Z128" s="1">
        <v>12.758092880249023</v>
      </c>
      <c r="AA128" s="1">
        <v>13.71479320526123</v>
      </c>
      <c r="AB128" s="1">
        <v>32.654758453369141</v>
      </c>
      <c r="AC128" s="1">
        <v>35.103462219238281</v>
      </c>
      <c r="AD128" s="1">
        <v>500.33090209960938</v>
      </c>
      <c r="AE128" s="1">
        <v>1153.574951171875</v>
      </c>
      <c r="AF128" s="1">
        <v>764.74102783203125</v>
      </c>
      <c r="AG128" s="1">
        <v>98.938911437988281</v>
      </c>
      <c r="AH128" s="1">
        <v>7.3268756866455078</v>
      </c>
      <c r="AI128" s="1">
        <v>-0.41826093196868896</v>
      </c>
      <c r="AJ128" s="1">
        <v>1</v>
      </c>
      <c r="AK128" s="1">
        <v>-0.21956524252891541</v>
      </c>
      <c r="AL128" s="1">
        <v>2.737391471862793</v>
      </c>
      <c r="AM128" s="1">
        <v>1</v>
      </c>
      <c r="AN128" s="1">
        <v>0</v>
      </c>
      <c r="AO128" s="1">
        <v>0.18999999761581421</v>
      </c>
      <c r="AP128" s="1">
        <v>111125</v>
      </c>
      <c r="AQ128">
        <f t="shared" si="92"/>
        <v>1.0006618041992186</v>
      </c>
      <c r="AR128">
        <f t="shared" si="93"/>
        <v>9.7064567805479592E-4</v>
      </c>
      <c r="AS128">
        <f t="shared" si="94"/>
        <v>301.23007049560545</v>
      </c>
      <c r="AT128">
        <f t="shared" si="95"/>
        <v>301.46686782836912</v>
      </c>
      <c r="AU128">
        <f t="shared" si="96"/>
        <v>219.17923797231924</v>
      </c>
      <c r="AV128">
        <f t="shared" si="97"/>
        <v>1.86530016451199</v>
      </c>
      <c r="AW128">
        <f t="shared" si="98"/>
        <v>3.8125894750197111</v>
      </c>
      <c r="AX128">
        <f t="shared" si="99"/>
        <v>38.534782924201863</v>
      </c>
      <c r="AY128">
        <f t="shared" si="100"/>
        <v>24.819989718940633</v>
      </c>
      <c r="AZ128">
        <f t="shared" si="101"/>
        <v>28.198469161987305</v>
      </c>
      <c r="BA128">
        <f t="shared" si="102"/>
        <v>3.8389684750605335</v>
      </c>
      <c r="BB128">
        <f t="shared" si="103"/>
        <v>3.8085743633821841E-2</v>
      </c>
      <c r="BC128">
        <f t="shared" si="104"/>
        <v>1.3569267103256644</v>
      </c>
      <c r="BD128">
        <f t="shared" si="105"/>
        <v>2.4820417647348689</v>
      </c>
      <c r="BE128">
        <f t="shared" si="106"/>
        <v>2.3843398631937716E-2</v>
      </c>
      <c r="BF128">
        <f t="shared" si="107"/>
        <v>9.2012523654927065</v>
      </c>
      <c r="BG128">
        <f t="shared" si="108"/>
        <v>3.7512470950010632</v>
      </c>
      <c r="BH128">
        <f t="shared" si="109"/>
        <v>34.631021830075916</v>
      </c>
      <c r="BI128">
        <f t="shared" si="110"/>
        <v>25.48465224021373</v>
      </c>
      <c r="BJ128">
        <f t="shared" si="111"/>
        <v>-2.287664318167007E-2</v>
      </c>
    </row>
    <row r="129" spans="1:62">
      <c r="A129" s="1">
        <v>40</v>
      </c>
      <c r="B129" s="1" t="s">
        <v>209</v>
      </c>
      <c r="C129" s="2">
        <v>40977</v>
      </c>
      <c r="D129" s="1" t="s">
        <v>172</v>
      </c>
      <c r="E129" s="1">
        <v>0</v>
      </c>
      <c r="F129" s="1" t="s">
        <v>66</v>
      </c>
      <c r="G129" s="1" t="s">
        <v>67</v>
      </c>
      <c r="H129" s="1">
        <v>0</v>
      </c>
      <c r="I129" s="1">
        <v>9567.5</v>
      </c>
      <c r="J129" s="1">
        <v>0</v>
      </c>
      <c r="K129">
        <f t="shared" si="84"/>
        <v>-0.70863855672075837</v>
      </c>
      <c r="L129">
        <f t="shared" si="85"/>
        <v>-6.4083250906512884E-4</v>
      </c>
      <c r="M129">
        <f t="shared" si="86"/>
        <v>-1710.599809032286</v>
      </c>
      <c r="N129">
        <f t="shared" si="87"/>
        <v>-1.653042562862991E-2</v>
      </c>
      <c r="O129">
        <f t="shared" si="88"/>
        <v>2.4874511825529946</v>
      </c>
      <c r="P129">
        <f t="shared" si="89"/>
        <v>27.686803817749023</v>
      </c>
      <c r="Q129" s="1">
        <v>6</v>
      </c>
      <c r="R129">
        <f t="shared" si="90"/>
        <v>1.4200000166893005</v>
      </c>
      <c r="S129" s="1">
        <v>1</v>
      </c>
      <c r="T129">
        <f t="shared" si="91"/>
        <v>2.8400000333786011</v>
      </c>
      <c r="U129" s="1">
        <v>28.433034896850586</v>
      </c>
      <c r="V129" s="1">
        <v>27.686803817749023</v>
      </c>
      <c r="W129" s="1">
        <v>28.409929275512695</v>
      </c>
      <c r="X129" s="1">
        <v>22.695381164550781</v>
      </c>
      <c r="Y129" s="1">
        <v>23.54560661315918</v>
      </c>
      <c r="Z129" s="1">
        <v>12.539444923400879</v>
      </c>
      <c r="AA129" s="1">
        <v>12.519870758056641</v>
      </c>
      <c r="AB129" s="1">
        <v>31.877773284912109</v>
      </c>
      <c r="AC129" s="1">
        <v>31.828012466430664</v>
      </c>
      <c r="AD129" s="1">
        <v>500.35748291015625</v>
      </c>
      <c r="AE129" s="1">
        <v>8.1309127807617188</v>
      </c>
      <c r="AF129" s="1">
        <v>9.3644752502441406</v>
      </c>
      <c r="AG129" s="1">
        <v>98.934783935546875</v>
      </c>
      <c r="AH129" s="1">
        <v>7.3268756866455078</v>
      </c>
      <c r="AI129" s="1">
        <v>-0.41826093196868896</v>
      </c>
      <c r="AJ129" s="1">
        <v>1</v>
      </c>
      <c r="AK129" s="1">
        <v>-0.21956524252891541</v>
      </c>
      <c r="AL129" s="1">
        <v>2.737391471862793</v>
      </c>
      <c r="AM129" s="1">
        <v>1</v>
      </c>
      <c r="AN129" s="1">
        <v>0</v>
      </c>
      <c r="AO129" s="1">
        <v>0.18999999761581421</v>
      </c>
      <c r="AP129" s="1">
        <v>111125</v>
      </c>
      <c r="AQ129">
        <f t="shared" si="92"/>
        <v>0.8339291381835936</v>
      </c>
      <c r="AR129">
        <f t="shared" si="93"/>
        <v>-1.6530425628629908E-5</v>
      </c>
      <c r="AS129">
        <f t="shared" si="94"/>
        <v>300.836803817749</v>
      </c>
      <c r="AT129">
        <f t="shared" si="95"/>
        <v>301.58303489685056</v>
      </c>
      <c r="AU129">
        <f t="shared" si="96"/>
        <v>1.5448734089591198</v>
      </c>
      <c r="AV129">
        <f t="shared" si="97"/>
        <v>0.13056620475484071</v>
      </c>
      <c r="AW129">
        <f t="shared" si="98"/>
        <v>3.7261018909022998</v>
      </c>
      <c r="AX129">
        <f t="shared" si="99"/>
        <v>37.662202742866917</v>
      </c>
      <c r="AY129">
        <f t="shared" si="100"/>
        <v>25.142331984810276</v>
      </c>
      <c r="AZ129">
        <f t="shared" si="101"/>
        <v>28.059919357299805</v>
      </c>
      <c r="BA129">
        <f t="shared" si="102"/>
        <v>3.8081156225403965</v>
      </c>
      <c r="BB129">
        <f t="shared" si="103"/>
        <v>-6.4097714251078403E-4</v>
      </c>
      <c r="BC129">
        <f t="shared" si="104"/>
        <v>1.2386507083493052</v>
      </c>
      <c r="BD129">
        <f t="shared" si="105"/>
        <v>2.5694649141910912</v>
      </c>
      <c r="BE129">
        <f t="shared" si="106"/>
        <v>-4.0059771714698794E-4</v>
      </c>
      <c r="BF129">
        <f t="shared" si="107"/>
        <v>-169.23782250679696</v>
      </c>
      <c r="BG129">
        <f t="shared" si="108"/>
        <v>-72.650487929084193</v>
      </c>
      <c r="BH129">
        <f t="shared" si="109"/>
        <v>31.508956349387184</v>
      </c>
      <c r="BI129">
        <f t="shared" si="110"/>
        <v>23.882459444261062</v>
      </c>
      <c r="BJ129">
        <f t="shared" si="111"/>
        <v>-9.3493140450292365E-3</v>
      </c>
    </row>
    <row r="130" spans="1:62">
      <c r="A130" s="1">
        <v>41</v>
      </c>
      <c r="B130" s="1" t="s">
        <v>210</v>
      </c>
      <c r="C130" s="2">
        <v>40977</v>
      </c>
      <c r="D130" s="1" t="s">
        <v>172</v>
      </c>
      <c r="E130" s="1">
        <v>0</v>
      </c>
      <c r="F130" s="1" t="s">
        <v>69</v>
      </c>
      <c r="G130" s="1" t="s">
        <v>83</v>
      </c>
      <c r="H130" s="1">
        <v>0</v>
      </c>
      <c r="I130" s="1">
        <v>9816.5</v>
      </c>
      <c r="J130" s="1">
        <v>0</v>
      </c>
      <c r="K130">
        <f t="shared" si="84"/>
        <v>-5.3179996087194921</v>
      </c>
      <c r="L130">
        <f t="shared" si="85"/>
        <v>0.29883712711052657</v>
      </c>
      <c r="M130">
        <f t="shared" si="86"/>
        <v>51.752212244465611</v>
      </c>
      <c r="N130">
        <f t="shared" si="87"/>
        <v>7.137839799605425</v>
      </c>
      <c r="O130">
        <f t="shared" si="88"/>
        <v>2.4431572336442295</v>
      </c>
      <c r="P130">
        <f t="shared" si="89"/>
        <v>28.20155143737793</v>
      </c>
      <c r="Q130" s="1">
        <v>1.5</v>
      </c>
      <c r="R130">
        <f t="shared" si="90"/>
        <v>2.4080436080694199</v>
      </c>
      <c r="S130" s="1">
        <v>1</v>
      </c>
      <c r="T130">
        <f t="shared" si="91"/>
        <v>4.8160872161388397</v>
      </c>
      <c r="U130" s="1">
        <v>28.169580459594727</v>
      </c>
      <c r="V130" s="1">
        <v>28.20155143737793</v>
      </c>
      <c r="W130" s="1">
        <v>28.142959594726562</v>
      </c>
      <c r="X130" s="1">
        <v>21.731681823730469</v>
      </c>
      <c r="Y130" s="1">
        <v>23.276241302490234</v>
      </c>
      <c r="Z130" s="1">
        <v>12.006463050842285</v>
      </c>
      <c r="AA130" s="1">
        <v>14.11622428894043</v>
      </c>
      <c r="AB130" s="1">
        <v>30.992267608642578</v>
      </c>
      <c r="AC130" s="1">
        <v>36.438194274902344</v>
      </c>
      <c r="AD130" s="1">
        <v>500.322998046875</v>
      </c>
      <c r="AE130" s="1">
        <v>1421.2100830078125</v>
      </c>
      <c r="AF130" s="1">
        <v>1414.09521484375</v>
      </c>
      <c r="AG130" s="1">
        <v>98.928726196289062</v>
      </c>
      <c r="AH130" s="1">
        <v>7.3268756866455078</v>
      </c>
      <c r="AI130" s="1">
        <v>-0.41826093196868896</v>
      </c>
      <c r="AJ130" s="1">
        <v>1</v>
      </c>
      <c r="AK130" s="1">
        <v>-0.21956524252891541</v>
      </c>
      <c r="AL130" s="1">
        <v>2.737391471862793</v>
      </c>
      <c r="AM130" s="1">
        <v>1</v>
      </c>
      <c r="AN130" s="1">
        <v>0</v>
      </c>
      <c r="AO130" s="1">
        <v>0.18999999761581421</v>
      </c>
      <c r="AP130" s="1">
        <v>111125</v>
      </c>
      <c r="AQ130">
        <f t="shared" si="92"/>
        <v>3.3354866536458325</v>
      </c>
      <c r="AR130">
        <f t="shared" si="93"/>
        <v>7.1378397996054253E-3</v>
      </c>
      <c r="AS130">
        <f t="shared" si="94"/>
        <v>301.35155143737791</v>
      </c>
      <c r="AT130">
        <f t="shared" si="95"/>
        <v>301.3195804595947</v>
      </c>
      <c r="AU130">
        <f t="shared" si="96"/>
        <v>270.02991238305549</v>
      </c>
      <c r="AV130">
        <f t="shared" si="97"/>
        <v>-0.33286893212288521</v>
      </c>
      <c r="AW130">
        <f t="shared" si="98"/>
        <v>3.8396573212502223</v>
      </c>
      <c r="AX130">
        <f t="shared" si="99"/>
        <v>38.812359856244186</v>
      </c>
      <c r="AY130">
        <f t="shared" si="100"/>
        <v>24.696135567303756</v>
      </c>
      <c r="AZ130">
        <f t="shared" si="101"/>
        <v>28.185565948486328</v>
      </c>
      <c r="BA130">
        <f t="shared" si="102"/>
        <v>3.8360859543339578</v>
      </c>
      <c r="BB130">
        <f t="shared" si="103"/>
        <v>0.28137770395062484</v>
      </c>
      <c r="BC130">
        <f t="shared" si="104"/>
        <v>1.396500087605993</v>
      </c>
      <c r="BD130">
        <f t="shared" si="105"/>
        <v>2.4395858667279651</v>
      </c>
      <c r="BE130">
        <f t="shared" si="106"/>
        <v>0.17735054857637819</v>
      </c>
      <c r="BF130">
        <f t="shared" si="107"/>
        <v>5.1197804351849765</v>
      </c>
      <c r="BG130">
        <f t="shared" si="108"/>
        <v>2.2233921521912063</v>
      </c>
      <c r="BH130">
        <f t="shared" si="109"/>
        <v>38.459333635936098</v>
      </c>
      <c r="BI130">
        <f t="shared" si="110"/>
        <v>24.766932635428162</v>
      </c>
      <c r="BJ130">
        <f t="shared" si="111"/>
        <v>-8.2580561847595463E-2</v>
      </c>
    </row>
    <row r="131" spans="1:62">
      <c r="A131" s="1">
        <v>42</v>
      </c>
      <c r="B131" s="1" t="s">
        <v>211</v>
      </c>
      <c r="C131" s="2">
        <v>40977</v>
      </c>
      <c r="D131" s="1" t="s">
        <v>172</v>
      </c>
      <c r="E131" s="1">
        <v>0</v>
      </c>
      <c r="F131" s="1" t="s">
        <v>66</v>
      </c>
      <c r="G131" s="1" t="s">
        <v>83</v>
      </c>
      <c r="H131" s="1">
        <v>0</v>
      </c>
      <c r="I131" s="1">
        <v>9919</v>
      </c>
      <c r="J131" s="1">
        <v>0</v>
      </c>
      <c r="K131">
        <f t="shared" si="84"/>
        <v>-2.5340212567690164</v>
      </c>
      <c r="L131">
        <f t="shared" si="85"/>
        <v>2.9448644384807758E-2</v>
      </c>
      <c r="M131">
        <f t="shared" si="86"/>
        <v>158.02904343045859</v>
      </c>
      <c r="N131">
        <f t="shared" si="87"/>
        <v>0.7774563652875065</v>
      </c>
      <c r="O131">
        <f t="shared" si="88"/>
        <v>2.5656386240509379</v>
      </c>
      <c r="P131">
        <f t="shared" si="89"/>
        <v>27.987281799316406</v>
      </c>
      <c r="Q131" s="1">
        <v>4</v>
      </c>
      <c r="R131">
        <f t="shared" si="90"/>
        <v>1.8591305017471313</v>
      </c>
      <c r="S131" s="1">
        <v>1</v>
      </c>
      <c r="T131">
        <f t="shared" si="91"/>
        <v>3.7182610034942627</v>
      </c>
      <c r="U131" s="1">
        <v>28.350082397460938</v>
      </c>
      <c r="V131" s="1">
        <v>27.987281799316406</v>
      </c>
      <c r="W131" s="1">
        <v>28.322999954223633</v>
      </c>
      <c r="X131" s="1">
        <v>21.26115608215332</v>
      </c>
      <c r="Y131" s="1">
        <v>23.272371292114258</v>
      </c>
      <c r="Z131" s="1">
        <v>11.783071517944336</v>
      </c>
      <c r="AA131" s="1">
        <v>12.396860122680664</v>
      </c>
      <c r="AB131" s="1">
        <v>30.097440719604492</v>
      </c>
      <c r="AC131" s="1">
        <v>31.665237426757812</v>
      </c>
      <c r="AD131" s="1">
        <v>500.37966918945312</v>
      </c>
      <c r="AE131" s="1">
        <v>755.68927001953125</v>
      </c>
      <c r="AF131" s="1">
        <v>973.43475341796875</v>
      </c>
      <c r="AG131" s="1">
        <v>98.927337646484375</v>
      </c>
      <c r="AH131" s="1">
        <v>7.3268756866455078</v>
      </c>
      <c r="AI131" s="1">
        <v>-0.41826093196868896</v>
      </c>
      <c r="AJ131" s="1">
        <v>1</v>
      </c>
      <c r="AK131" s="1">
        <v>-0.21956524252891541</v>
      </c>
      <c r="AL131" s="1">
        <v>2.737391471862793</v>
      </c>
      <c r="AM131" s="1">
        <v>1</v>
      </c>
      <c r="AN131" s="1">
        <v>0</v>
      </c>
      <c r="AO131" s="1">
        <v>0.18999999761581421</v>
      </c>
      <c r="AP131" s="1">
        <v>111125</v>
      </c>
      <c r="AQ131">
        <f t="shared" si="92"/>
        <v>1.2509491729736326</v>
      </c>
      <c r="AR131">
        <f t="shared" si="93"/>
        <v>7.7745636528750645E-4</v>
      </c>
      <c r="AS131">
        <f t="shared" si="94"/>
        <v>301.13728179931638</v>
      </c>
      <c r="AT131">
        <f t="shared" si="95"/>
        <v>301.50008239746091</v>
      </c>
      <c r="AU131">
        <f t="shared" si="96"/>
        <v>143.58095950200732</v>
      </c>
      <c r="AV131">
        <f t="shared" si="97"/>
        <v>1.0581885383843932</v>
      </c>
      <c r="AW131">
        <f t="shared" si="98"/>
        <v>3.7920269911636058</v>
      </c>
      <c r="AX131">
        <f t="shared" si="99"/>
        <v>38.331436803791966</v>
      </c>
      <c r="AY131">
        <f t="shared" si="100"/>
        <v>25.934576681111302</v>
      </c>
      <c r="AZ131">
        <f t="shared" si="101"/>
        <v>28.168682098388672</v>
      </c>
      <c r="BA131">
        <f t="shared" si="102"/>
        <v>3.8323170288152513</v>
      </c>
      <c r="BB131">
        <f t="shared" si="103"/>
        <v>2.9217243679421294E-2</v>
      </c>
      <c r="BC131">
        <f t="shared" si="104"/>
        <v>1.2263883671126679</v>
      </c>
      <c r="BD131">
        <f t="shared" si="105"/>
        <v>2.6059286617025834</v>
      </c>
      <c r="BE131">
        <f t="shared" si="106"/>
        <v>1.8281427169587843E-2</v>
      </c>
      <c r="BF131">
        <f t="shared" si="107"/>
        <v>15.633392537395919</v>
      </c>
      <c r="BG131">
        <f t="shared" si="108"/>
        <v>6.7904143263650161</v>
      </c>
      <c r="BH131">
        <f t="shared" si="109"/>
        <v>31.125950645636358</v>
      </c>
      <c r="BI131">
        <f t="shared" si="110"/>
        <v>24.192405871027177</v>
      </c>
      <c r="BJ131">
        <f t="shared" si="111"/>
        <v>-3.2602718800962709E-2</v>
      </c>
    </row>
    <row r="132" spans="1:62">
      <c r="A132" s="1">
        <v>43</v>
      </c>
      <c r="B132" s="1" t="s">
        <v>212</v>
      </c>
      <c r="C132" s="2">
        <v>40977</v>
      </c>
      <c r="D132" s="1" t="s">
        <v>172</v>
      </c>
      <c r="E132" s="1">
        <v>0</v>
      </c>
      <c r="F132" s="1" t="s">
        <v>69</v>
      </c>
      <c r="G132" s="1" t="s">
        <v>75</v>
      </c>
      <c r="H132" s="1">
        <v>0</v>
      </c>
      <c r="I132" s="1">
        <v>10090.5</v>
      </c>
      <c r="J132" s="1">
        <v>0</v>
      </c>
      <c r="K132">
        <f t="shared" si="84"/>
        <v>-1.9667513900961429</v>
      </c>
      <c r="L132">
        <f t="shared" si="85"/>
        <v>0.23461566230741152</v>
      </c>
      <c r="M132">
        <f t="shared" si="86"/>
        <v>34.939580068864636</v>
      </c>
      <c r="N132">
        <f t="shared" si="87"/>
        <v>5.0247895410746599</v>
      </c>
      <c r="O132">
        <f t="shared" si="88"/>
        <v>2.1865441571957742</v>
      </c>
      <c r="P132">
        <f t="shared" si="89"/>
        <v>27.40083122253418</v>
      </c>
      <c r="Q132" s="1">
        <v>3.5</v>
      </c>
      <c r="R132">
        <f t="shared" si="90"/>
        <v>1.9689131230115891</v>
      </c>
      <c r="S132" s="1">
        <v>1</v>
      </c>
      <c r="T132">
        <f t="shared" si="91"/>
        <v>3.9378262460231781</v>
      </c>
      <c r="U132" s="1">
        <v>28.136360168457031</v>
      </c>
      <c r="V132" s="1">
        <v>27.40083122253418</v>
      </c>
      <c r="W132" s="1">
        <v>28.155055999755859</v>
      </c>
      <c r="X132" s="1">
        <v>20.566713333129883</v>
      </c>
      <c r="Y132" s="1">
        <v>21.865684509277344</v>
      </c>
      <c r="Z132" s="1">
        <v>11.475692749023438</v>
      </c>
      <c r="AA132" s="1">
        <v>14.938248634338379</v>
      </c>
      <c r="AB132" s="1">
        <v>29.678030014038086</v>
      </c>
      <c r="AC132" s="1">
        <v>38.632766723632812</v>
      </c>
      <c r="AD132" s="1">
        <v>500.325439453125</v>
      </c>
      <c r="AE132" s="1">
        <v>104.38738250732422</v>
      </c>
      <c r="AF132" s="1">
        <v>128.55355834960938</v>
      </c>
      <c r="AG132" s="1">
        <v>98.923660278320312</v>
      </c>
      <c r="AH132" s="1">
        <v>7.3268756866455078</v>
      </c>
      <c r="AI132" s="1">
        <v>-0.41826093196868896</v>
      </c>
      <c r="AJ132" s="1">
        <v>1</v>
      </c>
      <c r="AK132" s="1">
        <v>-0.21956524252891541</v>
      </c>
      <c r="AL132" s="1">
        <v>2.737391471862793</v>
      </c>
      <c r="AM132" s="1">
        <v>1</v>
      </c>
      <c r="AN132" s="1">
        <v>0</v>
      </c>
      <c r="AO132" s="1">
        <v>0.18999999761581421</v>
      </c>
      <c r="AP132" s="1">
        <v>111125</v>
      </c>
      <c r="AQ132">
        <f t="shared" si="92"/>
        <v>1.429501255580357</v>
      </c>
      <c r="AR132">
        <f t="shared" si="93"/>
        <v>5.0247895410746599E-3</v>
      </c>
      <c r="AS132">
        <f t="shared" si="94"/>
        <v>300.55083122253416</v>
      </c>
      <c r="AT132">
        <f t="shared" si="95"/>
        <v>301.28636016845701</v>
      </c>
      <c r="AU132">
        <f t="shared" si="96"/>
        <v>19.833602427512687</v>
      </c>
      <c r="AV132">
        <f t="shared" si="97"/>
        <v>-1.7105488944070992</v>
      </c>
      <c r="AW132">
        <f t="shared" si="98"/>
        <v>3.6642903902521464</v>
      </c>
      <c r="AX132">
        <f t="shared" si="99"/>
        <v>37.041597328108537</v>
      </c>
      <c r="AY132">
        <f t="shared" si="100"/>
        <v>22.103348693770158</v>
      </c>
      <c r="AZ132">
        <f t="shared" si="101"/>
        <v>27.768595695495605</v>
      </c>
      <c r="BA132">
        <f t="shared" si="102"/>
        <v>3.743947262113938</v>
      </c>
      <c r="BB132">
        <f t="shared" si="103"/>
        <v>0.22142326557444683</v>
      </c>
      <c r="BC132">
        <f t="shared" si="104"/>
        <v>1.4777462330563722</v>
      </c>
      <c r="BD132">
        <f t="shared" si="105"/>
        <v>2.2662010290575658</v>
      </c>
      <c r="BE132">
        <f t="shared" si="106"/>
        <v>0.13951726416335314</v>
      </c>
      <c r="BF132">
        <f t="shared" si="107"/>
        <v>3.4563511489995369</v>
      </c>
      <c r="BG132">
        <f t="shared" si="108"/>
        <v>1.5979184211699478</v>
      </c>
      <c r="BH132">
        <f t="shared" si="109"/>
        <v>42.180921060917541</v>
      </c>
      <c r="BI132">
        <f t="shared" si="110"/>
        <v>22.539943405111359</v>
      </c>
      <c r="BJ132">
        <f t="shared" si="111"/>
        <v>-3.6805498417215476E-2</v>
      </c>
    </row>
    <row r="133" spans="1:62">
      <c r="A133" s="1">
        <v>44</v>
      </c>
      <c r="B133" s="1" t="s">
        <v>213</v>
      </c>
      <c r="C133" s="2">
        <v>40977</v>
      </c>
      <c r="D133" s="1" t="s">
        <v>172</v>
      </c>
      <c r="E133" s="1">
        <v>0</v>
      </c>
      <c r="F133" s="1" t="s">
        <v>66</v>
      </c>
      <c r="G133" s="1" t="s">
        <v>75</v>
      </c>
      <c r="H133" s="1">
        <v>0</v>
      </c>
      <c r="I133" s="1">
        <v>10188</v>
      </c>
      <c r="J133" s="1">
        <v>0</v>
      </c>
      <c r="K133">
        <f t="shared" si="84"/>
        <v>-1.2827769424640878</v>
      </c>
      <c r="L133">
        <f t="shared" si="85"/>
        <v>2.1676242452800899E-2</v>
      </c>
      <c r="M133">
        <f t="shared" si="86"/>
        <v>113.83401191966631</v>
      </c>
      <c r="N133">
        <f t="shared" si="87"/>
        <v>0.55639770952454337</v>
      </c>
      <c r="O133">
        <f t="shared" si="88"/>
        <v>2.4918384820514028</v>
      </c>
      <c r="P133">
        <f t="shared" si="89"/>
        <v>27.346555709838867</v>
      </c>
      <c r="Q133" s="1">
        <v>4</v>
      </c>
      <c r="R133">
        <f t="shared" si="90"/>
        <v>1.8591305017471313</v>
      </c>
      <c r="S133" s="1">
        <v>1</v>
      </c>
      <c r="T133">
        <f t="shared" si="91"/>
        <v>3.7182610034942627</v>
      </c>
      <c r="U133" s="1">
        <v>27.792884826660156</v>
      </c>
      <c r="V133" s="1">
        <v>27.346555709838867</v>
      </c>
      <c r="W133" s="1">
        <v>27.851709365844727</v>
      </c>
      <c r="X133" s="1">
        <v>20.451400756835938</v>
      </c>
      <c r="Y133" s="1">
        <v>21.467334747314453</v>
      </c>
      <c r="Z133" s="1">
        <v>11.295192718505859</v>
      </c>
      <c r="AA133" s="1">
        <v>11.734770774841309</v>
      </c>
      <c r="AB133" s="1">
        <v>29.80156135559082</v>
      </c>
      <c r="AC133" s="1">
        <v>30.961357116699219</v>
      </c>
      <c r="AD133" s="1">
        <v>500.36029052734375</v>
      </c>
      <c r="AE133" s="1">
        <v>22.460649490356445</v>
      </c>
      <c r="AF133" s="1">
        <v>35.049774169921875</v>
      </c>
      <c r="AG133" s="1">
        <v>98.921585083007812</v>
      </c>
      <c r="AH133" s="1">
        <v>7.3268756866455078</v>
      </c>
      <c r="AI133" s="1">
        <v>-0.41826093196868896</v>
      </c>
      <c r="AJ133" s="1">
        <v>1</v>
      </c>
      <c r="AK133" s="1">
        <v>-0.21956524252891541</v>
      </c>
      <c r="AL133" s="1">
        <v>2.737391471862793</v>
      </c>
      <c r="AM133" s="1">
        <v>1</v>
      </c>
      <c r="AN133" s="1">
        <v>0</v>
      </c>
      <c r="AO133" s="1">
        <v>0.18999999761581421</v>
      </c>
      <c r="AP133" s="1">
        <v>111125</v>
      </c>
      <c r="AQ133">
        <f t="shared" si="92"/>
        <v>1.2509007263183594</v>
      </c>
      <c r="AR133">
        <f t="shared" si="93"/>
        <v>5.5639770952454332E-4</v>
      </c>
      <c r="AS133">
        <f t="shared" si="94"/>
        <v>300.49655570983884</v>
      </c>
      <c r="AT133">
        <f t="shared" si="95"/>
        <v>300.94288482666013</v>
      </c>
      <c r="AU133">
        <f t="shared" si="96"/>
        <v>4.2675233496173632</v>
      </c>
      <c r="AV133">
        <f t="shared" si="97"/>
        <v>-0.14022282051252927</v>
      </c>
      <c r="AW133">
        <f t="shared" si="98"/>
        <v>3.652660607684461</v>
      </c>
      <c r="AX133">
        <f t="shared" si="99"/>
        <v>36.924808722175378</v>
      </c>
      <c r="AY133">
        <f t="shared" si="100"/>
        <v>25.190037947334069</v>
      </c>
      <c r="AZ133">
        <f t="shared" si="101"/>
        <v>27.569720268249512</v>
      </c>
      <c r="BA133">
        <f t="shared" si="102"/>
        <v>3.7006857577718386</v>
      </c>
      <c r="BB133">
        <f t="shared" si="103"/>
        <v>2.1550609465942151E-2</v>
      </c>
      <c r="BC133">
        <f t="shared" si="104"/>
        <v>1.160822125633058</v>
      </c>
      <c r="BD133">
        <f t="shared" si="105"/>
        <v>2.5398636321387809</v>
      </c>
      <c r="BE133">
        <f t="shared" si="106"/>
        <v>1.3480362192202446E-2</v>
      </c>
      <c r="BF133">
        <f t="shared" si="107"/>
        <v>11.260640895451397</v>
      </c>
      <c r="BG133">
        <f t="shared" si="108"/>
        <v>5.3026616140090166</v>
      </c>
      <c r="BH133">
        <f t="shared" si="109"/>
        <v>30.484271366105244</v>
      </c>
      <c r="BI133">
        <f t="shared" si="110"/>
        <v>21.93307635897084</v>
      </c>
      <c r="BJ133">
        <f t="shared" si="111"/>
        <v>-1.7829017587979126E-2</v>
      </c>
    </row>
    <row r="134" spans="1:62">
      <c r="A134" s="1">
        <v>45</v>
      </c>
      <c r="B134" s="1" t="s">
        <v>214</v>
      </c>
      <c r="C134" s="2">
        <v>40977</v>
      </c>
      <c r="D134" s="1" t="s">
        <v>172</v>
      </c>
      <c r="E134" s="1">
        <v>0</v>
      </c>
      <c r="F134" s="1" t="s">
        <v>69</v>
      </c>
      <c r="G134" s="1" t="s">
        <v>79</v>
      </c>
      <c r="H134" s="1">
        <v>0</v>
      </c>
      <c r="I134" s="1">
        <v>10491.5</v>
      </c>
      <c r="J134" s="1">
        <v>0</v>
      </c>
      <c r="K134">
        <f t="shared" si="84"/>
        <v>-2.6365333104053192</v>
      </c>
      <c r="L134">
        <f t="shared" si="85"/>
        <v>0.27038631489353615</v>
      </c>
      <c r="M134">
        <f t="shared" si="86"/>
        <v>37.828001405951163</v>
      </c>
      <c r="N134">
        <f t="shared" si="87"/>
        <v>5.6805007133129841</v>
      </c>
      <c r="O134">
        <f t="shared" si="88"/>
        <v>2.1704667173585048</v>
      </c>
      <c r="P134">
        <f t="shared" si="89"/>
        <v>27.505226135253906</v>
      </c>
      <c r="Q134" s="1">
        <v>4</v>
      </c>
      <c r="R134">
        <f t="shared" si="90"/>
        <v>1.8591305017471313</v>
      </c>
      <c r="S134" s="1">
        <v>1</v>
      </c>
      <c r="T134">
        <f t="shared" si="91"/>
        <v>3.7182610034942627</v>
      </c>
      <c r="U134" s="1">
        <v>27.353036880493164</v>
      </c>
      <c r="V134" s="1">
        <v>27.505226135253906</v>
      </c>
      <c r="W134" s="1">
        <v>27.295722961425781</v>
      </c>
      <c r="X134" s="1">
        <v>20.322731018066406</v>
      </c>
      <c r="Y134" s="1">
        <v>22.329004287719727</v>
      </c>
      <c r="Z134" s="1">
        <v>10.858467102050781</v>
      </c>
      <c r="AA134" s="1">
        <v>15.329900741577148</v>
      </c>
      <c r="AB134" s="1">
        <v>29.392425537109375</v>
      </c>
      <c r="AC134" s="1">
        <v>41.495998382568359</v>
      </c>
      <c r="AD134" s="1">
        <v>500.36920166015625</v>
      </c>
      <c r="AE134" s="1">
        <v>1545.515869140625</v>
      </c>
      <c r="AF134" s="1">
        <v>1525.053466796875</v>
      </c>
      <c r="AG134" s="1">
        <v>98.910202026367188</v>
      </c>
      <c r="AH134" s="1">
        <v>7.3268756866455078</v>
      </c>
      <c r="AI134" s="1">
        <v>-0.41826093196868896</v>
      </c>
      <c r="AJ134" s="1">
        <v>1</v>
      </c>
      <c r="AK134" s="1">
        <v>-0.21956524252891541</v>
      </c>
      <c r="AL134" s="1">
        <v>2.737391471862793</v>
      </c>
      <c r="AM134" s="1">
        <v>1</v>
      </c>
      <c r="AN134" s="1">
        <v>0</v>
      </c>
      <c r="AO134" s="1">
        <v>0.18999999761581421</v>
      </c>
      <c r="AP134" s="1">
        <v>111125</v>
      </c>
      <c r="AQ134">
        <f t="shared" si="92"/>
        <v>1.2509230041503905</v>
      </c>
      <c r="AR134">
        <f t="shared" si="93"/>
        <v>5.680500713312984E-3</v>
      </c>
      <c r="AS134">
        <f t="shared" si="94"/>
        <v>300.65522613525388</v>
      </c>
      <c r="AT134">
        <f t="shared" si="95"/>
        <v>300.50303688049314</v>
      </c>
      <c r="AU134">
        <f t="shared" si="96"/>
        <v>293.64801145192178</v>
      </c>
      <c r="AV134">
        <f t="shared" si="97"/>
        <v>0.38553879130053675</v>
      </c>
      <c r="AW134">
        <f t="shared" si="98"/>
        <v>3.6867502967520567</v>
      </c>
      <c r="AX134">
        <f t="shared" si="99"/>
        <v>37.273711115960047</v>
      </c>
      <c r="AY134">
        <f t="shared" si="100"/>
        <v>21.943810374382899</v>
      </c>
      <c r="AZ134">
        <f t="shared" si="101"/>
        <v>27.429131507873535</v>
      </c>
      <c r="BA134">
        <f t="shared" si="102"/>
        <v>3.6703671882839468</v>
      </c>
      <c r="BB134">
        <f t="shared" si="103"/>
        <v>0.25205710364824185</v>
      </c>
      <c r="BC134">
        <f t="shared" si="104"/>
        <v>1.5162835793935519</v>
      </c>
      <c r="BD134">
        <f t="shared" si="105"/>
        <v>2.154083608890395</v>
      </c>
      <c r="BE134">
        <f t="shared" si="106"/>
        <v>0.15908592889717482</v>
      </c>
      <c r="BF134">
        <f t="shared" si="107"/>
        <v>3.7415752613163313</v>
      </c>
      <c r="BG134">
        <f t="shared" si="108"/>
        <v>1.6941194922316984</v>
      </c>
      <c r="BH134">
        <f t="shared" si="109"/>
        <v>43.636328257089495</v>
      </c>
      <c r="BI134">
        <f t="shared" si="110"/>
        <v>23.286258220593801</v>
      </c>
      <c r="BJ134">
        <f t="shared" si="111"/>
        <v>-4.9406234313699705E-2</v>
      </c>
    </row>
    <row r="135" spans="1:62">
      <c r="A135" s="1">
        <v>46</v>
      </c>
      <c r="B135" s="1" t="s">
        <v>215</v>
      </c>
      <c r="C135" s="2">
        <v>40977</v>
      </c>
      <c r="D135" s="1" t="s">
        <v>172</v>
      </c>
      <c r="E135" s="1">
        <v>0</v>
      </c>
      <c r="F135" s="1" t="s">
        <v>66</v>
      </c>
      <c r="G135" s="1" t="s">
        <v>79</v>
      </c>
      <c r="H135" s="1">
        <v>0</v>
      </c>
      <c r="I135" s="1">
        <v>10589</v>
      </c>
      <c r="J135" s="1">
        <v>0</v>
      </c>
      <c r="K135">
        <f t="shared" si="84"/>
        <v>-2.1644501987494063</v>
      </c>
      <c r="L135">
        <f t="shared" si="85"/>
        <v>0.14515975258123615</v>
      </c>
      <c r="M135">
        <f t="shared" si="86"/>
        <v>45.921963266960788</v>
      </c>
      <c r="N135">
        <f t="shared" si="87"/>
        <v>3.0821135781353846</v>
      </c>
      <c r="O135">
        <f t="shared" si="88"/>
        <v>2.1391923914436899</v>
      </c>
      <c r="P135">
        <f t="shared" si="89"/>
        <v>26.630849838256836</v>
      </c>
      <c r="Q135" s="1">
        <v>5</v>
      </c>
      <c r="R135">
        <f t="shared" si="90"/>
        <v>1.6395652592182159</v>
      </c>
      <c r="S135" s="1">
        <v>1</v>
      </c>
      <c r="T135">
        <f t="shared" si="91"/>
        <v>3.2791305184364319</v>
      </c>
      <c r="U135" s="1">
        <v>27.632440567016602</v>
      </c>
      <c r="V135" s="1">
        <v>26.630849838256836</v>
      </c>
      <c r="W135" s="1">
        <v>27.565288543701172</v>
      </c>
      <c r="X135" s="1">
        <v>20.270164489746094</v>
      </c>
      <c r="Y135" s="1">
        <v>22.36424446105957</v>
      </c>
      <c r="Z135" s="1">
        <v>10.743320465087891</v>
      </c>
      <c r="AA135" s="1">
        <v>13.780869483947754</v>
      </c>
      <c r="AB135" s="1">
        <v>28.609745025634766</v>
      </c>
      <c r="AC135" s="1">
        <v>36.698818206787109</v>
      </c>
      <c r="AD135" s="1">
        <v>500.34408569335938</v>
      </c>
      <c r="AE135" s="1">
        <v>147.73255920410156</v>
      </c>
      <c r="AF135" s="1">
        <v>198.54396057128906</v>
      </c>
      <c r="AG135" s="1">
        <v>98.912307739257812</v>
      </c>
      <c r="AH135" s="1">
        <v>7.3268756866455078</v>
      </c>
      <c r="AI135" s="1">
        <v>-0.41826093196868896</v>
      </c>
      <c r="AJ135" s="1">
        <v>1</v>
      </c>
      <c r="AK135" s="1">
        <v>-0.21956524252891541</v>
      </c>
      <c r="AL135" s="1">
        <v>2.737391471862793</v>
      </c>
      <c r="AM135" s="1">
        <v>1</v>
      </c>
      <c r="AN135" s="1">
        <v>0</v>
      </c>
      <c r="AO135" s="1">
        <v>0.18999999761581421</v>
      </c>
      <c r="AP135" s="1">
        <v>111125</v>
      </c>
      <c r="AQ135">
        <f t="shared" si="92"/>
        <v>1.0006881713867186</v>
      </c>
      <c r="AR135">
        <f t="shared" si="93"/>
        <v>3.0821135781353847E-3</v>
      </c>
      <c r="AS135">
        <f t="shared" si="94"/>
        <v>299.78084983825681</v>
      </c>
      <c r="AT135">
        <f t="shared" si="95"/>
        <v>300.78244056701658</v>
      </c>
      <c r="AU135">
        <f t="shared" si="96"/>
        <v>28.069185896557428</v>
      </c>
      <c r="AV135">
        <f t="shared" si="97"/>
        <v>-1.00294917121141</v>
      </c>
      <c r="AW135">
        <f t="shared" si="98"/>
        <v>3.5022899947544772</v>
      </c>
      <c r="AX135">
        <f t="shared" si="99"/>
        <v>35.408030353379729</v>
      </c>
      <c r="AY135">
        <f t="shared" si="100"/>
        <v>21.627160869431975</v>
      </c>
      <c r="AZ135">
        <f t="shared" si="101"/>
        <v>27.131645202636719</v>
      </c>
      <c r="BA135">
        <f t="shared" si="102"/>
        <v>3.6069267797777766</v>
      </c>
      <c r="BB135">
        <f t="shared" si="103"/>
        <v>0.13900625737442251</v>
      </c>
      <c r="BC135">
        <f t="shared" si="104"/>
        <v>1.3630976033107873</v>
      </c>
      <c r="BD135">
        <f t="shared" si="105"/>
        <v>2.2438291764669893</v>
      </c>
      <c r="BE135">
        <f t="shared" si="106"/>
        <v>8.7411573747735657E-2</v>
      </c>
      <c r="BF135">
        <f t="shared" si="107"/>
        <v>4.5422473626525193</v>
      </c>
      <c r="BG135">
        <f t="shared" si="108"/>
        <v>2.0533652879228588</v>
      </c>
      <c r="BH135">
        <f t="shared" si="109"/>
        <v>40.034611656353526</v>
      </c>
      <c r="BI135">
        <f t="shared" si="110"/>
        <v>23.255336703921859</v>
      </c>
      <c r="BJ135">
        <f t="shared" si="111"/>
        <v>-3.7261521628210288E-2</v>
      </c>
    </row>
    <row r="136" spans="1:62">
      <c r="A136" s="1">
        <v>47</v>
      </c>
      <c r="B136" s="1" t="s">
        <v>216</v>
      </c>
      <c r="C136" s="2">
        <v>40977</v>
      </c>
      <c r="D136" s="1" t="s">
        <v>172</v>
      </c>
      <c r="E136" s="1">
        <v>0</v>
      </c>
      <c r="F136" s="1" t="s">
        <v>71</v>
      </c>
      <c r="G136" s="1" t="s">
        <v>79</v>
      </c>
      <c r="H136" s="1">
        <v>0</v>
      </c>
      <c r="I136" s="1">
        <v>10679.5</v>
      </c>
      <c r="J136" s="1">
        <v>0</v>
      </c>
      <c r="K136">
        <f t="shared" si="84"/>
        <v>-1.5738311567252952</v>
      </c>
      <c r="L136">
        <f t="shared" si="85"/>
        <v>0.1121224886924312</v>
      </c>
      <c r="M136">
        <f t="shared" si="86"/>
        <v>42.904516277607662</v>
      </c>
      <c r="N136">
        <f t="shared" si="87"/>
        <v>2.8094664948857524</v>
      </c>
      <c r="O136">
        <f t="shared" si="88"/>
        <v>2.4880750724042535</v>
      </c>
      <c r="P136">
        <f t="shared" si="89"/>
        <v>27.841577529907227</v>
      </c>
      <c r="Q136" s="1">
        <v>4</v>
      </c>
      <c r="R136">
        <f t="shared" si="90"/>
        <v>1.8591305017471313</v>
      </c>
      <c r="S136" s="1">
        <v>1</v>
      </c>
      <c r="T136">
        <f t="shared" si="91"/>
        <v>3.7182610034942627</v>
      </c>
      <c r="U136" s="1">
        <v>27.746416091918945</v>
      </c>
      <c r="V136" s="1">
        <v>27.841577529907227</v>
      </c>
      <c r="W136" s="1">
        <v>27.642368316650391</v>
      </c>
      <c r="X136" s="1">
        <v>19.973148345947266</v>
      </c>
      <c r="Y136" s="1">
        <v>21.183759689331055</v>
      </c>
      <c r="Z136" s="1">
        <v>10.642205238342285</v>
      </c>
      <c r="AA136" s="1">
        <v>12.859334945678711</v>
      </c>
      <c r="AB136" s="1">
        <v>28.150409698486328</v>
      </c>
      <c r="AC136" s="1">
        <v>34.015087127685547</v>
      </c>
      <c r="AD136" s="1">
        <v>500.34756469726562</v>
      </c>
      <c r="AE136" s="1">
        <v>1610.2451171875</v>
      </c>
      <c r="AF136" s="1">
        <v>1664.465087890625</v>
      </c>
      <c r="AG136" s="1">
        <v>98.905448913574219</v>
      </c>
      <c r="AH136" s="1">
        <v>7.3268756866455078</v>
      </c>
      <c r="AI136" s="1">
        <v>-0.41826093196868896</v>
      </c>
      <c r="AJ136" s="1">
        <v>1</v>
      </c>
      <c r="AK136" s="1">
        <v>-0.21956524252891541</v>
      </c>
      <c r="AL136" s="1">
        <v>2.737391471862793</v>
      </c>
      <c r="AM136" s="1">
        <v>1</v>
      </c>
      <c r="AN136" s="1">
        <v>0</v>
      </c>
      <c r="AO136" s="1">
        <v>0.18999999761581421</v>
      </c>
      <c r="AP136" s="1">
        <v>111125</v>
      </c>
      <c r="AQ136">
        <f t="shared" si="92"/>
        <v>1.2508689117431639</v>
      </c>
      <c r="AR136">
        <f t="shared" si="93"/>
        <v>2.8094664948857522E-3</v>
      </c>
      <c r="AS136">
        <f t="shared" si="94"/>
        <v>300.9915775299072</v>
      </c>
      <c r="AT136">
        <f t="shared" si="95"/>
        <v>300.89641609191892</v>
      </c>
      <c r="AU136">
        <f t="shared" si="96"/>
        <v>305.94656842650147</v>
      </c>
      <c r="AV136">
        <f t="shared" si="97"/>
        <v>1.6860646269550372</v>
      </c>
      <c r="AW136">
        <f t="shared" si="98"/>
        <v>3.7599333679366187</v>
      </c>
      <c r="AX136">
        <f t="shared" si="99"/>
        <v>38.01543200336851</v>
      </c>
      <c r="AY136">
        <f t="shared" si="100"/>
        <v>25.156097057689799</v>
      </c>
      <c r="AZ136">
        <f t="shared" si="101"/>
        <v>27.793996810913086</v>
      </c>
      <c r="BA136">
        <f t="shared" si="102"/>
        <v>3.7495044380671056</v>
      </c>
      <c r="BB136">
        <f t="shared" si="103"/>
        <v>0.10884045374835109</v>
      </c>
      <c r="BC136">
        <f t="shared" si="104"/>
        <v>1.2718582955323654</v>
      </c>
      <c r="BD136">
        <f t="shared" si="105"/>
        <v>2.4776461425347405</v>
      </c>
      <c r="BE136">
        <f t="shared" si="106"/>
        <v>6.8312732048390015E-2</v>
      </c>
      <c r="BF136">
        <f t="shared" si="107"/>
        <v>4.2434904428565376</v>
      </c>
      <c r="BG136">
        <f t="shared" si="108"/>
        <v>2.0253494614185983</v>
      </c>
      <c r="BH136">
        <f t="shared" si="109"/>
        <v>34.08698188705629</v>
      </c>
      <c r="BI136">
        <f t="shared" si="110"/>
        <v>21.755175213841699</v>
      </c>
      <c r="BJ136">
        <f t="shared" si="111"/>
        <v>-2.4659490721291484E-2</v>
      </c>
    </row>
    <row r="137" spans="1:62">
      <c r="A137" s="1">
        <v>48</v>
      </c>
      <c r="B137" s="1" t="s">
        <v>217</v>
      </c>
      <c r="C137" s="2">
        <v>40977</v>
      </c>
      <c r="D137" s="1" t="s">
        <v>172</v>
      </c>
      <c r="E137" s="1">
        <v>0</v>
      </c>
      <c r="F137" s="1" t="s">
        <v>69</v>
      </c>
      <c r="G137" s="1" t="s">
        <v>79</v>
      </c>
      <c r="H137" s="1">
        <v>0</v>
      </c>
      <c r="I137" s="1">
        <v>10768.5</v>
      </c>
      <c r="J137" s="1">
        <v>0</v>
      </c>
      <c r="K137">
        <f t="shared" si="84"/>
        <v>-3.0620493424387956</v>
      </c>
      <c r="L137">
        <f t="shared" si="85"/>
        <v>0.13601827407854167</v>
      </c>
      <c r="M137">
        <f t="shared" si="86"/>
        <v>58.264463680127356</v>
      </c>
      <c r="N137">
        <f t="shared" si="87"/>
        <v>3.1601861716130237</v>
      </c>
      <c r="O137">
        <f t="shared" si="88"/>
        <v>2.3272490603431444</v>
      </c>
      <c r="P137">
        <f t="shared" si="89"/>
        <v>27.32624626159668</v>
      </c>
      <c r="Q137" s="1">
        <v>4.5</v>
      </c>
      <c r="R137">
        <f t="shared" si="90"/>
        <v>1.7493478804826736</v>
      </c>
      <c r="S137" s="1">
        <v>1</v>
      </c>
      <c r="T137">
        <f t="shared" si="91"/>
        <v>3.4986957609653473</v>
      </c>
      <c r="U137" s="1">
        <v>27.813121795654297</v>
      </c>
      <c r="V137" s="1">
        <v>27.32624626159668</v>
      </c>
      <c r="W137" s="1">
        <v>27.729036331176758</v>
      </c>
      <c r="X137" s="1">
        <v>19.909305572509766</v>
      </c>
      <c r="Y137" s="1">
        <v>22.599205017089844</v>
      </c>
      <c r="Z137" s="1">
        <v>10.552655220031738</v>
      </c>
      <c r="AA137" s="1">
        <v>13.35709285736084</v>
      </c>
      <c r="AB137" s="1">
        <v>27.804573059082031</v>
      </c>
      <c r="AC137" s="1">
        <v>35.193820953369141</v>
      </c>
      <c r="AD137" s="1">
        <v>500.31024169921875</v>
      </c>
      <c r="AE137" s="1">
        <v>191.98153686523438</v>
      </c>
      <c r="AF137" s="1">
        <v>279.17172241210938</v>
      </c>
      <c r="AG137" s="1">
        <v>98.903861999511719</v>
      </c>
      <c r="AH137" s="1">
        <v>7.3268756866455078</v>
      </c>
      <c r="AI137" s="1">
        <v>-0.41826093196868896</v>
      </c>
      <c r="AJ137" s="1">
        <v>1</v>
      </c>
      <c r="AK137" s="1">
        <v>-0.21956524252891541</v>
      </c>
      <c r="AL137" s="1">
        <v>2.737391471862793</v>
      </c>
      <c r="AM137" s="1">
        <v>1</v>
      </c>
      <c r="AN137" s="1">
        <v>0</v>
      </c>
      <c r="AO137" s="1">
        <v>0.18999999761581421</v>
      </c>
      <c r="AP137" s="1">
        <v>111125</v>
      </c>
      <c r="AQ137">
        <f t="shared" si="92"/>
        <v>1.1118005371093749</v>
      </c>
      <c r="AR137">
        <f t="shared" si="93"/>
        <v>3.1601861716130239E-3</v>
      </c>
      <c r="AS137">
        <f t="shared" si="94"/>
        <v>300.47624626159666</v>
      </c>
      <c r="AT137">
        <f t="shared" si="95"/>
        <v>300.96312179565427</v>
      </c>
      <c r="AU137">
        <f t="shared" si="96"/>
        <v>36.476491546674879</v>
      </c>
      <c r="AV137">
        <f t="shared" si="97"/>
        <v>-0.95645282876731574</v>
      </c>
      <c r="AW137">
        <f t="shared" si="98"/>
        <v>3.6483171290222245</v>
      </c>
      <c r="AX137">
        <f t="shared" si="99"/>
        <v>36.88750929706098</v>
      </c>
      <c r="AY137">
        <f t="shared" si="100"/>
        <v>23.53041643970014</v>
      </c>
      <c r="AZ137">
        <f t="shared" si="101"/>
        <v>27.569684028625488</v>
      </c>
      <c r="BA137">
        <f t="shared" si="102"/>
        <v>3.7006779144672071</v>
      </c>
      <c r="BB137">
        <f t="shared" si="103"/>
        <v>0.13092819802168293</v>
      </c>
      <c r="BC137">
        <f t="shared" si="104"/>
        <v>1.3210680686790801</v>
      </c>
      <c r="BD137">
        <f t="shared" si="105"/>
        <v>2.379609845788127</v>
      </c>
      <c r="BE137">
        <f t="shared" si="106"/>
        <v>8.2272702586014837E-2</v>
      </c>
      <c r="BF137">
        <f t="shared" si="107"/>
        <v>5.7625804752948788</v>
      </c>
      <c r="BG137">
        <f t="shared" si="108"/>
        <v>2.5781643042782667</v>
      </c>
      <c r="BH137">
        <f t="shared" si="109"/>
        <v>37.015153314406469</v>
      </c>
      <c r="BI137">
        <f t="shared" si="110"/>
        <v>23.780721471996401</v>
      </c>
      <c r="BJ137">
        <f t="shared" si="111"/>
        <v>-4.7661390761469781E-2</v>
      </c>
    </row>
    <row r="138" spans="1:62">
      <c r="A138" s="1">
        <v>50</v>
      </c>
      <c r="B138" s="1" t="s">
        <v>218</v>
      </c>
      <c r="C138" s="2">
        <v>40977</v>
      </c>
      <c r="D138" s="1" t="s">
        <v>172</v>
      </c>
      <c r="E138" s="1">
        <v>0</v>
      </c>
      <c r="F138" s="1" t="s">
        <v>66</v>
      </c>
      <c r="G138" s="1" t="s">
        <v>79</v>
      </c>
      <c r="H138" s="1">
        <v>0</v>
      </c>
      <c r="I138" s="1">
        <v>10874</v>
      </c>
      <c r="J138" s="1">
        <v>0</v>
      </c>
      <c r="K138">
        <f t="shared" si="84"/>
        <v>-2.2262887882450513</v>
      </c>
      <c r="L138">
        <f t="shared" si="85"/>
        <v>3.4568435505084934E-2</v>
      </c>
      <c r="M138">
        <f t="shared" si="86"/>
        <v>123.05870430603827</v>
      </c>
      <c r="N138">
        <f t="shared" si="87"/>
        <v>0.82827668557399636</v>
      </c>
      <c r="O138">
        <f t="shared" si="88"/>
        <v>2.3393907436962484</v>
      </c>
      <c r="P138">
        <f t="shared" si="89"/>
        <v>26.410085678100586</v>
      </c>
      <c r="Q138" s="1">
        <v>5</v>
      </c>
      <c r="R138">
        <f t="shared" si="90"/>
        <v>1.6395652592182159</v>
      </c>
      <c r="S138" s="1">
        <v>1</v>
      </c>
      <c r="T138">
        <f t="shared" si="91"/>
        <v>3.2791305184364319</v>
      </c>
      <c r="U138" s="1">
        <v>27.804286956787109</v>
      </c>
      <c r="V138" s="1">
        <v>26.410085678100586</v>
      </c>
      <c r="W138" s="1">
        <v>27.777450561523438</v>
      </c>
      <c r="X138" s="1">
        <v>19.681491851806641</v>
      </c>
      <c r="Y138" s="1">
        <v>21.888280868530273</v>
      </c>
      <c r="Z138" s="1">
        <v>10.481632232666016</v>
      </c>
      <c r="AA138" s="1">
        <v>11.300041198730469</v>
      </c>
      <c r="AB138" s="1">
        <v>27.631759643554688</v>
      </c>
      <c r="AC138" s="1">
        <v>29.789257049560547</v>
      </c>
      <c r="AD138" s="1">
        <v>500.31045532226562</v>
      </c>
      <c r="AE138" s="1">
        <v>86.66485595703125</v>
      </c>
      <c r="AF138" s="1">
        <v>600.23431396484375</v>
      </c>
      <c r="AG138" s="1">
        <v>98.904129028320312</v>
      </c>
      <c r="AH138" s="1">
        <v>7.3268756866455078</v>
      </c>
      <c r="AI138" s="1">
        <v>-0.41826093196868896</v>
      </c>
      <c r="AJ138" s="1">
        <v>1</v>
      </c>
      <c r="AK138" s="1">
        <v>-0.21956524252891541</v>
      </c>
      <c r="AL138" s="1">
        <v>2.737391471862793</v>
      </c>
      <c r="AM138" s="1">
        <v>1</v>
      </c>
      <c r="AN138" s="1">
        <v>0</v>
      </c>
      <c r="AO138" s="1">
        <v>0.18999999761581421</v>
      </c>
      <c r="AP138" s="1">
        <v>111125</v>
      </c>
      <c r="AQ138">
        <f t="shared" si="92"/>
        <v>1.0006209106445312</v>
      </c>
      <c r="AR138">
        <f t="shared" si="93"/>
        <v>8.2827668557399641E-4</v>
      </c>
      <c r="AS138">
        <f t="shared" si="94"/>
        <v>299.56008567810056</v>
      </c>
      <c r="AT138">
        <f t="shared" si="95"/>
        <v>300.95428695678709</v>
      </c>
      <c r="AU138">
        <f t="shared" si="96"/>
        <v>16.466322425210819</v>
      </c>
      <c r="AV138">
        <f t="shared" si="97"/>
        <v>-3.9616437898372207E-2</v>
      </c>
      <c r="AW138">
        <f t="shared" si="98"/>
        <v>3.457011476440822</v>
      </c>
      <c r="AX138">
        <f t="shared" si="99"/>
        <v>34.953156257520227</v>
      </c>
      <c r="AY138">
        <f t="shared" si="100"/>
        <v>23.653115058789759</v>
      </c>
      <c r="AZ138">
        <f t="shared" si="101"/>
        <v>27.107186317443848</v>
      </c>
      <c r="BA138">
        <f t="shared" si="102"/>
        <v>3.6017536463182984</v>
      </c>
      <c r="BB138">
        <f t="shared" si="103"/>
        <v>3.4207818336815063E-2</v>
      </c>
      <c r="BC138">
        <f t="shared" si="104"/>
        <v>1.1176207327445735</v>
      </c>
      <c r="BD138">
        <f t="shared" si="105"/>
        <v>2.4841329135737249</v>
      </c>
      <c r="BE138">
        <f t="shared" si="106"/>
        <v>2.1411995822583095E-2</v>
      </c>
      <c r="BF138">
        <f t="shared" si="107"/>
        <v>12.171013968742326</v>
      </c>
      <c r="BG138">
        <f t="shared" si="108"/>
        <v>5.6221274318059891</v>
      </c>
      <c r="BH138">
        <f t="shared" si="109"/>
        <v>31.449707262574755</v>
      </c>
      <c r="BI138">
        <f t="shared" si="110"/>
        <v>22.804831718590339</v>
      </c>
      <c r="BJ138">
        <f t="shared" si="111"/>
        <v>-3.0702322883260951E-2</v>
      </c>
    </row>
    <row r="139" spans="1:62">
      <c r="A139" s="1">
        <v>51</v>
      </c>
      <c r="B139" s="1" t="s">
        <v>219</v>
      </c>
      <c r="C139" s="2">
        <v>40977</v>
      </c>
      <c r="D139" s="1" t="s">
        <v>172</v>
      </c>
      <c r="E139" s="1">
        <v>0</v>
      </c>
      <c r="F139" s="1" t="s">
        <v>88</v>
      </c>
      <c r="G139" s="1" t="s">
        <v>79</v>
      </c>
      <c r="H139" s="1">
        <v>0</v>
      </c>
      <c r="I139" s="1">
        <v>12113</v>
      </c>
      <c r="J139" s="1">
        <v>0</v>
      </c>
      <c r="K139">
        <f t="shared" si="84"/>
        <v>-2.3632373184874171</v>
      </c>
      <c r="L139">
        <f t="shared" si="85"/>
        <v>0.23164952580038337</v>
      </c>
      <c r="M139">
        <f t="shared" si="86"/>
        <v>37.506920451773652</v>
      </c>
      <c r="N139">
        <f t="shared" si="87"/>
        <v>4.5066322283059241</v>
      </c>
      <c r="O139">
        <f t="shared" si="88"/>
        <v>1.9974299594008706</v>
      </c>
      <c r="P139">
        <f t="shared" si="89"/>
        <v>26.912435531616211</v>
      </c>
      <c r="Q139" s="1">
        <v>4.5</v>
      </c>
      <c r="R139">
        <f t="shared" si="90"/>
        <v>1.7493478804826736</v>
      </c>
      <c r="S139" s="1">
        <v>1</v>
      </c>
      <c r="T139">
        <f t="shared" si="91"/>
        <v>3.4986957609653473</v>
      </c>
      <c r="U139" s="1">
        <v>27.275138854980469</v>
      </c>
      <c r="V139" s="1">
        <v>26.912435531616211</v>
      </c>
      <c r="W139" s="1">
        <v>27.264097213745117</v>
      </c>
      <c r="X139" s="1">
        <v>19.184823989868164</v>
      </c>
      <c r="Y139" s="1">
        <v>21.224586486816406</v>
      </c>
      <c r="Z139" s="1">
        <v>11.824488639831543</v>
      </c>
      <c r="AA139" s="1">
        <v>15.81423282623291</v>
      </c>
      <c r="AB139" s="1">
        <v>32.13677978515625</v>
      </c>
      <c r="AC139" s="1">
        <v>42.980171203613281</v>
      </c>
      <c r="AD139" s="1">
        <v>500.26101684570312</v>
      </c>
      <c r="AE139" s="1">
        <v>912.703125</v>
      </c>
      <c r="AF139" s="1">
        <v>977.42315673828125</v>
      </c>
      <c r="AG139" s="1">
        <v>98.858024597167969</v>
      </c>
      <c r="AH139" s="1">
        <v>7.6371593475341797</v>
      </c>
      <c r="AI139" s="1">
        <v>-0.35220658779144287</v>
      </c>
      <c r="AJ139" s="1">
        <v>1</v>
      </c>
      <c r="AK139" s="1">
        <v>-0.21956524252891541</v>
      </c>
      <c r="AL139" s="1">
        <v>2.737391471862793</v>
      </c>
      <c r="AM139" s="1">
        <v>1</v>
      </c>
      <c r="AN139" s="1">
        <v>0</v>
      </c>
      <c r="AO139" s="1">
        <v>0.18999999761581421</v>
      </c>
      <c r="AP139" s="1">
        <v>111125</v>
      </c>
      <c r="AQ139">
        <f t="shared" si="92"/>
        <v>1.1116911485460068</v>
      </c>
      <c r="AR139">
        <f t="shared" si="93"/>
        <v>4.5066322283059245E-3</v>
      </c>
      <c r="AS139">
        <f t="shared" si="94"/>
        <v>300.06243553161619</v>
      </c>
      <c r="AT139">
        <f t="shared" si="95"/>
        <v>300.42513885498045</v>
      </c>
      <c r="AU139">
        <f t="shared" si="96"/>
        <v>173.41359157394618</v>
      </c>
      <c r="AV139">
        <f t="shared" si="97"/>
        <v>-0.20774803492221641</v>
      </c>
      <c r="AW139">
        <f t="shared" si="98"/>
        <v>3.5607937771219449</v>
      </c>
      <c r="AX139">
        <f t="shared" si="99"/>
        <v>36.019268963057478</v>
      </c>
      <c r="AY139">
        <f t="shared" si="100"/>
        <v>20.205036136824567</v>
      </c>
      <c r="AZ139">
        <f t="shared" si="101"/>
        <v>27.09378719329834</v>
      </c>
      <c r="BA139">
        <f t="shared" si="102"/>
        <v>3.5989224347814148</v>
      </c>
      <c r="BB139">
        <f t="shared" si="103"/>
        <v>0.21726439555683211</v>
      </c>
      <c r="BC139">
        <f t="shared" si="104"/>
        <v>1.5633638177210742</v>
      </c>
      <c r="BD139">
        <f t="shared" si="105"/>
        <v>2.0355586170603406</v>
      </c>
      <c r="BE139">
        <f t="shared" si="106"/>
        <v>0.13701332206399458</v>
      </c>
      <c r="BF139">
        <f t="shared" si="107"/>
        <v>3.7078600645854625</v>
      </c>
      <c r="BG139">
        <f t="shared" si="108"/>
        <v>1.767144932367515</v>
      </c>
      <c r="BH139">
        <f t="shared" si="109"/>
        <v>45.988553506896025</v>
      </c>
      <c r="BI139">
        <f t="shared" si="110"/>
        <v>22.136460681638574</v>
      </c>
      <c r="BJ139">
        <f t="shared" si="111"/>
        <v>-4.9096315546459462E-2</v>
      </c>
    </row>
    <row r="140" spans="1:62">
      <c r="A140" s="1">
        <v>52</v>
      </c>
      <c r="B140" s="1" t="s">
        <v>220</v>
      </c>
      <c r="C140" s="2">
        <v>40977</v>
      </c>
      <c r="D140" s="1" t="s">
        <v>172</v>
      </c>
      <c r="E140" s="1">
        <v>0</v>
      </c>
      <c r="F140" s="1" t="s">
        <v>73</v>
      </c>
      <c r="G140" s="1" t="s">
        <v>79</v>
      </c>
      <c r="H140" s="1">
        <v>0</v>
      </c>
      <c r="I140" s="1">
        <v>12231.5</v>
      </c>
      <c r="J140" s="1">
        <v>0</v>
      </c>
      <c r="K140">
        <f t="shared" si="84"/>
        <v>-15.828500254496774</v>
      </c>
      <c r="L140">
        <f t="shared" si="85"/>
        <v>0.34513349094353718</v>
      </c>
      <c r="M140">
        <f t="shared" si="86"/>
        <v>112.6981057308037</v>
      </c>
      <c r="N140">
        <f t="shared" si="87"/>
        <v>5.4471645716834161</v>
      </c>
      <c r="O140">
        <f t="shared" si="88"/>
        <v>1.6801254735025948</v>
      </c>
      <c r="P140">
        <f t="shared" si="89"/>
        <v>26.012533187866211</v>
      </c>
      <c r="Q140" s="1">
        <v>5</v>
      </c>
      <c r="R140">
        <f t="shared" si="90"/>
        <v>1.6395652592182159</v>
      </c>
      <c r="S140" s="1">
        <v>1</v>
      </c>
      <c r="T140">
        <f t="shared" si="91"/>
        <v>3.2791305184364319</v>
      </c>
      <c r="U140" s="1">
        <v>27.701025009155273</v>
      </c>
      <c r="V140" s="1">
        <v>26.012533187866211</v>
      </c>
      <c r="W140" s="1">
        <v>27.669931411743164</v>
      </c>
      <c r="X140" s="1">
        <v>19.105152130126953</v>
      </c>
      <c r="Y140" s="1">
        <v>34.735202789306641</v>
      </c>
      <c r="Z140" s="1">
        <v>11.812814712524414</v>
      </c>
      <c r="AA140" s="1">
        <v>17.163324356079102</v>
      </c>
      <c r="AB140" s="1">
        <v>31.313032150268555</v>
      </c>
      <c r="AC140" s="1">
        <v>45.495990753173828</v>
      </c>
      <c r="AD140" s="1">
        <v>500.29562377929688</v>
      </c>
      <c r="AE140" s="1">
        <v>1231.1011962890625</v>
      </c>
      <c r="AF140" s="1">
        <v>1247.01220703125</v>
      </c>
      <c r="AG140" s="1">
        <v>98.852424621582031</v>
      </c>
      <c r="AH140" s="1">
        <v>7.6371593475341797</v>
      </c>
      <c r="AI140" s="1">
        <v>-0.35220658779144287</v>
      </c>
      <c r="AJ140" s="1">
        <v>0</v>
      </c>
      <c r="AK140" s="1">
        <v>-0.21956524252891541</v>
      </c>
      <c r="AL140" s="1">
        <v>2.737391471862793</v>
      </c>
      <c r="AM140" s="1">
        <v>1</v>
      </c>
      <c r="AN140" s="1">
        <v>0</v>
      </c>
      <c r="AO140" s="1">
        <v>0.18999999761581421</v>
      </c>
      <c r="AP140" s="1">
        <v>111125</v>
      </c>
      <c r="AQ140">
        <f t="shared" si="92"/>
        <v>1.0005912475585936</v>
      </c>
      <c r="AR140">
        <f t="shared" si="93"/>
        <v>5.4471645716834159E-3</v>
      </c>
      <c r="AS140">
        <f t="shared" si="94"/>
        <v>299.16253318786619</v>
      </c>
      <c r="AT140">
        <f t="shared" si="95"/>
        <v>300.85102500915525</v>
      </c>
      <c r="AU140">
        <f t="shared" si="96"/>
        <v>233.9092243597479</v>
      </c>
      <c r="AV140">
        <f t="shared" si="97"/>
        <v>0.13919112257759095</v>
      </c>
      <c r="AW140">
        <f t="shared" si="98"/>
        <v>3.3767617006676671</v>
      </c>
      <c r="AX140">
        <f t="shared" si="99"/>
        <v>34.159624446181091</v>
      </c>
      <c r="AY140">
        <f t="shared" si="100"/>
        <v>16.99630009010199</v>
      </c>
      <c r="AZ140">
        <f t="shared" si="101"/>
        <v>26.856779098510742</v>
      </c>
      <c r="BA140">
        <f t="shared" si="102"/>
        <v>3.5491631167382973</v>
      </c>
      <c r="BB140">
        <f t="shared" si="103"/>
        <v>0.3122669209964844</v>
      </c>
      <c r="BC140">
        <f t="shared" si="104"/>
        <v>1.6966362271650723</v>
      </c>
      <c r="BD140">
        <f t="shared" si="105"/>
        <v>1.852526889573225</v>
      </c>
      <c r="BE140">
        <f t="shared" si="106"/>
        <v>0.19787556549356128</v>
      </c>
      <c r="BF140">
        <f t="shared" si="107"/>
        <v>11.140481001749356</v>
      </c>
      <c r="BG140">
        <f t="shared" si="108"/>
        <v>3.2444925228851185</v>
      </c>
      <c r="BH140">
        <f t="shared" si="109"/>
        <v>53.796986241609346</v>
      </c>
      <c r="BI140">
        <f t="shared" si="110"/>
        <v>41.251709291084936</v>
      </c>
      <c r="BJ140">
        <f t="shared" si="111"/>
        <v>-0.20642189743165368</v>
      </c>
    </row>
    <row r="141" spans="1:62">
      <c r="A141" s="1">
        <v>53</v>
      </c>
      <c r="B141" s="1" t="s">
        <v>221</v>
      </c>
      <c r="C141" s="2">
        <v>40977</v>
      </c>
      <c r="D141" s="1" t="s">
        <v>172</v>
      </c>
      <c r="E141" s="1">
        <v>0</v>
      </c>
      <c r="F141" s="1" t="s">
        <v>71</v>
      </c>
      <c r="G141" s="1" t="s">
        <v>79</v>
      </c>
      <c r="H141" s="1">
        <v>0</v>
      </c>
      <c r="I141" s="1">
        <v>12347</v>
      </c>
      <c r="J141" s="1">
        <v>0</v>
      </c>
      <c r="K141">
        <f t="shared" si="84"/>
        <v>-2.8261413580206223</v>
      </c>
      <c r="L141">
        <f t="shared" si="85"/>
        <v>0.29094446945803015</v>
      </c>
      <c r="M141">
        <f t="shared" si="86"/>
        <v>37.769300603107055</v>
      </c>
      <c r="N141">
        <f t="shared" si="87"/>
        <v>5.0883339431042227</v>
      </c>
      <c r="O141">
        <f t="shared" si="88"/>
        <v>1.8427224512288944</v>
      </c>
      <c r="P141">
        <f t="shared" si="89"/>
        <v>26.859897613525391</v>
      </c>
      <c r="Q141" s="1">
        <v>5.5</v>
      </c>
      <c r="R141">
        <f t="shared" si="90"/>
        <v>1.5297826379537582</v>
      </c>
      <c r="S141" s="1">
        <v>1</v>
      </c>
      <c r="T141">
        <f t="shared" si="91"/>
        <v>3.0595652759075165</v>
      </c>
      <c r="U141" s="1">
        <v>28.252735137939453</v>
      </c>
      <c r="V141" s="1">
        <v>26.859897613525391</v>
      </c>
      <c r="W141" s="1">
        <v>28.204429626464844</v>
      </c>
      <c r="X141" s="1">
        <v>18.87945556640625</v>
      </c>
      <c r="Y141" s="1">
        <v>21.864215850830078</v>
      </c>
      <c r="Z141" s="1">
        <v>11.773118019104004</v>
      </c>
      <c r="AA141" s="1">
        <v>17.270639419555664</v>
      </c>
      <c r="AB141" s="1">
        <v>30.217166900634766</v>
      </c>
      <c r="AC141" s="1">
        <v>44.327236175537109</v>
      </c>
      <c r="AD141" s="1">
        <v>500.27096557617188</v>
      </c>
      <c r="AE141" s="1">
        <v>1427.6827392578125</v>
      </c>
      <c r="AF141" s="1">
        <v>1390.2850341796875</v>
      </c>
      <c r="AG141" s="1">
        <v>98.843559265136719</v>
      </c>
      <c r="AH141" s="1">
        <v>7.6371593475341797</v>
      </c>
      <c r="AI141" s="1">
        <v>-0.35220658779144287</v>
      </c>
      <c r="AJ141" s="1">
        <v>1</v>
      </c>
      <c r="AK141" s="1">
        <v>-0.21956524252891541</v>
      </c>
      <c r="AL141" s="1">
        <v>2.737391471862793</v>
      </c>
      <c r="AM141" s="1">
        <v>1</v>
      </c>
      <c r="AN141" s="1">
        <v>0</v>
      </c>
      <c r="AO141" s="1">
        <v>0.18999999761581421</v>
      </c>
      <c r="AP141" s="1">
        <v>111125</v>
      </c>
      <c r="AQ141">
        <f t="shared" si="92"/>
        <v>0.90958357377485799</v>
      </c>
      <c r="AR141">
        <f t="shared" si="93"/>
        <v>5.0883339431042228E-3</v>
      </c>
      <c r="AS141">
        <f t="shared" si="94"/>
        <v>300.00989761352537</v>
      </c>
      <c r="AT141">
        <f t="shared" si="95"/>
        <v>301.40273513793943</v>
      </c>
      <c r="AU141">
        <f t="shared" si="96"/>
        <v>271.25971705512347</v>
      </c>
      <c r="AV141">
        <f t="shared" si="97"/>
        <v>0.69997426949133812</v>
      </c>
      <c r="AW141">
        <f t="shared" si="98"/>
        <v>3.5498139222425511</v>
      </c>
      <c r="AX141">
        <f t="shared" si="99"/>
        <v>35.913457069272212</v>
      </c>
      <c r="AY141">
        <f t="shared" si="100"/>
        <v>18.642817649716548</v>
      </c>
      <c r="AZ141">
        <f t="shared" si="101"/>
        <v>27.556316375732422</v>
      </c>
      <c r="BA141">
        <f t="shared" si="102"/>
        <v>3.6977857564525061</v>
      </c>
      <c r="BB141">
        <f t="shared" si="103"/>
        <v>0.2656800497901568</v>
      </c>
      <c r="BC141">
        <f t="shared" si="104"/>
        <v>1.7070914710136567</v>
      </c>
      <c r="BD141">
        <f t="shared" si="105"/>
        <v>1.9906942854388494</v>
      </c>
      <c r="BE141">
        <f t="shared" si="106"/>
        <v>0.16814897730602379</v>
      </c>
      <c r="BF141">
        <f t="shared" si="107"/>
        <v>3.7332521025659764</v>
      </c>
      <c r="BG141">
        <f t="shared" si="108"/>
        <v>1.7274482131346658</v>
      </c>
      <c r="BH141">
        <f t="shared" si="109"/>
        <v>51.302318264580379</v>
      </c>
      <c r="BI141">
        <f t="shared" si="110"/>
        <v>23.111220078316666</v>
      </c>
      <c r="BJ141">
        <f t="shared" si="111"/>
        <v>-6.2734724916534021E-2</v>
      </c>
    </row>
    <row r="142" spans="1:62">
      <c r="A142" s="1">
        <v>54</v>
      </c>
      <c r="B142" s="1" t="s">
        <v>222</v>
      </c>
      <c r="C142" s="2">
        <v>40977</v>
      </c>
      <c r="D142" s="1" t="s">
        <v>172</v>
      </c>
      <c r="E142" s="1">
        <v>0</v>
      </c>
      <c r="F142" s="1" t="s">
        <v>69</v>
      </c>
      <c r="G142" s="1" t="s">
        <v>79</v>
      </c>
      <c r="H142" s="1">
        <v>0</v>
      </c>
      <c r="I142" s="1">
        <v>12435.5</v>
      </c>
      <c r="J142" s="1">
        <v>0</v>
      </c>
      <c r="K142">
        <f t="shared" si="84"/>
        <v>-40.238081788785358</v>
      </c>
      <c r="L142">
        <f t="shared" si="85"/>
        <v>6.066022935981543E-2</v>
      </c>
      <c r="M142">
        <f t="shared" si="86"/>
        <v>1117.8501155692104</v>
      </c>
      <c r="N142">
        <f t="shared" si="87"/>
        <v>1.5306694286455746</v>
      </c>
      <c r="O142">
        <f t="shared" si="88"/>
        <v>2.477642035957051</v>
      </c>
      <c r="P142">
        <f t="shared" si="89"/>
        <v>28.0316162109375</v>
      </c>
      <c r="Q142" s="1">
        <v>5.5</v>
      </c>
      <c r="R142">
        <f t="shared" si="90"/>
        <v>1.5297826379537582</v>
      </c>
      <c r="S142" s="1">
        <v>1</v>
      </c>
      <c r="T142">
        <f t="shared" si="91"/>
        <v>3.0595652759075165</v>
      </c>
      <c r="U142" s="1">
        <v>28.548984527587891</v>
      </c>
      <c r="V142" s="1">
        <v>28.0316162109375</v>
      </c>
      <c r="W142" s="1">
        <v>28.567432403564453</v>
      </c>
      <c r="X142" s="1">
        <v>18.604267120361328</v>
      </c>
      <c r="Y142" s="1">
        <v>62.732475280761719</v>
      </c>
      <c r="Z142" s="1">
        <v>11.736886978149414</v>
      </c>
      <c r="AA142" s="1">
        <v>13.397010803222656</v>
      </c>
      <c r="AB142" s="1">
        <v>29.609668731689453</v>
      </c>
      <c r="AC142" s="1">
        <v>33.797805786132812</v>
      </c>
      <c r="AD142" s="1">
        <v>500.31790161132812</v>
      </c>
      <c r="AE142" s="1">
        <v>48.646022796630859</v>
      </c>
      <c r="AF142" s="1">
        <v>90.771575927734375</v>
      </c>
      <c r="AG142" s="1">
        <v>98.842765808105469</v>
      </c>
      <c r="AH142" s="1">
        <v>7.6371593475341797</v>
      </c>
      <c r="AI142" s="1">
        <v>-0.35220658779144287</v>
      </c>
      <c r="AJ142" s="1">
        <v>1</v>
      </c>
      <c r="AK142" s="1">
        <v>-0.21956524252891541</v>
      </c>
      <c r="AL142" s="1">
        <v>2.737391471862793</v>
      </c>
      <c r="AM142" s="1">
        <v>1</v>
      </c>
      <c r="AN142" s="1">
        <v>0</v>
      </c>
      <c r="AO142" s="1">
        <v>0.18999999761581421</v>
      </c>
      <c r="AP142" s="1">
        <v>111125</v>
      </c>
      <c r="AQ142">
        <f t="shared" si="92"/>
        <v>0.90966891202059652</v>
      </c>
      <c r="AR142">
        <f t="shared" si="93"/>
        <v>1.5306694286455747E-3</v>
      </c>
      <c r="AS142">
        <f t="shared" si="94"/>
        <v>301.18161621093748</v>
      </c>
      <c r="AT142">
        <f t="shared" si="95"/>
        <v>301.69898452758787</v>
      </c>
      <c r="AU142">
        <f t="shared" si="96"/>
        <v>9.2427442153787069</v>
      </c>
      <c r="AV142">
        <f t="shared" si="97"/>
        <v>-0.57689194277624545</v>
      </c>
      <c r="AW142">
        <f t="shared" si="98"/>
        <v>3.8018396373086469</v>
      </c>
      <c r="AX142">
        <f t="shared" si="99"/>
        <v>38.463509253571317</v>
      </c>
      <c r="AY142">
        <f t="shared" si="100"/>
        <v>25.066498450348661</v>
      </c>
      <c r="AZ142">
        <f t="shared" si="101"/>
        <v>28.290300369262695</v>
      </c>
      <c r="BA142">
        <f t="shared" si="102"/>
        <v>3.8595377924320147</v>
      </c>
      <c r="BB142">
        <f t="shared" si="103"/>
        <v>5.948093529284057E-2</v>
      </c>
      <c r="BC142">
        <f t="shared" si="104"/>
        <v>1.3241976013515959</v>
      </c>
      <c r="BD142">
        <f t="shared" si="105"/>
        <v>2.5353401910804187</v>
      </c>
      <c r="BE142">
        <f t="shared" si="106"/>
        <v>3.7279768100673051E-2</v>
      </c>
      <c r="BF142">
        <f t="shared" si="107"/>
        <v>110.49139718177111</v>
      </c>
      <c r="BG142">
        <f t="shared" si="108"/>
        <v>17.819321022584031</v>
      </c>
      <c r="BH142">
        <f t="shared" si="109"/>
        <v>34.396281671495821</v>
      </c>
      <c r="BI142">
        <f t="shared" si="110"/>
        <v>80.487092527405565</v>
      </c>
      <c r="BJ142">
        <f t="shared" si="111"/>
        <v>-0.17195805584062895</v>
      </c>
    </row>
    <row r="143" spans="1:62">
      <c r="A143" s="1">
        <v>55</v>
      </c>
      <c r="B143" s="1" t="s">
        <v>223</v>
      </c>
      <c r="C143" s="2">
        <v>40977</v>
      </c>
      <c r="D143" s="1" t="s">
        <v>172</v>
      </c>
      <c r="E143" s="1">
        <v>0</v>
      </c>
      <c r="F143" s="1" t="s">
        <v>69</v>
      </c>
      <c r="G143" s="1" t="s">
        <v>187</v>
      </c>
      <c r="H143" s="1">
        <v>0</v>
      </c>
      <c r="I143" s="1">
        <v>12525.5</v>
      </c>
      <c r="J143" s="1">
        <v>0</v>
      </c>
      <c r="K143">
        <f t="shared" si="84"/>
        <v>-2.8847005246316888</v>
      </c>
      <c r="L143">
        <f t="shared" si="85"/>
        <v>0.28596196629782983</v>
      </c>
      <c r="M143">
        <f t="shared" si="86"/>
        <v>35.668673026311154</v>
      </c>
      <c r="N143">
        <f t="shared" si="87"/>
        <v>6.8471185297225006</v>
      </c>
      <c r="O143">
        <f t="shared" si="88"/>
        <v>2.4521174180841467</v>
      </c>
      <c r="P143">
        <f t="shared" si="89"/>
        <v>28.652822494506836</v>
      </c>
      <c r="Q143" s="1">
        <v>2.5</v>
      </c>
      <c r="R143">
        <f t="shared" si="90"/>
        <v>2.1884783655405045</v>
      </c>
      <c r="S143" s="1">
        <v>1</v>
      </c>
      <c r="T143">
        <f t="shared" si="91"/>
        <v>4.3769567310810089</v>
      </c>
      <c r="U143" s="1">
        <v>28.729587554931641</v>
      </c>
      <c r="V143" s="1">
        <v>28.652822494506836</v>
      </c>
      <c r="W143" s="1">
        <v>28.742755889892578</v>
      </c>
      <c r="X143" s="1">
        <v>18.372386932373047</v>
      </c>
      <c r="Y143" s="1">
        <v>19.746295928955078</v>
      </c>
      <c r="Z143" s="1">
        <v>11.699783325195312</v>
      </c>
      <c r="AA143" s="1">
        <v>15.069693565368652</v>
      </c>
      <c r="AB143" s="1">
        <v>29.209047317504883</v>
      </c>
      <c r="AC143" s="1">
        <v>37.622184753417969</v>
      </c>
      <c r="AD143" s="1">
        <v>500.30520629882812</v>
      </c>
      <c r="AE143" s="1">
        <v>123.35120391845703</v>
      </c>
      <c r="AF143" s="1">
        <v>494.2686767578125</v>
      </c>
      <c r="AG143" s="1">
        <v>98.844993591308594</v>
      </c>
      <c r="AH143" s="1">
        <v>7.6371593475341797</v>
      </c>
      <c r="AI143" s="1">
        <v>-0.35220658779144287</v>
      </c>
      <c r="AJ143" s="1">
        <v>1</v>
      </c>
      <c r="AK143" s="1">
        <v>-0.21956524252891541</v>
      </c>
      <c r="AL143" s="1">
        <v>2.737391471862793</v>
      </c>
      <c r="AM143" s="1">
        <v>1</v>
      </c>
      <c r="AN143" s="1">
        <v>0</v>
      </c>
      <c r="AO143" s="1">
        <v>0.18999999761581421</v>
      </c>
      <c r="AP143" s="1">
        <v>111125</v>
      </c>
      <c r="AQ143">
        <f t="shared" si="92"/>
        <v>2.0012208251953125</v>
      </c>
      <c r="AR143">
        <f t="shared" si="93"/>
        <v>6.8471185297225004E-3</v>
      </c>
      <c r="AS143">
        <f t="shared" si="94"/>
        <v>301.80282249450681</v>
      </c>
      <c r="AT143">
        <f t="shared" si="95"/>
        <v>301.87958755493162</v>
      </c>
      <c r="AU143">
        <f t="shared" si="96"/>
        <v>23.436728450414648</v>
      </c>
      <c r="AV143">
        <f t="shared" si="97"/>
        <v>-2.2327946730418824</v>
      </c>
      <c r="AW143">
        <f t="shared" si="98"/>
        <v>3.9416811819759956</v>
      </c>
      <c r="AX143">
        <f t="shared" si="99"/>
        <v>39.877398326045174</v>
      </c>
      <c r="AY143">
        <f t="shared" si="100"/>
        <v>24.807704760676522</v>
      </c>
      <c r="AZ143">
        <f t="shared" si="101"/>
        <v>28.691205024719238</v>
      </c>
      <c r="BA143">
        <f t="shared" si="102"/>
        <v>3.9504668377399721</v>
      </c>
      <c r="BB143">
        <f t="shared" si="103"/>
        <v>0.2684248288360746</v>
      </c>
      <c r="BC143">
        <f t="shared" si="104"/>
        <v>1.4895637638918489</v>
      </c>
      <c r="BD143">
        <f t="shared" si="105"/>
        <v>2.4609030738481232</v>
      </c>
      <c r="BE143">
        <f t="shared" si="106"/>
        <v>0.16925764776042096</v>
      </c>
      <c r="BF143">
        <f t="shared" si="107"/>
        <v>3.5256697566962081</v>
      </c>
      <c r="BG143">
        <f t="shared" si="108"/>
        <v>1.8063475375150344</v>
      </c>
      <c r="BH143">
        <f t="shared" si="109"/>
        <v>39.955566063800987</v>
      </c>
      <c r="BI143">
        <f t="shared" si="110"/>
        <v>20.63603415291302</v>
      </c>
      <c r="BJ143">
        <f t="shared" si="111"/>
        <v>-5.5853678828076826E-2</v>
      </c>
    </row>
    <row r="144" spans="1:62">
      <c r="A144" s="1">
        <v>56</v>
      </c>
      <c r="B144" s="1" t="s">
        <v>224</v>
      </c>
      <c r="C144" s="2">
        <v>40977</v>
      </c>
      <c r="D144" s="1" t="s">
        <v>172</v>
      </c>
      <c r="E144" s="1">
        <v>0</v>
      </c>
      <c r="F144" s="1" t="s">
        <v>66</v>
      </c>
      <c r="G144" s="1" t="s">
        <v>187</v>
      </c>
      <c r="H144" s="1">
        <v>0</v>
      </c>
      <c r="I144" s="1">
        <v>12613.5</v>
      </c>
      <c r="J144" s="1">
        <v>0</v>
      </c>
      <c r="K144">
        <f t="shared" si="84"/>
        <v>-1.9519994016732287</v>
      </c>
      <c r="L144">
        <f t="shared" si="85"/>
        <v>6.4791437304111479E-2</v>
      </c>
      <c r="M144">
        <f t="shared" si="86"/>
        <v>66.306496647247499</v>
      </c>
      <c r="N144">
        <f t="shared" si="87"/>
        <v>1.7152668804062248</v>
      </c>
      <c r="O144">
        <f t="shared" si="88"/>
        <v>2.5889953678968567</v>
      </c>
      <c r="P144">
        <f t="shared" si="89"/>
        <v>28.220975875854492</v>
      </c>
      <c r="Q144" s="1">
        <v>3</v>
      </c>
      <c r="R144">
        <f t="shared" si="90"/>
        <v>2.0786957442760468</v>
      </c>
      <c r="S144" s="1">
        <v>1</v>
      </c>
      <c r="T144">
        <f t="shared" si="91"/>
        <v>4.1573914885520935</v>
      </c>
      <c r="U144" s="1">
        <v>28.825962066650391</v>
      </c>
      <c r="V144" s="1">
        <v>28.220975875854492</v>
      </c>
      <c r="W144" s="1">
        <v>28.868162155151367</v>
      </c>
      <c r="X144" s="1">
        <v>18.14593505859375</v>
      </c>
      <c r="Y144" s="1">
        <v>19.296535491943359</v>
      </c>
      <c r="Z144" s="1">
        <v>11.681402206420898</v>
      </c>
      <c r="AA144" s="1">
        <v>12.696842193603516</v>
      </c>
      <c r="AB144" s="1">
        <v>29.000391006469727</v>
      </c>
      <c r="AC144" s="1">
        <v>31.521335601806641</v>
      </c>
      <c r="AD144" s="1">
        <v>500.32156372070312</v>
      </c>
      <c r="AE144" s="1">
        <v>38.752536773681641</v>
      </c>
      <c r="AF144" s="1">
        <v>43.905235290527344</v>
      </c>
      <c r="AG144" s="1">
        <v>98.843910217285156</v>
      </c>
      <c r="AH144" s="1">
        <v>7.6371593475341797</v>
      </c>
      <c r="AI144" s="1">
        <v>-0.35220658779144287</v>
      </c>
      <c r="AJ144" s="1">
        <v>1</v>
      </c>
      <c r="AK144" s="1">
        <v>-0.21956524252891541</v>
      </c>
      <c r="AL144" s="1">
        <v>2.737391471862793</v>
      </c>
      <c r="AM144" s="1">
        <v>1</v>
      </c>
      <c r="AN144" s="1">
        <v>0</v>
      </c>
      <c r="AO144" s="1">
        <v>0.18999999761581421</v>
      </c>
      <c r="AP144" s="1">
        <v>111125</v>
      </c>
      <c r="AQ144">
        <f t="shared" si="92"/>
        <v>1.6677385457356768</v>
      </c>
      <c r="AR144">
        <f t="shared" si="93"/>
        <v>1.7152668804062247E-3</v>
      </c>
      <c r="AS144">
        <f t="shared" si="94"/>
        <v>301.37097587585447</v>
      </c>
      <c r="AT144">
        <f t="shared" si="95"/>
        <v>301.97596206665037</v>
      </c>
      <c r="AU144">
        <f t="shared" si="96"/>
        <v>7.3629818946062642</v>
      </c>
      <c r="AV144">
        <f t="shared" si="97"/>
        <v>-0.5151962969751458</v>
      </c>
      <c r="AW144">
        <f t="shared" si="98"/>
        <v>3.8440008977244404</v>
      </c>
      <c r="AX144">
        <f t="shared" si="99"/>
        <v>38.889607759085067</v>
      </c>
      <c r="AY144">
        <f t="shared" si="100"/>
        <v>26.192765565481551</v>
      </c>
      <c r="AZ144">
        <f t="shared" si="101"/>
        <v>28.523468971252441</v>
      </c>
      <c r="BA144">
        <f t="shared" si="102"/>
        <v>3.9121978747870205</v>
      </c>
      <c r="BB144">
        <f t="shared" si="103"/>
        <v>6.3797181389185359E-2</v>
      </c>
      <c r="BC144">
        <f t="shared" si="104"/>
        <v>1.2550055298275837</v>
      </c>
      <c r="BD144">
        <f t="shared" si="105"/>
        <v>2.6571923449594368</v>
      </c>
      <c r="BE144">
        <f t="shared" si="106"/>
        <v>3.9961389725928671E-2</v>
      </c>
      <c r="BF144">
        <f t="shared" si="107"/>
        <v>6.5539934014232513</v>
      </c>
      <c r="BG144">
        <f t="shared" si="108"/>
        <v>3.4361865981036659</v>
      </c>
      <c r="BH144">
        <f t="shared" si="109"/>
        <v>31.926116839470666</v>
      </c>
      <c r="BI144">
        <f t="shared" si="110"/>
        <v>19.930394294876692</v>
      </c>
      <c r="BJ144">
        <f t="shared" si="111"/>
        <v>-3.1268704495433015E-2</v>
      </c>
    </row>
    <row r="145" spans="1:62">
      <c r="A145" s="1">
        <v>57</v>
      </c>
      <c r="B145" s="1" t="s">
        <v>225</v>
      </c>
      <c r="C145" s="2">
        <v>40977</v>
      </c>
      <c r="D145" s="1" t="s">
        <v>172</v>
      </c>
      <c r="E145" s="1">
        <v>0</v>
      </c>
      <c r="F145" s="1" t="s">
        <v>73</v>
      </c>
      <c r="G145" s="1" t="s">
        <v>83</v>
      </c>
      <c r="H145" s="1">
        <v>0</v>
      </c>
      <c r="I145" s="1">
        <v>12904</v>
      </c>
      <c r="J145" s="1">
        <v>0</v>
      </c>
      <c r="K145">
        <f t="shared" si="84"/>
        <v>-4.0442669586508888</v>
      </c>
      <c r="L145">
        <f t="shared" si="85"/>
        <v>0.24052852584971687</v>
      </c>
      <c r="M145">
        <f t="shared" si="86"/>
        <v>45.722432601687444</v>
      </c>
      <c r="N145">
        <f t="shared" si="87"/>
        <v>5.7783783416819769</v>
      </c>
      <c r="O145">
        <f t="shared" si="88"/>
        <v>2.4329532268820087</v>
      </c>
      <c r="P145">
        <f t="shared" si="89"/>
        <v>28.071504592895508</v>
      </c>
      <c r="Q145" s="1">
        <v>2</v>
      </c>
      <c r="R145">
        <f t="shared" si="90"/>
        <v>2.2982609868049622</v>
      </c>
      <c r="S145" s="1">
        <v>1</v>
      </c>
      <c r="T145">
        <f t="shared" si="91"/>
        <v>4.5965219736099243</v>
      </c>
      <c r="U145" s="1">
        <v>28.443178176879883</v>
      </c>
      <c r="V145" s="1">
        <v>28.071504592895508</v>
      </c>
      <c r="W145" s="1">
        <v>28.587665557861328</v>
      </c>
      <c r="X145" s="1">
        <v>17.339262008666992</v>
      </c>
      <c r="Y145" s="1">
        <v>18.912368774414062</v>
      </c>
      <c r="Z145" s="1">
        <v>11.662393569946289</v>
      </c>
      <c r="AA145" s="1">
        <v>13.940239906311035</v>
      </c>
      <c r="AB145" s="1">
        <v>29.599712371826172</v>
      </c>
      <c r="AC145" s="1">
        <v>35.380996704101562</v>
      </c>
      <c r="AD145" s="1">
        <v>500.28189086914062</v>
      </c>
      <c r="AE145" s="1">
        <v>177.43867492675781</v>
      </c>
      <c r="AF145" s="1">
        <v>249.28868103027344</v>
      </c>
      <c r="AG145" s="1">
        <v>98.831436157226562</v>
      </c>
      <c r="AH145" s="1">
        <v>7.6371593475341797</v>
      </c>
      <c r="AI145" s="1">
        <v>-0.35220658779144287</v>
      </c>
      <c r="AJ145" s="1">
        <v>1</v>
      </c>
      <c r="AK145" s="1">
        <v>-0.21956524252891541</v>
      </c>
      <c r="AL145" s="1">
        <v>2.737391471862793</v>
      </c>
      <c r="AM145" s="1">
        <v>1</v>
      </c>
      <c r="AN145" s="1">
        <v>0</v>
      </c>
      <c r="AO145" s="1">
        <v>0.18999999761581421</v>
      </c>
      <c r="AP145" s="1">
        <v>111125</v>
      </c>
      <c r="AQ145">
        <f t="shared" si="92"/>
        <v>2.5014094543457031</v>
      </c>
      <c r="AR145">
        <f t="shared" si="93"/>
        <v>5.7783783416819768E-3</v>
      </c>
      <c r="AS145">
        <f t="shared" si="94"/>
        <v>301.22150459289549</v>
      </c>
      <c r="AT145">
        <f t="shared" si="95"/>
        <v>301.59317817687986</v>
      </c>
      <c r="AU145">
        <f t="shared" si="96"/>
        <v>33.713347813037217</v>
      </c>
      <c r="AV145">
        <f t="shared" si="97"/>
        <v>-1.6683142749533828</v>
      </c>
      <c r="AW145">
        <f t="shared" si="98"/>
        <v>3.81068715719901</v>
      </c>
      <c r="AX145">
        <f t="shared" si="99"/>
        <v>38.557439873045617</v>
      </c>
      <c r="AY145">
        <f t="shared" si="100"/>
        <v>24.617199966734582</v>
      </c>
      <c r="AZ145">
        <f t="shared" si="101"/>
        <v>28.257341384887695</v>
      </c>
      <c r="BA145">
        <f t="shared" si="102"/>
        <v>3.8521442601057192</v>
      </c>
      <c r="BB145">
        <f t="shared" si="103"/>
        <v>0.22856793710789974</v>
      </c>
      <c r="BC145">
        <f t="shared" si="104"/>
        <v>1.3777339303170011</v>
      </c>
      <c r="BD145">
        <f t="shared" si="105"/>
        <v>2.4744103297887179</v>
      </c>
      <c r="BE145">
        <f t="shared" si="106"/>
        <v>0.1438834616473911</v>
      </c>
      <c r="BF145">
        <f t="shared" si="107"/>
        <v>4.518813678626767</v>
      </c>
      <c r="BG145">
        <f t="shared" si="108"/>
        <v>2.4175941759100983</v>
      </c>
      <c r="BH145">
        <f t="shared" si="109"/>
        <v>37.693810096889194</v>
      </c>
      <c r="BI145">
        <f t="shared" si="110"/>
        <v>20.100171296739617</v>
      </c>
      <c r="BJ145">
        <f t="shared" si="111"/>
        <v>-7.5842055507874026E-2</v>
      </c>
    </row>
    <row r="146" spans="1:62">
      <c r="A146" s="1">
        <v>58</v>
      </c>
      <c r="B146" s="1" t="s">
        <v>226</v>
      </c>
      <c r="C146" s="2">
        <v>40977</v>
      </c>
      <c r="D146" s="1" t="s">
        <v>172</v>
      </c>
      <c r="E146" s="1">
        <v>0</v>
      </c>
      <c r="F146" s="1" t="s">
        <v>71</v>
      </c>
      <c r="G146" s="1" t="s">
        <v>83</v>
      </c>
      <c r="H146" s="1">
        <v>0</v>
      </c>
      <c r="I146" s="1">
        <v>13006.5</v>
      </c>
      <c r="J146" s="1">
        <v>0</v>
      </c>
      <c r="K146">
        <f t="shared" si="84"/>
        <v>-4.9317838853085902</v>
      </c>
      <c r="L146">
        <f t="shared" si="85"/>
        <v>0.38612205135700739</v>
      </c>
      <c r="M146">
        <f t="shared" si="86"/>
        <v>40.710680442130339</v>
      </c>
      <c r="N146">
        <f t="shared" si="87"/>
        <v>7.9742613402050946</v>
      </c>
      <c r="O146">
        <f t="shared" si="88"/>
        <v>2.1623768713373384</v>
      </c>
      <c r="P146">
        <f t="shared" si="89"/>
        <v>27.547561645507812</v>
      </c>
      <c r="Q146" s="1">
        <v>2.5</v>
      </c>
      <c r="R146">
        <f t="shared" si="90"/>
        <v>2.1884783655405045</v>
      </c>
      <c r="S146" s="1">
        <v>1</v>
      </c>
      <c r="T146">
        <f t="shared" si="91"/>
        <v>4.3769567310810089</v>
      </c>
      <c r="U146" s="1">
        <v>28.492189407348633</v>
      </c>
      <c r="V146" s="1">
        <v>27.547561645507812</v>
      </c>
      <c r="W146" s="1">
        <v>28.622209548950195</v>
      </c>
      <c r="X146" s="1">
        <v>17.420694351196289</v>
      </c>
      <c r="Y146" s="1">
        <v>19.806221008300781</v>
      </c>
      <c r="Z146" s="1">
        <v>11.593528747558594</v>
      </c>
      <c r="AA146" s="1">
        <v>15.516498565673828</v>
      </c>
      <c r="AB146" s="1">
        <v>29.341230392456055</v>
      </c>
      <c r="AC146" s="1">
        <v>39.26959228515625</v>
      </c>
      <c r="AD146" s="1">
        <v>500.29244995117188</v>
      </c>
      <c r="AE146" s="1">
        <v>584.44793701171875</v>
      </c>
      <c r="AF146" s="1">
        <v>753.5313720703125</v>
      </c>
      <c r="AG146" s="1">
        <v>98.831306457519531</v>
      </c>
      <c r="AH146" s="1">
        <v>7.6371593475341797</v>
      </c>
      <c r="AI146" s="1">
        <v>-0.35220658779144287</v>
      </c>
      <c r="AJ146" s="1">
        <v>1</v>
      </c>
      <c r="AK146" s="1">
        <v>-0.21956524252891541</v>
      </c>
      <c r="AL146" s="1">
        <v>2.737391471862793</v>
      </c>
      <c r="AM146" s="1">
        <v>1</v>
      </c>
      <c r="AN146" s="1">
        <v>0</v>
      </c>
      <c r="AO146" s="1">
        <v>0.18999999761581421</v>
      </c>
      <c r="AP146" s="1">
        <v>111125</v>
      </c>
      <c r="AQ146">
        <f t="shared" si="92"/>
        <v>2.0011697998046873</v>
      </c>
      <c r="AR146">
        <f t="shared" si="93"/>
        <v>7.9742613402050948E-3</v>
      </c>
      <c r="AS146">
        <f t="shared" si="94"/>
        <v>300.69756164550779</v>
      </c>
      <c r="AT146">
        <f t="shared" si="95"/>
        <v>301.64218940734861</v>
      </c>
      <c r="AU146">
        <f t="shared" si="96"/>
        <v>111.0451066387941</v>
      </c>
      <c r="AV146">
        <f t="shared" si="97"/>
        <v>-1.8477678849932517</v>
      </c>
      <c r="AW146">
        <f t="shared" si="98"/>
        <v>3.695892696229111</v>
      </c>
      <c r="AX146">
        <f t="shared" si="99"/>
        <v>37.395971263596614</v>
      </c>
      <c r="AY146">
        <f t="shared" si="100"/>
        <v>21.879472697922786</v>
      </c>
      <c r="AZ146">
        <f t="shared" si="101"/>
        <v>28.019875526428223</v>
      </c>
      <c r="BA146">
        <f t="shared" si="102"/>
        <v>3.799238888199056</v>
      </c>
      <c r="BB146">
        <f t="shared" si="103"/>
        <v>0.35482081840367996</v>
      </c>
      <c r="BC146">
        <f t="shared" si="104"/>
        <v>1.5335158248917724</v>
      </c>
      <c r="BD146">
        <f t="shared" si="105"/>
        <v>2.2657230633072833</v>
      </c>
      <c r="BE146">
        <f t="shared" si="106"/>
        <v>0.22437772697845537</v>
      </c>
      <c r="BF146">
        <f t="shared" si="107"/>
        <v>4.0234897348703305</v>
      </c>
      <c r="BG146">
        <f t="shared" si="108"/>
        <v>2.0554491654449634</v>
      </c>
      <c r="BH146">
        <f t="shared" si="109"/>
        <v>44.774323764475376</v>
      </c>
      <c r="BI146">
        <f t="shared" si="110"/>
        <v>21.327348278736977</v>
      </c>
      <c r="BJ146">
        <f t="shared" si="111"/>
        <v>-0.10353715123477418</v>
      </c>
    </row>
    <row r="147" spans="1:62">
      <c r="A147" s="1">
        <v>59</v>
      </c>
      <c r="B147" s="1" t="s">
        <v>227</v>
      </c>
      <c r="C147" s="2">
        <v>40977</v>
      </c>
      <c r="D147" s="1" t="s">
        <v>172</v>
      </c>
      <c r="E147" s="1">
        <v>0</v>
      </c>
      <c r="F147" s="1" t="s">
        <v>69</v>
      </c>
      <c r="G147" s="1" t="s">
        <v>83</v>
      </c>
      <c r="H147" s="1">
        <v>0</v>
      </c>
      <c r="I147" s="1">
        <v>13125</v>
      </c>
      <c r="J147" s="1">
        <v>0</v>
      </c>
      <c r="K147">
        <f t="shared" si="84"/>
        <v>-3.3342559374660583</v>
      </c>
      <c r="L147">
        <f t="shared" si="85"/>
        <v>0.17637966708365085</v>
      </c>
      <c r="M147">
        <f t="shared" si="86"/>
        <v>49.14872034925969</v>
      </c>
      <c r="N147">
        <f t="shared" si="87"/>
        <v>4.325955522568468</v>
      </c>
      <c r="O147">
        <f t="shared" si="88"/>
        <v>2.4597036786454369</v>
      </c>
      <c r="P147">
        <f t="shared" si="89"/>
        <v>28.244966506958008</v>
      </c>
      <c r="Q147" s="1">
        <v>3</v>
      </c>
      <c r="R147">
        <f t="shared" si="90"/>
        <v>2.0786957442760468</v>
      </c>
      <c r="S147" s="1">
        <v>1</v>
      </c>
      <c r="T147">
        <f t="shared" si="91"/>
        <v>4.1573914885520935</v>
      </c>
      <c r="U147" s="1">
        <v>28.648826599121094</v>
      </c>
      <c r="V147" s="1">
        <v>28.244966506958008</v>
      </c>
      <c r="W147" s="1">
        <v>28.736616134643555</v>
      </c>
      <c r="X147" s="1">
        <v>17.244014739990234</v>
      </c>
      <c r="Y147" s="1">
        <v>19.193462371826172</v>
      </c>
      <c r="Z147" s="1">
        <v>11.50438117980957</v>
      </c>
      <c r="AA147" s="1">
        <v>14.061766624450684</v>
      </c>
      <c r="AB147" s="1">
        <v>28.850513458251953</v>
      </c>
      <c r="AC147" s="1">
        <v>35.263889312744141</v>
      </c>
      <c r="AD147" s="1">
        <v>500.330322265625</v>
      </c>
      <c r="AE147" s="1">
        <v>1322.5062255859375</v>
      </c>
      <c r="AF147" s="1">
        <v>396.08984375</v>
      </c>
      <c r="AG147" s="1">
        <v>98.825973510742188</v>
      </c>
      <c r="AH147" s="1">
        <v>7.6371593475341797</v>
      </c>
      <c r="AI147" s="1">
        <v>-0.35220658779144287</v>
      </c>
      <c r="AJ147" s="1">
        <v>0</v>
      </c>
      <c r="AK147" s="1">
        <v>-0.21956524252891541</v>
      </c>
      <c r="AL147" s="1">
        <v>2.737391471862793</v>
      </c>
      <c r="AM147" s="1">
        <v>1</v>
      </c>
      <c r="AN147" s="1">
        <v>0</v>
      </c>
      <c r="AO147" s="1">
        <v>0.18999999761581421</v>
      </c>
      <c r="AP147" s="1">
        <v>111125</v>
      </c>
      <c r="AQ147">
        <f t="shared" si="92"/>
        <v>1.6677677408854166</v>
      </c>
      <c r="AR147">
        <f t="shared" si="93"/>
        <v>4.3259555225684679E-3</v>
      </c>
      <c r="AS147">
        <f t="shared" si="94"/>
        <v>301.39496650695799</v>
      </c>
      <c r="AT147">
        <f t="shared" si="95"/>
        <v>301.79882659912107</v>
      </c>
      <c r="AU147">
        <f t="shared" si="96"/>
        <v>251.27617970822757</v>
      </c>
      <c r="AV147">
        <f t="shared" si="97"/>
        <v>0.55018757249547712</v>
      </c>
      <c r="AW147">
        <f t="shared" si="98"/>
        <v>3.8493714545876387</v>
      </c>
      <c r="AX147">
        <f t="shared" si="99"/>
        <v>38.951009717796708</v>
      </c>
      <c r="AY147">
        <f t="shared" si="100"/>
        <v>24.889243093346025</v>
      </c>
      <c r="AZ147">
        <f t="shared" si="101"/>
        <v>28.446896553039551</v>
      </c>
      <c r="BA147">
        <f t="shared" si="102"/>
        <v>3.8948356538339644</v>
      </c>
      <c r="BB147">
        <f t="shared" si="103"/>
        <v>0.16920121075928229</v>
      </c>
      <c r="BC147">
        <f t="shared" si="104"/>
        <v>1.3896677759422018</v>
      </c>
      <c r="BD147">
        <f t="shared" si="105"/>
        <v>2.5051678778917625</v>
      </c>
      <c r="BE147">
        <f t="shared" si="106"/>
        <v>0.10637308877403734</v>
      </c>
      <c r="BF147">
        <f t="shared" si="107"/>
        <v>4.8571701353228134</v>
      </c>
      <c r="BG147">
        <f t="shared" si="108"/>
        <v>2.5607011073418646</v>
      </c>
      <c r="BH147">
        <f t="shared" si="109"/>
        <v>37.032737740925292</v>
      </c>
      <c r="BI147">
        <f t="shared" si="110"/>
        <v>20.276171452261327</v>
      </c>
      <c r="BJ147">
        <f t="shared" si="111"/>
        <v>-6.0897406585863449E-2</v>
      </c>
    </row>
    <row r="148" spans="1:62">
      <c r="A148" s="1">
        <v>60</v>
      </c>
      <c r="B148" s="1" t="s">
        <v>228</v>
      </c>
      <c r="C148" s="2">
        <v>40977</v>
      </c>
      <c r="D148" s="1" t="s">
        <v>172</v>
      </c>
      <c r="E148" s="1">
        <v>0</v>
      </c>
      <c r="F148" s="1" t="s">
        <v>66</v>
      </c>
      <c r="G148" s="1" t="s">
        <v>83</v>
      </c>
      <c r="H148" s="1">
        <v>0</v>
      </c>
      <c r="I148" s="1">
        <v>13243</v>
      </c>
      <c r="J148" s="1">
        <v>0</v>
      </c>
      <c r="K148">
        <f t="shared" si="84"/>
        <v>-2.194740678734147</v>
      </c>
      <c r="L148">
        <f t="shared" si="85"/>
        <v>7.1968291527049949E-2</v>
      </c>
      <c r="M148">
        <f t="shared" si="86"/>
        <v>66.170434916413569</v>
      </c>
      <c r="N148">
        <f t="shared" si="87"/>
        <v>1.9566283062373331</v>
      </c>
      <c r="O148">
        <f t="shared" si="88"/>
        <v>2.6640979968696841</v>
      </c>
      <c r="P148">
        <f t="shared" si="89"/>
        <v>28.574443817138672</v>
      </c>
      <c r="Q148" s="1">
        <v>3.5</v>
      </c>
      <c r="R148">
        <f t="shared" si="90"/>
        <v>1.9689131230115891</v>
      </c>
      <c r="S148" s="1">
        <v>1</v>
      </c>
      <c r="T148">
        <f t="shared" si="91"/>
        <v>3.9378262460231781</v>
      </c>
      <c r="U148" s="1">
        <v>28.818201065063477</v>
      </c>
      <c r="V148" s="1">
        <v>28.574443817138672</v>
      </c>
      <c r="W148" s="1">
        <v>28.862462997436523</v>
      </c>
      <c r="X148" s="1">
        <v>16.973318099975586</v>
      </c>
      <c r="Y148" s="1">
        <v>18.483388900756836</v>
      </c>
      <c r="Z148" s="1">
        <v>11.395601272583008</v>
      </c>
      <c r="AA148" s="1">
        <v>12.7469482421875</v>
      </c>
      <c r="AB148" s="1">
        <v>28.29768180847168</v>
      </c>
      <c r="AC148" s="1">
        <v>31.653360366821289</v>
      </c>
      <c r="AD148" s="1">
        <v>500.30862426757812</v>
      </c>
      <c r="AE148" s="1">
        <v>739.3109130859375</v>
      </c>
      <c r="AF148" s="1">
        <v>249.3406982421875</v>
      </c>
      <c r="AG148" s="1">
        <v>98.823295593261719</v>
      </c>
      <c r="AH148" s="1">
        <v>7.6371593475341797</v>
      </c>
      <c r="AI148" s="1">
        <v>-0.35220658779144287</v>
      </c>
      <c r="AJ148" s="1">
        <v>1</v>
      </c>
      <c r="AK148" s="1">
        <v>-0.21956524252891541</v>
      </c>
      <c r="AL148" s="1">
        <v>2.737391471862793</v>
      </c>
      <c r="AM148" s="1">
        <v>1</v>
      </c>
      <c r="AN148" s="1">
        <v>0</v>
      </c>
      <c r="AO148" s="1">
        <v>0.18999999761581421</v>
      </c>
      <c r="AP148" s="1">
        <v>111125</v>
      </c>
      <c r="AQ148">
        <f t="shared" si="92"/>
        <v>1.4294532121930805</v>
      </c>
      <c r="AR148">
        <f t="shared" si="93"/>
        <v>1.956628306237333E-3</v>
      </c>
      <c r="AS148">
        <f t="shared" si="94"/>
        <v>301.72444381713865</v>
      </c>
      <c r="AT148">
        <f t="shared" si="95"/>
        <v>301.96820106506345</v>
      </c>
      <c r="AU148">
        <f t="shared" si="96"/>
        <v>140.46907172367355</v>
      </c>
      <c r="AV148">
        <f t="shared" si="97"/>
        <v>0.50487570220734546</v>
      </c>
      <c r="AW148">
        <f t="shared" si="98"/>
        <v>3.9237934309193871</v>
      </c>
      <c r="AX148">
        <f t="shared" si="99"/>
        <v>39.705146517972743</v>
      </c>
      <c r="AY148">
        <f t="shared" si="100"/>
        <v>26.958198275785243</v>
      </c>
      <c r="AZ148">
        <f t="shared" si="101"/>
        <v>28.696322441101074</v>
      </c>
      <c r="BA148">
        <f t="shared" si="102"/>
        <v>3.9516394896060567</v>
      </c>
      <c r="BB148">
        <f t="shared" si="103"/>
        <v>7.0676595671609235E-2</v>
      </c>
      <c r="BC148">
        <f t="shared" si="104"/>
        <v>1.2596954340497031</v>
      </c>
      <c r="BD148">
        <f t="shared" si="105"/>
        <v>2.6919440555563536</v>
      </c>
      <c r="BE148">
        <f t="shared" si="106"/>
        <v>4.4287135002759513E-2</v>
      </c>
      <c r="BF148">
        <f t="shared" si="107"/>
        <v>6.5391804492794243</v>
      </c>
      <c r="BG148">
        <f t="shared" si="108"/>
        <v>3.5799947332009068</v>
      </c>
      <c r="BH148">
        <f t="shared" si="109"/>
        <v>31.52684546191584</v>
      </c>
      <c r="BI148">
        <f t="shared" si="110"/>
        <v>19.235809076553913</v>
      </c>
      <c r="BJ148">
        <f t="shared" si="111"/>
        <v>-3.5971063100106247E-2</v>
      </c>
    </row>
    <row r="149" spans="1:62">
      <c r="A149" s="1">
        <v>1</v>
      </c>
      <c r="B149" s="1" t="s">
        <v>229</v>
      </c>
      <c r="C149" s="2">
        <v>41045</v>
      </c>
      <c r="D149" s="1" t="s">
        <v>230</v>
      </c>
      <c r="E149" s="1">
        <v>0</v>
      </c>
      <c r="F149" s="1" t="s">
        <v>231</v>
      </c>
      <c r="G149" s="1" t="s">
        <v>187</v>
      </c>
      <c r="H149" s="1">
        <v>0</v>
      </c>
      <c r="I149" s="1">
        <v>264</v>
      </c>
      <c r="J149" s="1">
        <v>0</v>
      </c>
      <c r="K149">
        <f t="shared" ref="K149:K168" si="112">(X149-Y149*(1000-Z149)/(1000-AA149))*AQ149</f>
        <v>-1.0597345585911195</v>
      </c>
      <c r="L149">
        <f t="shared" ref="L149:L168" si="113">IF(BB149&lt;&gt;0,1/(1/BB149-1/T149),0)</f>
        <v>0.19188324566887427</v>
      </c>
      <c r="M149">
        <f t="shared" ref="M149:M168" si="114">((BE149-AR149/2)*Y149-K149)/(BE149+AR149/2)</f>
        <v>384.72286371231229</v>
      </c>
      <c r="N149">
        <f t="shared" ref="N149:N168" si="115">AR149*1000</f>
        <v>6.8578453025282942</v>
      </c>
      <c r="O149">
        <f t="shared" si="88"/>
        <v>3.5060256786162065</v>
      </c>
      <c r="P149">
        <f t="shared" si="89"/>
        <v>34.620460510253906</v>
      </c>
      <c r="Q149" s="1">
        <v>3</v>
      </c>
      <c r="R149">
        <f t="shared" si="90"/>
        <v>2.0786957442760468</v>
      </c>
      <c r="S149" s="1">
        <v>1</v>
      </c>
      <c r="T149">
        <f t="shared" ref="T149:T168" si="116">R149*(S149+1)*(S149+1)/(S149*S149+1)</f>
        <v>4.1573914885520935</v>
      </c>
      <c r="U149" s="1">
        <v>35.159626007080078</v>
      </c>
      <c r="V149" s="1">
        <v>34.620460510253906</v>
      </c>
      <c r="W149" s="1">
        <v>35.170978546142578</v>
      </c>
      <c r="X149" s="1">
        <v>399.830078125</v>
      </c>
      <c r="Y149" s="1">
        <v>398.82553100585938</v>
      </c>
      <c r="Z149" s="1">
        <v>16.729227066040039</v>
      </c>
      <c r="AA149" s="1">
        <v>20.755874633789062</v>
      </c>
      <c r="AB149" s="1">
        <v>28.637657165527344</v>
      </c>
      <c r="AC149" s="1">
        <v>35.530605316162109</v>
      </c>
      <c r="AD149" s="1">
        <v>500.3297119140625</v>
      </c>
      <c r="AE149" s="1">
        <v>234.07077026367188</v>
      </c>
      <c r="AF149" s="1">
        <v>56.928627014160156</v>
      </c>
      <c r="AG149" s="1">
        <v>97.548721313476562</v>
      </c>
      <c r="AH149" s="1">
        <v>8.7692699432373047</v>
      </c>
      <c r="AI149" s="1">
        <v>-0.40134793519973755</v>
      </c>
      <c r="AJ149" s="1">
        <v>1</v>
      </c>
      <c r="AK149" s="1">
        <v>-0.21956524252891541</v>
      </c>
      <c r="AL149" s="1">
        <v>2.737391471862793</v>
      </c>
      <c r="AM149" s="1">
        <v>1</v>
      </c>
      <c r="AN149" s="1">
        <v>0</v>
      </c>
      <c r="AO149" s="1">
        <v>0.18999999761581421</v>
      </c>
      <c r="AP149" s="1">
        <v>111115</v>
      </c>
      <c r="AQ149">
        <f t="shared" si="92"/>
        <v>1.6677657063802083</v>
      </c>
      <c r="AR149">
        <f t="shared" ref="AR149:AR168" si="117">(AA149-Z149)/(1000-AA149)*AQ149</f>
        <v>6.8578453025282945E-3</v>
      </c>
      <c r="AS149">
        <f t="shared" si="94"/>
        <v>307.77046051025388</v>
      </c>
      <c r="AT149">
        <f t="shared" si="95"/>
        <v>308.30962600708006</v>
      </c>
      <c r="AU149">
        <f t="shared" si="96"/>
        <v>44.473445792029452</v>
      </c>
      <c r="AV149">
        <f t="shared" ref="AV149:AV168" si="118">((AU149+0.00000010773*(AT149^4-AS149^4))-AR149*44100)/(R149*51.4+0.00000043092*AS149^3)</f>
        <v>-2.1034392491364682</v>
      </c>
      <c r="AW149">
        <f t="shared" si="98"/>
        <v>5.5307347088851531</v>
      </c>
      <c r="AX149">
        <f t="shared" ref="AX149:AX168" si="119">AW149*1000/AG149</f>
        <v>56.697152299023216</v>
      </c>
      <c r="AY149">
        <f t="shared" si="100"/>
        <v>35.941277665234153</v>
      </c>
      <c r="AZ149">
        <f t="shared" ref="AZ149:AZ168" si="120">IF(J149,V149,(U149+V149)/2)</f>
        <v>34.890043258666992</v>
      </c>
      <c r="BA149">
        <f t="shared" si="102"/>
        <v>5.6140690699325129</v>
      </c>
      <c r="BB149">
        <f t="shared" ref="BB149:BB168" si="121">IF(AY149&lt;&gt;0,(1000-(AX149+AA149)/2)/AY149*AR149,0)</f>
        <v>0.18341765491676087</v>
      </c>
      <c r="BC149">
        <f t="shared" ref="BC149:BC168" si="122">AA149*AG149/1000</f>
        <v>2.0247090302689466</v>
      </c>
      <c r="BD149">
        <f t="shared" si="105"/>
        <v>3.5893600396635663</v>
      </c>
      <c r="BE149">
        <f t="shared" ref="BE149:BE168" si="123">1/(1.6/L149+1.37/T149)</f>
        <v>0.11536769935458495</v>
      </c>
      <c r="BF149">
        <f t="shared" si="107"/>
        <v>37.529223415194977</v>
      </c>
      <c r="BG149">
        <f t="shared" si="108"/>
        <v>0.96463950726028147</v>
      </c>
      <c r="BH149">
        <f t="shared" ref="BH149:BH168" si="124">(1-AR149*AG149/AW149/L149)*100</f>
        <v>36.963893298181475</v>
      </c>
      <c r="BI149">
        <f t="shared" si="110"/>
        <v>399.16965102872405</v>
      </c>
      <c r="BJ149">
        <f t="shared" ref="BJ149:BJ168" si="125">K149*BH149/100/BI149</f>
        <v>-9.8133500498360279E-4</v>
      </c>
    </row>
    <row r="150" spans="1:62">
      <c r="A150" s="1">
        <v>2</v>
      </c>
      <c r="B150" s="1" t="s">
        <v>232</v>
      </c>
      <c r="C150" s="2">
        <v>41045</v>
      </c>
      <c r="D150" s="1" t="s">
        <v>230</v>
      </c>
      <c r="E150" s="1">
        <v>0</v>
      </c>
      <c r="F150" s="1" t="s">
        <v>233</v>
      </c>
      <c r="G150" s="1" t="s">
        <v>187</v>
      </c>
      <c r="H150" s="1">
        <v>0</v>
      </c>
      <c r="I150" s="1">
        <v>394.5</v>
      </c>
      <c r="J150" s="1">
        <v>0</v>
      </c>
      <c r="K150">
        <f t="shared" si="112"/>
        <v>5.3966638972241983</v>
      </c>
      <c r="L150">
        <f t="shared" si="113"/>
        <v>0.21835470076275307</v>
      </c>
      <c r="M150">
        <f t="shared" si="114"/>
        <v>332.99410015860127</v>
      </c>
      <c r="N150">
        <f t="shared" si="115"/>
        <v>7.3214445190469872</v>
      </c>
      <c r="O150">
        <f t="shared" si="88"/>
        <v>3.3100614557746852</v>
      </c>
      <c r="P150">
        <f t="shared" si="89"/>
        <v>34.228416442871094</v>
      </c>
      <c r="Q150" s="1">
        <v>3</v>
      </c>
      <c r="R150">
        <f t="shared" si="90"/>
        <v>2.0786957442760468</v>
      </c>
      <c r="S150" s="1">
        <v>1</v>
      </c>
      <c r="T150">
        <f t="shared" si="116"/>
        <v>4.1573914885520935</v>
      </c>
      <c r="U150" s="1">
        <v>35.043849945068359</v>
      </c>
      <c r="V150" s="1">
        <v>34.228416442871094</v>
      </c>
      <c r="W150" s="1">
        <v>35.117488861083984</v>
      </c>
      <c r="X150" s="1">
        <v>399.68365478515625</v>
      </c>
      <c r="Y150" s="1">
        <v>394.71463012695312</v>
      </c>
      <c r="Z150" s="1">
        <v>17.246191024780273</v>
      </c>
      <c r="AA150" s="1">
        <v>21.54191780090332</v>
      </c>
      <c r="AB150" s="1">
        <v>29.71258544921875</v>
      </c>
      <c r="AC150" s="1">
        <v>37.113475799560547</v>
      </c>
      <c r="AD150" s="1">
        <v>500.29205322265625</v>
      </c>
      <c r="AE150" s="1">
        <v>233.87496948242188</v>
      </c>
      <c r="AF150" s="1">
        <v>655.71026611328125</v>
      </c>
      <c r="AG150" s="1">
        <v>97.549476623535156</v>
      </c>
      <c r="AH150" s="1">
        <v>8.7692699432373047</v>
      </c>
      <c r="AI150" s="1">
        <v>-0.40134793519973755</v>
      </c>
      <c r="AJ150" s="1">
        <v>1</v>
      </c>
      <c r="AK150" s="1">
        <v>-0.21956524252891541</v>
      </c>
      <c r="AL150" s="1">
        <v>2.737391471862793</v>
      </c>
      <c r="AM150" s="1">
        <v>1</v>
      </c>
      <c r="AN150" s="1">
        <v>0</v>
      </c>
      <c r="AO150" s="1">
        <v>0.18999999761581421</v>
      </c>
      <c r="AP150" s="1">
        <v>111115</v>
      </c>
      <c r="AQ150">
        <f t="shared" si="92"/>
        <v>1.6676401774088541</v>
      </c>
      <c r="AR150">
        <f t="shared" si="117"/>
        <v>7.3214445190469876E-3</v>
      </c>
      <c r="AS150">
        <f t="shared" si="94"/>
        <v>307.37841644287107</v>
      </c>
      <c r="AT150">
        <f t="shared" si="95"/>
        <v>308.19384994506834</v>
      </c>
      <c r="AU150">
        <f t="shared" si="96"/>
        <v>44.436243644058777</v>
      </c>
      <c r="AV150">
        <f t="shared" si="118"/>
        <v>-2.2469416930505899</v>
      </c>
      <c r="AW150">
        <f t="shared" si="98"/>
        <v>5.4114642627200196</v>
      </c>
      <c r="AX150">
        <f t="shared" si="119"/>
        <v>55.474047119740554</v>
      </c>
      <c r="AY150">
        <f t="shared" si="100"/>
        <v>33.932129318837234</v>
      </c>
      <c r="AZ150">
        <f t="shared" si="120"/>
        <v>34.636133193969727</v>
      </c>
      <c r="BA150">
        <f t="shared" si="102"/>
        <v>5.5355498916979382</v>
      </c>
      <c r="BB150">
        <f t="shared" si="121"/>
        <v>0.2074585533898505</v>
      </c>
      <c r="BC150">
        <f t="shared" si="122"/>
        <v>2.1014028069453343</v>
      </c>
      <c r="BD150">
        <f t="shared" si="105"/>
        <v>3.4341470847526039</v>
      </c>
      <c r="BE150">
        <f t="shared" si="123"/>
        <v>0.13059841593653373</v>
      </c>
      <c r="BF150">
        <f t="shared" si="107"/>
        <v>32.483400189196601</v>
      </c>
      <c r="BG150">
        <f t="shared" si="108"/>
        <v>0.84363252522841503</v>
      </c>
      <c r="BH150">
        <f t="shared" si="124"/>
        <v>39.55722727859218</v>
      </c>
      <c r="BI150">
        <f t="shared" si="110"/>
        <v>392.96221006227694</v>
      </c>
      <c r="BJ150">
        <f t="shared" si="125"/>
        <v>5.4325086449111392E-3</v>
      </c>
    </row>
    <row r="151" spans="1:62">
      <c r="A151" s="1">
        <v>3</v>
      </c>
      <c r="B151" s="1" t="s">
        <v>234</v>
      </c>
      <c r="C151" s="2">
        <v>41045</v>
      </c>
      <c r="D151" s="1" t="s">
        <v>230</v>
      </c>
      <c r="E151" s="1">
        <v>0</v>
      </c>
      <c r="F151" s="1" t="s">
        <v>233</v>
      </c>
      <c r="G151" s="1" t="s">
        <v>187</v>
      </c>
      <c r="H151" s="1">
        <v>0</v>
      </c>
      <c r="I151" s="1">
        <v>621.5</v>
      </c>
      <c r="J151" s="1">
        <v>0</v>
      </c>
      <c r="K151">
        <f t="shared" si="112"/>
        <v>-0.99128614986115671</v>
      </c>
      <c r="L151">
        <f t="shared" si="113"/>
        <v>0.11598438715931494</v>
      </c>
      <c r="M151">
        <f t="shared" si="114"/>
        <v>391.79408553012667</v>
      </c>
      <c r="N151">
        <f t="shared" si="115"/>
        <v>3.7583300341335568</v>
      </c>
      <c r="O151">
        <f t="shared" si="88"/>
        <v>3.1496164676145053</v>
      </c>
      <c r="P151">
        <f t="shared" si="89"/>
        <v>33.673076629638672</v>
      </c>
      <c r="Q151" s="1">
        <v>5</v>
      </c>
      <c r="R151">
        <f t="shared" si="90"/>
        <v>1.6395652592182159</v>
      </c>
      <c r="S151" s="1">
        <v>1</v>
      </c>
      <c r="T151">
        <f t="shared" si="116"/>
        <v>3.2791305184364319</v>
      </c>
      <c r="U151" s="1">
        <v>34.711963653564453</v>
      </c>
      <c r="V151" s="1">
        <v>33.673076629638672</v>
      </c>
      <c r="W151" s="1">
        <v>34.823921203613281</v>
      </c>
      <c r="X151" s="1">
        <v>399.32830810546875</v>
      </c>
      <c r="Y151" s="1">
        <v>398.82101440429688</v>
      </c>
      <c r="Z151" s="1">
        <v>17.818635940551758</v>
      </c>
      <c r="AA151" s="1">
        <v>21.493858337402344</v>
      </c>
      <c r="AB151" s="1">
        <v>31.268960952758789</v>
      </c>
      <c r="AC151" s="1">
        <v>37.718410491943359</v>
      </c>
      <c r="AD151" s="1">
        <v>500.3165283203125</v>
      </c>
      <c r="AE151" s="1">
        <v>21.10175895690918</v>
      </c>
      <c r="AF151" s="1">
        <v>382.19638061523438</v>
      </c>
      <c r="AG151" s="1">
        <v>97.550117492675781</v>
      </c>
      <c r="AH151" s="1">
        <v>8.7692699432373047</v>
      </c>
      <c r="AI151" s="1">
        <v>-0.40134793519973755</v>
      </c>
      <c r="AJ151" s="1">
        <v>1</v>
      </c>
      <c r="AK151" s="1">
        <v>-0.21956524252891541</v>
      </c>
      <c r="AL151" s="1">
        <v>2.737391471862793</v>
      </c>
      <c r="AM151" s="1">
        <v>1</v>
      </c>
      <c r="AN151" s="1">
        <v>0</v>
      </c>
      <c r="AO151" s="1">
        <v>0.18999999761581421</v>
      </c>
      <c r="AP151" s="1">
        <v>111115</v>
      </c>
      <c r="AQ151">
        <f t="shared" si="92"/>
        <v>1.000633056640625</v>
      </c>
      <c r="AR151">
        <f t="shared" si="117"/>
        <v>3.7583300341335569E-3</v>
      </c>
      <c r="AS151">
        <f t="shared" si="94"/>
        <v>306.82307662963865</v>
      </c>
      <c r="AT151">
        <f t="shared" si="95"/>
        <v>307.86196365356443</v>
      </c>
      <c r="AU151">
        <f t="shared" si="96"/>
        <v>4.0093341515022303</v>
      </c>
      <c r="AV151">
        <f t="shared" si="118"/>
        <v>-1.5377942265831339</v>
      </c>
      <c r="AW151">
        <f t="shared" si="98"/>
        <v>5.2463448737990328</v>
      </c>
      <c r="AX151">
        <f t="shared" si="119"/>
        <v>53.781020552773164</v>
      </c>
      <c r="AY151">
        <f t="shared" si="100"/>
        <v>32.28716221537082</v>
      </c>
      <c r="AZ151">
        <f t="shared" si="120"/>
        <v>34.192520141601562</v>
      </c>
      <c r="BA151">
        <f t="shared" si="102"/>
        <v>5.4006562490057739</v>
      </c>
      <c r="BB151">
        <f t="shared" si="121"/>
        <v>0.11202211240904067</v>
      </c>
      <c r="BC151">
        <f t="shared" si="122"/>
        <v>2.0967284061845275</v>
      </c>
      <c r="BD151">
        <f t="shared" si="105"/>
        <v>3.3039278428212464</v>
      </c>
      <c r="BE151">
        <f t="shared" si="123"/>
        <v>7.0359341435451098E-2</v>
      </c>
      <c r="BF151">
        <f t="shared" si="107"/>
        <v>38.219559076399321</v>
      </c>
      <c r="BG151">
        <f t="shared" si="108"/>
        <v>0.98238074569699885</v>
      </c>
      <c r="BH151">
        <f t="shared" si="124"/>
        <v>39.748710889700767</v>
      </c>
      <c r="BI151">
        <f t="shared" si="110"/>
        <v>399.22912146035594</v>
      </c>
      <c r="BJ151">
        <f t="shared" si="125"/>
        <v>-9.8696073161357338E-4</v>
      </c>
    </row>
    <row r="152" spans="1:62">
      <c r="A152" s="1">
        <v>4</v>
      </c>
      <c r="B152" s="1" t="s">
        <v>235</v>
      </c>
      <c r="C152" s="2">
        <v>41045</v>
      </c>
      <c r="D152" s="1" t="s">
        <v>230</v>
      </c>
      <c r="E152" s="1">
        <v>0</v>
      </c>
      <c r="F152" s="1" t="s">
        <v>236</v>
      </c>
      <c r="G152" s="1" t="s">
        <v>187</v>
      </c>
      <c r="H152" s="1">
        <v>0</v>
      </c>
      <c r="I152" s="1">
        <v>708.5</v>
      </c>
      <c r="J152" s="1">
        <v>0</v>
      </c>
      <c r="K152">
        <f t="shared" si="112"/>
        <v>1.4708060495381508</v>
      </c>
      <c r="L152">
        <f t="shared" si="113"/>
        <v>0.28283347861377933</v>
      </c>
      <c r="M152">
        <f t="shared" si="114"/>
        <v>369.58211288372962</v>
      </c>
      <c r="N152">
        <f t="shared" si="115"/>
        <v>7.0883401214793063</v>
      </c>
      <c r="O152">
        <f t="shared" si="88"/>
        <v>2.554752670158591</v>
      </c>
      <c r="P152">
        <f t="shared" si="89"/>
        <v>32.756156921386719</v>
      </c>
      <c r="Q152" s="1">
        <v>5</v>
      </c>
      <c r="R152">
        <f t="shared" si="90"/>
        <v>1.6395652592182159</v>
      </c>
      <c r="S152" s="1">
        <v>1</v>
      </c>
      <c r="T152">
        <f t="shared" si="116"/>
        <v>3.2791305184364319</v>
      </c>
      <c r="U152" s="1">
        <v>34.636077880859375</v>
      </c>
      <c r="V152" s="1">
        <v>32.756156921386719</v>
      </c>
      <c r="W152" s="1">
        <v>34.758586883544922</v>
      </c>
      <c r="X152" s="1">
        <v>399.2464599609375</v>
      </c>
      <c r="Y152" s="1">
        <v>394.97817993164062</v>
      </c>
      <c r="Z152" s="1">
        <v>17.987335205078125</v>
      </c>
      <c r="AA152" s="1">
        <v>24.895540237426758</v>
      </c>
      <c r="AB152" s="1">
        <v>31.698022842407227</v>
      </c>
      <c r="AC152" s="1">
        <v>43.8719482421875</v>
      </c>
      <c r="AD152" s="1">
        <v>500.26541137695312</v>
      </c>
      <c r="AE152" s="1">
        <v>115.06604766845703</v>
      </c>
      <c r="AF152" s="1">
        <v>340.846923828125</v>
      </c>
      <c r="AG152" s="1">
        <v>97.549446105957031</v>
      </c>
      <c r="AH152" s="1">
        <v>8.7692699432373047</v>
      </c>
      <c r="AI152" s="1">
        <v>-0.40134793519973755</v>
      </c>
      <c r="AJ152" s="1">
        <v>1</v>
      </c>
      <c r="AK152" s="1">
        <v>-0.21956524252891541</v>
      </c>
      <c r="AL152" s="1">
        <v>2.737391471862793</v>
      </c>
      <c r="AM152" s="1">
        <v>1</v>
      </c>
      <c r="AN152" s="1">
        <v>0</v>
      </c>
      <c r="AO152" s="1">
        <v>0.18999999761581421</v>
      </c>
      <c r="AP152" s="1">
        <v>111115</v>
      </c>
      <c r="AQ152">
        <f t="shared" si="92"/>
        <v>1.000530822753906</v>
      </c>
      <c r="AR152">
        <f t="shared" si="117"/>
        <v>7.088340121479306E-3</v>
      </c>
      <c r="AS152">
        <f t="shared" si="94"/>
        <v>305.9061569213867</v>
      </c>
      <c r="AT152">
        <f t="shared" si="95"/>
        <v>307.78607788085935</v>
      </c>
      <c r="AU152">
        <f t="shared" si="96"/>
        <v>21.862548782668</v>
      </c>
      <c r="AV152">
        <f t="shared" si="118"/>
        <v>-2.767110856481557</v>
      </c>
      <c r="AW152">
        <f t="shared" si="98"/>
        <v>4.9832988308281374</v>
      </c>
      <c r="AX152">
        <f t="shared" si="119"/>
        <v>51.08485009146375</v>
      </c>
      <c r="AY152">
        <f t="shared" si="100"/>
        <v>26.189309854036992</v>
      </c>
      <c r="AZ152">
        <f t="shared" si="120"/>
        <v>33.696117401123047</v>
      </c>
      <c r="BA152">
        <f t="shared" si="102"/>
        <v>5.2531074242615148</v>
      </c>
      <c r="BB152">
        <f t="shared" si="121"/>
        <v>0.26037542550290632</v>
      </c>
      <c r="BC152">
        <f t="shared" si="122"/>
        <v>2.4285461606695464</v>
      </c>
      <c r="BD152">
        <f t="shared" si="105"/>
        <v>2.8245612635919684</v>
      </c>
      <c r="BE152">
        <f t="shared" si="123"/>
        <v>0.16461358922536759</v>
      </c>
      <c r="BF152">
        <f t="shared" si="107"/>
        <v>36.05253040247711</v>
      </c>
      <c r="BG152">
        <f t="shared" si="108"/>
        <v>0.93570260754073464</v>
      </c>
      <c r="BH152">
        <f t="shared" si="124"/>
        <v>50.94067032115921</v>
      </c>
      <c r="BI152">
        <f t="shared" si="110"/>
        <v>394.37265717013025</v>
      </c>
      <c r="BJ152">
        <f t="shared" si="125"/>
        <v>1.8998235479486538E-3</v>
      </c>
    </row>
    <row r="153" spans="1:62">
      <c r="A153" s="1">
        <v>5</v>
      </c>
      <c r="B153" s="1" t="s">
        <v>237</v>
      </c>
      <c r="C153" s="2">
        <v>41045</v>
      </c>
      <c r="D153" s="1" t="s">
        <v>230</v>
      </c>
      <c r="E153" s="1">
        <v>0</v>
      </c>
      <c r="F153" s="1" t="s">
        <v>236</v>
      </c>
      <c r="G153" s="1" t="s">
        <v>187</v>
      </c>
      <c r="H153" s="1">
        <v>0</v>
      </c>
      <c r="I153" s="1">
        <v>754</v>
      </c>
      <c r="J153" s="1">
        <v>0</v>
      </c>
      <c r="K153">
        <f t="shared" si="112"/>
        <v>12.528718970585453</v>
      </c>
      <c r="L153">
        <f t="shared" si="113"/>
        <v>-9.1844504297586407E-2</v>
      </c>
      <c r="M153">
        <f t="shared" si="114"/>
        <v>573.56180019358067</v>
      </c>
      <c r="N153">
        <f t="shared" si="115"/>
        <v>-3.3245095623612477</v>
      </c>
      <c r="O153">
        <f t="shared" si="88"/>
        <v>3.3230034984584789</v>
      </c>
      <c r="P153">
        <f t="shared" si="89"/>
        <v>31.965127944946289</v>
      </c>
      <c r="Q153" s="1">
        <v>5</v>
      </c>
      <c r="R153">
        <f t="shared" si="90"/>
        <v>1.6395652592182159</v>
      </c>
      <c r="S153" s="1">
        <v>1</v>
      </c>
      <c r="T153">
        <f t="shared" si="116"/>
        <v>3.2791305184364319</v>
      </c>
      <c r="U153" s="1">
        <v>34.333171844482422</v>
      </c>
      <c r="V153" s="1">
        <v>31.965127944946289</v>
      </c>
      <c r="W153" s="1">
        <v>34.688663482666016</v>
      </c>
      <c r="X153" s="1">
        <v>398.93716430664062</v>
      </c>
      <c r="Y153" s="1">
        <v>387.705078125</v>
      </c>
      <c r="Z153" s="1">
        <v>18.061687469482422</v>
      </c>
      <c r="AA153" s="1">
        <v>14.78858757019043</v>
      </c>
      <c r="AB153" s="1">
        <v>32.370479583740234</v>
      </c>
      <c r="AC153" s="1">
        <v>26.504371643066406</v>
      </c>
      <c r="AD153" s="1">
        <v>500.34292602539062</v>
      </c>
      <c r="AE153" s="1">
        <v>149.12583923339844</v>
      </c>
      <c r="AF153" s="1">
        <v>263.58047485351562</v>
      </c>
      <c r="AG153" s="1">
        <v>97.552444458007812</v>
      </c>
      <c r="AH153" s="1">
        <v>8.7692699432373047</v>
      </c>
      <c r="AI153" s="1">
        <v>-0.40134793519973755</v>
      </c>
      <c r="AJ153" s="1">
        <v>0.3333333432674408</v>
      </c>
      <c r="AK153" s="1">
        <v>-0.21956524252891541</v>
      </c>
      <c r="AL153" s="1">
        <v>2.737391471862793</v>
      </c>
      <c r="AM153" s="1">
        <v>1</v>
      </c>
      <c r="AN153" s="1">
        <v>0</v>
      </c>
      <c r="AO153" s="1">
        <v>0.18999999761581421</v>
      </c>
      <c r="AP153" s="1">
        <v>111115</v>
      </c>
      <c r="AQ153">
        <f t="shared" si="92"/>
        <v>1.0006858520507811</v>
      </c>
      <c r="AR153">
        <f t="shared" si="117"/>
        <v>-3.3245095623612476E-3</v>
      </c>
      <c r="AS153">
        <f t="shared" si="94"/>
        <v>305.11512794494627</v>
      </c>
      <c r="AT153">
        <f t="shared" si="95"/>
        <v>307.4831718444824</v>
      </c>
      <c r="AU153">
        <f t="shared" si="96"/>
        <v>28.333909098801996</v>
      </c>
      <c r="AV153">
        <f t="shared" si="118"/>
        <v>2.1164764029130252</v>
      </c>
      <c r="AW153">
        <f t="shared" si="98"/>
        <v>4.7656663660118657</v>
      </c>
      <c r="AX153">
        <f t="shared" si="119"/>
        <v>48.852352111620156</v>
      </c>
      <c r="AY153">
        <f t="shared" si="100"/>
        <v>34.063764541429727</v>
      </c>
      <c r="AZ153">
        <f t="shared" si="120"/>
        <v>33.149149894714355</v>
      </c>
      <c r="BA153">
        <f t="shared" si="102"/>
        <v>5.0946006167531959</v>
      </c>
      <c r="BB153">
        <f t="shared" si="121"/>
        <v>-9.4491086038995795E-2</v>
      </c>
      <c r="BC153">
        <f t="shared" si="122"/>
        <v>1.4426628675533866</v>
      </c>
      <c r="BD153">
        <f t="shared" si="105"/>
        <v>3.6519377491998091</v>
      </c>
      <c r="BE153">
        <f t="shared" si="123"/>
        <v>-5.8813307285578646E-2</v>
      </c>
      <c r="BF153">
        <f t="shared" si="107"/>
        <v>55.952355656619247</v>
      </c>
      <c r="BG153">
        <f t="shared" si="108"/>
        <v>1.4793765481933114</v>
      </c>
      <c r="BH153">
        <f t="shared" si="124"/>
        <v>25.904994732607779</v>
      </c>
      <c r="BI153">
        <f t="shared" si="110"/>
        <v>382.54707342979339</v>
      </c>
      <c r="BJ153">
        <f t="shared" si="125"/>
        <v>8.484090494523238E-3</v>
      </c>
    </row>
    <row r="154" spans="1:62">
      <c r="A154" s="1">
        <v>6</v>
      </c>
      <c r="B154" s="1" t="s">
        <v>238</v>
      </c>
      <c r="C154" s="2">
        <v>41045</v>
      </c>
      <c r="D154" s="1" t="s">
        <v>230</v>
      </c>
      <c r="E154" s="1">
        <v>0</v>
      </c>
      <c r="F154" s="1" t="s">
        <v>239</v>
      </c>
      <c r="G154" s="1" t="s">
        <v>187</v>
      </c>
      <c r="H154" s="1">
        <v>0</v>
      </c>
      <c r="I154" s="1">
        <v>835.5</v>
      </c>
      <c r="J154" s="1">
        <v>0</v>
      </c>
      <c r="K154">
        <f t="shared" si="112"/>
        <v>3.6921681335809784</v>
      </c>
      <c r="L154">
        <f t="shared" si="113"/>
        <v>0.34101541060313773</v>
      </c>
      <c r="M154">
        <f t="shared" si="114"/>
        <v>355.80098925338768</v>
      </c>
      <c r="N154">
        <f t="shared" si="115"/>
        <v>9.0602668605190662</v>
      </c>
      <c r="O154">
        <f t="shared" si="88"/>
        <v>2.7437517264049234</v>
      </c>
      <c r="P154">
        <f t="shared" si="89"/>
        <v>34.123100280761719</v>
      </c>
      <c r="Q154" s="1">
        <v>5</v>
      </c>
      <c r="R154">
        <f t="shared" si="90"/>
        <v>1.6395652592182159</v>
      </c>
      <c r="S154" s="1">
        <v>1</v>
      </c>
      <c r="T154">
        <f t="shared" si="116"/>
        <v>3.2791305184364319</v>
      </c>
      <c r="U154" s="1">
        <v>34.676300048828125</v>
      </c>
      <c r="V154" s="1">
        <v>34.123100280761719</v>
      </c>
      <c r="W154" s="1">
        <v>34.757469177246094</v>
      </c>
      <c r="X154" s="1">
        <v>399.21527099609375</v>
      </c>
      <c r="Y154" s="1">
        <v>391.97586059570312</v>
      </c>
      <c r="Z154" s="1">
        <v>18.212038040161133</v>
      </c>
      <c r="AA154" s="1">
        <v>27.022407531738281</v>
      </c>
      <c r="AB154" s="1">
        <v>32.022850036621094</v>
      </c>
      <c r="AC154" s="1">
        <v>47.514423370361328</v>
      </c>
      <c r="AD154" s="1">
        <v>500.28756713867188</v>
      </c>
      <c r="AE154" s="1">
        <v>1344.9539794921875</v>
      </c>
      <c r="AF154" s="1">
        <v>819.07275390625</v>
      </c>
      <c r="AG154" s="1">
        <v>97.550750732421875</v>
      </c>
      <c r="AH154" s="1">
        <v>8.7692699432373047</v>
      </c>
      <c r="AI154" s="1">
        <v>-0.40134793519973755</v>
      </c>
      <c r="AJ154" s="1">
        <v>1</v>
      </c>
      <c r="AK154" s="1">
        <v>-0.21956524252891541</v>
      </c>
      <c r="AL154" s="1">
        <v>2.737391471862793</v>
      </c>
      <c r="AM154" s="1">
        <v>1</v>
      </c>
      <c r="AN154" s="1">
        <v>0</v>
      </c>
      <c r="AO154" s="1">
        <v>0.18999999761581421</v>
      </c>
      <c r="AP154" s="1">
        <v>111115</v>
      </c>
      <c r="AQ154">
        <f t="shared" si="92"/>
        <v>1.0005751342773437</v>
      </c>
      <c r="AR154">
        <f t="shared" si="117"/>
        <v>9.0602668605190666E-3</v>
      </c>
      <c r="AS154">
        <f t="shared" si="94"/>
        <v>307.2731002807617</v>
      </c>
      <c r="AT154">
        <f t="shared" si="95"/>
        <v>307.8263000488281</v>
      </c>
      <c r="AU154">
        <f t="shared" si="96"/>
        <v>255.54125289689546</v>
      </c>
      <c r="AV154">
        <f t="shared" si="118"/>
        <v>-1.4164950526679649</v>
      </c>
      <c r="AW154">
        <f t="shared" si="98"/>
        <v>5.3798078677234438</v>
      </c>
      <c r="AX154">
        <f t="shared" si="119"/>
        <v>55.148810514847384</v>
      </c>
      <c r="AY154">
        <f t="shared" si="100"/>
        <v>28.126402983109102</v>
      </c>
      <c r="AZ154">
        <f t="shared" si="120"/>
        <v>34.399700164794922</v>
      </c>
      <c r="BA154">
        <f t="shared" si="102"/>
        <v>5.463295437351233</v>
      </c>
      <c r="BB154">
        <f t="shared" si="121"/>
        <v>0.30889197896576204</v>
      </c>
      <c r="BC154">
        <f t="shared" si="122"/>
        <v>2.6360561413185204</v>
      </c>
      <c r="BD154">
        <f t="shared" si="105"/>
        <v>2.8272392960327126</v>
      </c>
      <c r="BE154">
        <f t="shared" si="123"/>
        <v>0.19570759416012246</v>
      </c>
      <c r="BF154">
        <f t="shared" si="107"/>
        <v>34.708653613006341</v>
      </c>
      <c r="BG154">
        <f t="shared" si="108"/>
        <v>0.90771148180569361</v>
      </c>
      <c r="BH154">
        <f t="shared" si="124"/>
        <v>51.823989318320088</v>
      </c>
      <c r="BI154">
        <f t="shared" si="110"/>
        <v>390.45581528115707</v>
      </c>
      <c r="BJ154">
        <f t="shared" si="125"/>
        <v>4.9005002468297575E-3</v>
      </c>
    </row>
    <row r="155" spans="1:62">
      <c r="A155" s="1">
        <v>7</v>
      </c>
      <c r="B155" s="1" t="s">
        <v>240</v>
      </c>
      <c r="C155" s="2">
        <v>41045</v>
      </c>
      <c r="D155" s="1" t="s">
        <v>230</v>
      </c>
      <c r="E155" s="1">
        <v>0</v>
      </c>
      <c r="F155" s="1" t="s">
        <v>231</v>
      </c>
      <c r="G155" s="1" t="s">
        <v>187</v>
      </c>
      <c r="H155" s="1">
        <v>0</v>
      </c>
      <c r="I155" s="1">
        <v>954</v>
      </c>
      <c r="J155" s="1">
        <v>0</v>
      </c>
      <c r="K155">
        <f t="shared" si="112"/>
        <v>-2.5975993856677801</v>
      </c>
      <c r="L155">
        <f t="shared" si="113"/>
        <v>6.6371387214722577E-2</v>
      </c>
      <c r="M155">
        <f t="shared" si="114"/>
        <v>439.64596059486155</v>
      </c>
      <c r="N155">
        <f t="shared" si="115"/>
        <v>2.3839329561102134</v>
      </c>
      <c r="O155">
        <f t="shared" si="88"/>
        <v>3.4312754891141597</v>
      </c>
      <c r="P155">
        <f t="shared" si="89"/>
        <v>34.222846984863281</v>
      </c>
      <c r="Q155" s="1">
        <v>4</v>
      </c>
      <c r="R155">
        <f t="shared" si="90"/>
        <v>1.8591305017471313</v>
      </c>
      <c r="S155" s="1">
        <v>1</v>
      </c>
      <c r="T155">
        <f t="shared" si="116"/>
        <v>3.7182610034942627</v>
      </c>
      <c r="U155" s="1">
        <v>34.698326110839844</v>
      </c>
      <c r="V155" s="1">
        <v>34.222846984863281</v>
      </c>
      <c r="W155" s="1">
        <v>34.793621063232422</v>
      </c>
      <c r="X155" s="1">
        <v>399.26834106445312</v>
      </c>
      <c r="Y155" s="1">
        <v>400.58163452148438</v>
      </c>
      <c r="Z155" s="1">
        <v>18.414836883544922</v>
      </c>
      <c r="AA155" s="1">
        <v>20.282138824462891</v>
      </c>
      <c r="AB155" s="1">
        <v>32.339431762695312</v>
      </c>
      <c r="AC155" s="1">
        <v>35.618717193603516</v>
      </c>
      <c r="AD155" s="1">
        <v>500.3115234375</v>
      </c>
      <c r="AE155" s="1">
        <v>23.492851257324219</v>
      </c>
      <c r="AF155" s="1">
        <v>17.779741287231445</v>
      </c>
      <c r="AG155" s="1">
        <v>97.549407958984375</v>
      </c>
      <c r="AH155" s="1">
        <v>8.7692699432373047</v>
      </c>
      <c r="AI155" s="1">
        <v>-0.40134793519973755</v>
      </c>
      <c r="AJ155" s="1">
        <v>1</v>
      </c>
      <c r="AK155" s="1">
        <v>-0.21956524252891541</v>
      </c>
      <c r="AL155" s="1">
        <v>2.737391471862793</v>
      </c>
      <c r="AM155" s="1">
        <v>1</v>
      </c>
      <c r="AN155" s="1">
        <v>0</v>
      </c>
      <c r="AO155" s="1">
        <v>0.18999999761581421</v>
      </c>
      <c r="AP155" s="1">
        <v>111115</v>
      </c>
      <c r="AQ155">
        <f t="shared" si="92"/>
        <v>1.2507788085937499</v>
      </c>
      <c r="AR155">
        <f t="shared" si="117"/>
        <v>2.3839329561102132E-3</v>
      </c>
      <c r="AS155">
        <f t="shared" si="94"/>
        <v>307.37284698486326</v>
      </c>
      <c r="AT155">
        <f t="shared" si="95"/>
        <v>307.84832611083982</v>
      </c>
      <c r="AU155">
        <f t="shared" si="96"/>
        <v>4.4636416828802794</v>
      </c>
      <c r="AV155">
        <f t="shared" si="118"/>
        <v>-0.87629363821148609</v>
      </c>
      <c r="AW155">
        <f t="shared" si="98"/>
        <v>5.409786123582446</v>
      </c>
      <c r="AX155">
        <f t="shared" si="119"/>
        <v>55.456883201762174</v>
      </c>
      <c r="AY155">
        <f t="shared" si="100"/>
        <v>35.174744377299284</v>
      </c>
      <c r="AZ155">
        <f t="shared" si="120"/>
        <v>34.460586547851562</v>
      </c>
      <c r="BA155">
        <f t="shared" si="102"/>
        <v>5.4818236101867814</v>
      </c>
      <c r="BB155">
        <f t="shared" si="121"/>
        <v>6.5207427129293671E-2</v>
      </c>
      <c r="BC155">
        <f t="shared" si="122"/>
        <v>1.9785106344682863</v>
      </c>
      <c r="BD155">
        <f t="shared" si="105"/>
        <v>3.5033129757184951</v>
      </c>
      <c r="BE155">
        <f t="shared" si="123"/>
        <v>4.0857642222067801E-2</v>
      </c>
      <c r="BF155">
        <f t="shared" si="107"/>
        <v>42.887203167587714</v>
      </c>
      <c r="BG155">
        <f t="shared" si="108"/>
        <v>1.0975190141206588</v>
      </c>
      <c r="BH155">
        <f t="shared" si="124"/>
        <v>35.232417793222503</v>
      </c>
      <c r="BI155">
        <f t="shared" si="110"/>
        <v>401.52475259935898</v>
      </c>
      <c r="BJ155">
        <f t="shared" si="125"/>
        <v>-2.279304232747604E-3</v>
      </c>
    </row>
    <row r="156" spans="1:62">
      <c r="A156" s="1">
        <v>8</v>
      </c>
      <c r="B156" s="1" t="s">
        <v>241</v>
      </c>
      <c r="C156" s="2">
        <v>41045</v>
      </c>
      <c r="D156" s="1" t="s">
        <v>230</v>
      </c>
      <c r="E156" s="1">
        <v>0</v>
      </c>
      <c r="F156" s="1" t="s">
        <v>233</v>
      </c>
      <c r="G156" s="1" t="s">
        <v>187</v>
      </c>
      <c r="H156" s="1">
        <v>0</v>
      </c>
      <c r="I156" s="1">
        <v>1066</v>
      </c>
      <c r="J156" s="1">
        <v>0</v>
      </c>
      <c r="K156">
        <f t="shared" si="112"/>
        <v>-3.0701964912350075</v>
      </c>
      <c r="L156">
        <f t="shared" si="113"/>
        <v>5.7913028321524909E-2</v>
      </c>
      <c r="M156">
        <f t="shared" si="114"/>
        <v>462.75602722479243</v>
      </c>
      <c r="N156">
        <f t="shared" si="115"/>
        <v>1.9983814701288269</v>
      </c>
      <c r="O156">
        <f t="shared" si="88"/>
        <v>3.2917867923843822</v>
      </c>
      <c r="P156">
        <f t="shared" si="89"/>
        <v>33.718009948730469</v>
      </c>
      <c r="Q156" s="1">
        <v>4</v>
      </c>
      <c r="R156">
        <f t="shared" si="90"/>
        <v>1.8591305017471313</v>
      </c>
      <c r="S156" s="1">
        <v>1</v>
      </c>
      <c r="T156">
        <f t="shared" si="116"/>
        <v>3.7182610034942627</v>
      </c>
      <c r="U156" s="1">
        <v>34.612579345703125</v>
      </c>
      <c r="V156" s="1">
        <v>33.718009948730469</v>
      </c>
      <c r="W156" s="1">
        <v>34.713794708251953</v>
      </c>
      <c r="X156" s="1">
        <v>399.14968872070312</v>
      </c>
      <c r="Y156" s="1">
        <v>400.9637451171875</v>
      </c>
      <c r="Z156" s="1">
        <v>18.606941223144531</v>
      </c>
      <c r="AA156" s="1">
        <v>20.172466278076172</v>
      </c>
      <c r="AB156" s="1">
        <v>32.831737518310547</v>
      </c>
      <c r="AC156" s="1">
        <v>35.594089508056641</v>
      </c>
      <c r="AD156" s="1">
        <v>500.297119140625</v>
      </c>
      <c r="AE156" s="1">
        <v>531.47442626953125</v>
      </c>
      <c r="AF156" s="1">
        <v>268.80593872070312</v>
      </c>
      <c r="AG156" s="1">
        <v>97.546485900878906</v>
      </c>
      <c r="AH156" s="1">
        <v>8.7692699432373047</v>
      </c>
      <c r="AI156" s="1">
        <v>-0.40134793519973755</v>
      </c>
      <c r="AJ156" s="1">
        <v>1</v>
      </c>
      <c r="AK156" s="1">
        <v>-0.21956524252891541</v>
      </c>
      <c r="AL156" s="1">
        <v>2.737391471862793</v>
      </c>
      <c r="AM156" s="1">
        <v>1</v>
      </c>
      <c r="AN156" s="1">
        <v>0</v>
      </c>
      <c r="AO156" s="1">
        <v>0.18999999761581421</v>
      </c>
      <c r="AP156" s="1">
        <v>111115</v>
      </c>
      <c r="AQ156">
        <f t="shared" si="92"/>
        <v>1.2507427978515624</v>
      </c>
      <c r="AR156">
        <f t="shared" si="117"/>
        <v>1.998381470128827E-3</v>
      </c>
      <c r="AS156">
        <f t="shared" si="94"/>
        <v>306.86800994873045</v>
      </c>
      <c r="AT156">
        <f t="shared" si="95"/>
        <v>307.7625793457031</v>
      </c>
      <c r="AU156">
        <f t="shared" si="96"/>
        <v>100.98013972407716</v>
      </c>
      <c r="AV156">
        <f t="shared" si="118"/>
        <v>0.22256686912831086</v>
      </c>
      <c r="AW156">
        <f t="shared" si="98"/>
        <v>5.2595399897646944</v>
      </c>
      <c r="AX156">
        <f t="shared" si="119"/>
        <v>53.918292813839905</v>
      </c>
      <c r="AY156">
        <f t="shared" si="100"/>
        <v>33.745826535763733</v>
      </c>
      <c r="AZ156">
        <f t="shared" si="120"/>
        <v>34.165294647216797</v>
      </c>
      <c r="BA156">
        <f t="shared" si="102"/>
        <v>5.3924714487666057</v>
      </c>
      <c r="BB156">
        <f t="shared" si="121"/>
        <v>5.7024849222491958E-2</v>
      </c>
      <c r="BC156">
        <f t="shared" si="122"/>
        <v>1.9677531973803124</v>
      </c>
      <c r="BD156">
        <f t="shared" si="105"/>
        <v>3.4247182513862935</v>
      </c>
      <c r="BE156">
        <f t="shared" si="123"/>
        <v>3.5719277905538173E-2</v>
      </c>
      <c r="BF156">
        <f t="shared" si="107"/>
        <v>45.140224285229955</v>
      </c>
      <c r="BG156">
        <f t="shared" si="108"/>
        <v>1.1541093998150511</v>
      </c>
      <c r="BH156">
        <f t="shared" si="124"/>
        <v>36.002061310220824</v>
      </c>
      <c r="BI156">
        <f t="shared" si="110"/>
        <v>402.07845042143379</v>
      </c>
      <c r="BJ156">
        <f t="shared" si="125"/>
        <v>-2.7490506441221435E-3</v>
      </c>
    </row>
    <row r="157" spans="1:62">
      <c r="A157" s="1">
        <v>9</v>
      </c>
      <c r="B157" s="1" t="s">
        <v>242</v>
      </c>
      <c r="C157" s="2">
        <v>41045</v>
      </c>
      <c r="D157" s="1" t="s">
        <v>230</v>
      </c>
      <c r="E157" s="1">
        <v>0</v>
      </c>
      <c r="F157" s="1" t="s">
        <v>236</v>
      </c>
      <c r="G157" s="1" t="s">
        <v>187</v>
      </c>
      <c r="H157" s="1">
        <v>0</v>
      </c>
      <c r="I157" s="1">
        <v>1208</v>
      </c>
      <c r="J157" s="1">
        <v>0</v>
      </c>
      <c r="K157">
        <f t="shared" si="112"/>
        <v>6.7624150948475362E-2</v>
      </c>
      <c r="L157">
        <f t="shared" si="113"/>
        <v>0.27944831708154083</v>
      </c>
      <c r="M157">
        <f t="shared" si="114"/>
        <v>377.85613339639968</v>
      </c>
      <c r="N157">
        <f t="shared" si="115"/>
        <v>7.3639881154208373</v>
      </c>
      <c r="O157">
        <f t="shared" si="88"/>
        <v>2.6786635688335148</v>
      </c>
      <c r="P157">
        <f t="shared" si="89"/>
        <v>33.564563751220703</v>
      </c>
      <c r="Q157" s="1">
        <v>5</v>
      </c>
      <c r="R157">
        <f t="shared" si="90"/>
        <v>1.6395652592182159</v>
      </c>
      <c r="S157" s="1">
        <v>1</v>
      </c>
      <c r="T157">
        <f t="shared" si="116"/>
        <v>3.2791305184364319</v>
      </c>
      <c r="U157" s="1">
        <v>34.806480407714844</v>
      </c>
      <c r="V157" s="1">
        <v>33.564563751220703</v>
      </c>
      <c r="W157" s="1">
        <v>34.892711639404297</v>
      </c>
      <c r="X157" s="1">
        <v>398.75131225585938</v>
      </c>
      <c r="Y157" s="1">
        <v>395.7708740234375</v>
      </c>
      <c r="Z157" s="1">
        <v>18.829591751098633</v>
      </c>
      <c r="AA157" s="1">
        <v>25.998189926147461</v>
      </c>
      <c r="AB157" s="1">
        <v>32.867744445800781</v>
      </c>
      <c r="AC157" s="1">
        <v>45.380794525146484</v>
      </c>
      <c r="AD157" s="1">
        <v>500.2747802734375</v>
      </c>
      <c r="AE157" s="1">
        <v>248.1416015625</v>
      </c>
      <c r="AF157" s="1">
        <v>635.24188232421875</v>
      </c>
      <c r="AG157" s="1">
        <v>97.542716979980469</v>
      </c>
      <c r="AH157" s="1">
        <v>8.7692699432373047</v>
      </c>
      <c r="AI157" s="1">
        <v>-0.40134793519973755</v>
      </c>
      <c r="AJ157" s="1">
        <v>1</v>
      </c>
      <c r="AK157" s="1">
        <v>-0.21956524252891541</v>
      </c>
      <c r="AL157" s="1">
        <v>2.737391471862793</v>
      </c>
      <c r="AM157" s="1">
        <v>1</v>
      </c>
      <c r="AN157" s="1">
        <v>0</v>
      </c>
      <c r="AO157" s="1">
        <v>0.18999999761581421</v>
      </c>
      <c r="AP157" s="1">
        <v>111115</v>
      </c>
      <c r="AQ157">
        <f t="shared" si="92"/>
        <v>1.0005495605468748</v>
      </c>
      <c r="AR157">
        <f t="shared" si="117"/>
        <v>7.3639881154208371E-3</v>
      </c>
      <c r="AS157">
        <f t="shared" si="94"/>
        <v>306.71456375122068</v>
      </c>
      <c r="AT157">
        <f t="shared" si="95"/>
        <v>307.95648040771482</v>
      </c>
      <c r="AU157">
        <f t="shared" si="96"/>
        <v>47.146903705259319</v>
      </c>
      <c r="AV157">
        <f t="shared" si="118"/>
        <v>-2.709921863417128</v>
      </c>
      <c r="AW157">
        <f t="shared" si="98"/>
        <v>5.2145976507914957</v>
      </c>
      <c r="AX157">
        <f t="shared" si="119"/>
        <v>53.459630941608204</v>
      </c>
      <c r="AY157">
        <f t="shared" si="100"/>
        <v>27.461441015460743</v>
      </c>
      <c r="AZ157">
        <f t="shared" si="120"/>
        <v>34.185522079467773</v>
      </c>
      <c r="BA157">
        <f t="shared" si="102"/>
        <v>5.3985513908705327</v>
      </c>
      <c r="BB157">
        <f t="shared" si="121"/>
        <v>0.25750378092562376</v>
      </c>
      <c r="BC157">
        <f t="shared" si="122"/>
        <v>2.535934081957981</v>
      </c>
      <c r="BD157">
        <f t="shared" si="105"/>
        <v>2.8626173089125517</v>
      </c>
      <c r="BE157">
        <f t="shared" si="123"/>
        <v>0.16277736060278006</v>
      </c>
      <c r="BF157">
        <f t="shared" si="107"/>
        <v>36.857113879034763</v>
      </c>
      <c r="BG157">
        <f t="shared" si="108"/>
        <v>0.95473456536880752</v>
      </c>
      <c r="BH157">
        <f t="shared" si="124"/>
        <v>50.706957576277432</v>
      </c>
      <c r="BI157">
        <f t="shared" si="110"/>
        <v>395.74303353240879</v>
      </c>
      <c r="BJ157">
        <f t="shared" si="125"/>
        <v>8.6647512722300583E-5</v>
      </c>
    </row>
    <row r="158" spans="1:62">
      <c r="A158" s="1">
        <v>10</v>
      </c>
      <c r="B158" s="1" t="s">
        <v>243</v>
      </c>
      <c r="C158" s="2">
        <v>41045</v>
      </c>
      <c r="D158" s="1" t="s">
        <v>230</v>
      </c>
      <c r="E158" s="1">
        <v>0</v>
      </c>
      <c r="F158" s="1" t="s">
        <v>239</v>
      </c>
      <c r="G158" s="1" t="s">
        <v>187</v>
      </c>
      <c r="H158" s="1">
        <v>0</v>
      </c>
      <c r="I158" s="1">
        <v>1325</v>
      </c>
      <c r="J158" s="1">
        <v>0</v>
      </c>
      <c r="K158">
        <f t="shared" si="112"/>
        <v>20.078433816567905</v>
      </c>
      <c r="L158">
        <f t="shared" si="113"/>
        <v>0.35505296876187892</v>
      </c>
      <c r="M158">
        <f t="shared" si="114"/>
        <v>260.91722937144533</v>
      </c>
      <c r="N158">
        <f t="shared" si="115"/>
        <v>9.689171061972111</v>
      </c>
      <c r="O158">
        <f t="shared" si="88"/>
        <v>2.8235155630301794</v>
      </c>
      <c r="P158">
        <f t="shared" si="89"/>
        <v>34.836978912353516</v>
      </c>
      <c r="Q158" s="1">
        <v>5</v>
      </c>
      <c r="R158">
        <f t="shared" si="90"/>
        <v>1.6395652592182159</v>
      </c>
      <c r="S158" s="1">
        <v>1</v>
      </c>
      <c r="T158">
        <f t="shared" si="116"/>
        <v>3.2791305184364319</v>
      </c>
      <c r="U158" s="1">
        <v>35.119064331054688</v>
      </c>
      <c r="V158" s="1">
        <v>34.836978912353516</v>
      </c>
      <c r="W158" s="1">
        <v>35.133964538574219</v>
      </c>
      <c r="X158" s="1">
        <v>398.65261840820312</v>
      </c>
      <c r="Y158" s="1">
        <v>374.955810546875</v>
      </c>
      <c r="Z158" s="1">
        <v>19.031539916992188</v>
      </c>
      <c r="AA158" s="1">
        <v>28.439346313476562</v>
      </c>
      <c r="AB158" s="1">
        <v>32.650165557861328</v>
      </c>
      <c r="AC158" s="1">
        <v>48.790027618408203</v>
      </c>
      <c r="AD158" s="1">
        <v>500.308837890625</v>
      </c>
      <c r="AE158" s="1">
        <v>970.080810546875</v>
      </c>
      <c r="AF158" s="1">
        <v>1588.4947509765625</v>
      </c>
      <c r="AG158" s="1">
        <v>97.543182373046875</v>
      </c>
      <c r="AH158" s="1">
        <v>8.7692699432373047</v>
      </c>
      <c r="AI158" s="1">
        <v>-0.40134793519973755</v>
      </c>
      <c r="AJ158" s="1">
        <v>1</v>
      </c>
      <c r="AK158" s="1">
        <v>-0.21956524252891541</v>
      </c>
      <c r="AL158" s="1">
        <v>2.737391471862793</v>
      </c>
      <c r="AM158" s="1">
        <v>1</v>
      </c>
      <c r="AN158" s="1">
        <v>0</v>
      </c>
      <c r="AO158" s="1">
        <v>0.18999999761581421</v>
      </c>
      <c r="AP158" s="1">
        <v>111115</v>
      </c>
      <c r="AQ158">
        <f t="shared" si="92"/>
        <v>1.0006176757812499</v>
      </c>
      <c r="AR158">
        <f t="shared" si="117"/>
        <v>9.6891710619721114E-3</v>
      </c>
      <c r="AS158">
        <f t="shared" si="94"/>
        <v>307.98697891235349</v>
      </c>
      <c r="AT158">
        <f t="shared" si="95"/>
        <v>308.26906433105466</v>
      </c>
      <c r="AU158">
        <f t="shared" si="96"/>
        <v>184.31535169105337</v>
      </c>
      <c r="AV158">
        <f t="shared" si="118"/>
        <v>-2.4717559138195671</v>
      </c>
      <c r="AW158">
        <f t="shared" si="98"/>
        <v>5.5975799070558621</v>
      </c>
      <c r="AX158">
        <f t="shared" si="119"/>
        <v>57.385660082816663</v>
      </c>
      <c r="AY158">
        <f t="shared" si="100"/>
        <v>28.946313769340101</v>
      </c>
      <c r="AZ158">
        <f t="shared" si="120"/>
        <v>34.978021621704102</v>
      </c>
      <c r="BA158">
        <f t="shared" si="102"/>
        <v>5.641500412721248</v>
      </c>
      <c r="BB158">
        <f t="shared" si="121"/>
        <v>0.32036495395176023</v>
      </c>
      <c r="BC158">
        <f t="shared" si="122"/>
        <v>2.7740643440256827</v>
      </c>
      <c r="BD158">
        <f t="shared" si="105"/>
        <v>2.8674360686955653</v>
      </c>
      <c r="BE158">
        <f t="shared" si="123"/>
        <v>0.20308017608246126</v>
      </c>
      <c r="BF158">
        <f t="shared" si="107"/>
        <v>25.450696888848995</v>
      </c>
      <c r="BG158">
        <f t="shared" si="108"/>
        <v>0.69586127760200911</v>
      </c>
      <c r="BH158">
        <f t="shared" si="124"/>
        <v>52.445667112973958</v>
      </c>
      <c r="BI158">
        <f t="shared" si="110"/>
        <v>366.68962977121885</v>
      </c>
      <c r="BJ158">
        <f t="shared" si="125"/>
        <v>2.8717115800372998E-2</v>
      </c>
    </row>
    <row r="159" spans="1:62">
      <c r="A159" s="1">
        <v>12</v>
      </c>
      <c r="B159" s="1" t="s">
        <v>244</v>
      </c>
      <c r="C159" s="2">
        <v>41045</v>
      </c>
      <c r="D159" s="1" t="s">
        <v>230</v>
      </c>
      <c r="E159" s="1">
        <v>0</v>
      </c>
      <c r="F159" s="1" t="s">
        <v>231</v>
      </c>
      <c r="G159" s="1" t="s">
        <v>245</v>
      </c>
      <c r="H159" s="1">
        <v>0</v>
      </c>
      <c r="I159" s="1">
        <v>6763</v>
      </c>
      <c r="J159" s="1">
        <v>0</v>
      </c>
      <c r="K159">
        <f t="shared" si="112"/>
        <v>0.34754527145594594</v>
      </c>
      <c r="L159">
        <f t="shared" si="113"/>
        <v>0.13643855090674145</v>
      </c>
      <c r="M159">
        <f t="shared" si="114"/>
        <v>360.59203334218739</v>
      </c>
      <c r="N159">
        <f t="shared" si="115"/>
        <v>7.1586362842856071</v>
      </c>
      <c r="O159">
        <f t="shared" si="88"/>
        <v>5.0528161260711855</v>
      </c>
      <c r="P159">
        <f t="shared" si="89"/>
        <v>39.246574401855469</v>
      </c>
      <c r="Q159" s="1">
        <v>4</v>
      </c>
      <c r="R159">
        <f t="shared" si="90"/>
        <v>1.8591305017471313</v>
      </c>
      <c r="S159" s="1">
        <v>1</v>
      </c>
      <c r="T159">
        <f t="shared" si="116"/>
        <v>3.7182610034942627</v>
      </c>
      <c r="U159" s="1">
        <v>41.449676513671875</v>
      </c>
      <c r="V159" s="1">
        <v>39.246574401855469</v>
      </c>
      <c r="W159" s="1">
        <v>41.592086791992188</v>
      </c>
      <c r="X159" s="1">
        <v>400.17486572265625</v>
      </c>
      <c r="Y159" s="1">
        <v>397.62109375</v>
      </c>
      <c r="Z159" s="1">
        <v>15.606193542480469</v>
      </c>
      <c r="AA159" s="1">
        <v>21.208562850952148</v>
      </c>
      <c r="AB159" s="1">
        <v>19.000095367431641</v>
      </c>
      <c r="AC159" s="1">
        <v>25.820819854736328</v>
      </c>
      <c r="AD159" s="1">
        <v>500.27490234375</v>
      </c>
      <c r="AE159" s="1">
        <v>55.448211669921875</v>
      </c>
      <c r="AF159" s="1">
        <v>115.84943389892578</v>
      </c>
      <c r="AG159" s="1">
        <v>97.488418579101562</v>
      </c>
      <c r="AH159" s="1">
        <v>8.7692699432373047</v>
      </c>
      <c r="AI159" s="1">
        <v>-0.40134793519973755</v>
      </c>
      <c r="AJ159" s="1">
        <v>1</v>
      </c>
      <c r="AK159" s="1">
        <v>-0.21956524252891541</v>
      </c>
      <c r="AL159" s="1">
        <v>2.737391471862793</v>
      </c>
      <c r="AM159" s="1">
        <v>1</v>
      </c>
      <c r="AN159" s="1">
        <v>0</v>
      </c>
      <c r="AO159" s="1">
        <v>0.18999999761581421</v>
      </c>
      <c r="AP159" s="1">
        <v>111115</v>
      </c>
      <c r="AQ159">
        <f t="shared" si="92"/>
        <v>1.2506872558593749</v>
      </c>
      <c r="AR159">
        <f t="shared" si="117"/>
        <v>7.1586362842856067E-3</v>
      </c>
      <c r="AS159">
        <f t="shared" si="94"/>
        <v>312.39657440185545</v>
      </c>
      <c r="AT159">
        <f t="shared" si="95"/>
        <v>314.59967651367185</v>
      </c>
      <c r="AU159">
        <f t="shared" si="96"/>
        <v>10.535160085086318</v>
      </c>
      <c r="AV159">
        <f t="shared" si="118"/>
        <v>-2.5383398632624936</v>
      </c>
      <c r="AW159">
        <f t="shared" si="98"/>
        <v>7.1204053787459918</v>
      </c>
      <c r="AX159">
        <f t="shared" si="119"/>
        <v>73.038474544220179</v>
      </c>
      <c r="AY159">
        <f t="shared" si="100"/>
        <v>51.829911693268031</v>
      </c>
      <c r="AZ159">
        <f t="shared" si="120"/>
        <v>40.348125457763672</v>
      </c>
      <c r="BA159">
        <f t="shared" si="102"/>
        <v>7.5526490195320068</v>
      </c>
      <c r="BB159">
        <f t="shared" si="121"/>
        <v>0.13160925671381848</v>
      </c>
      <c r="BC159">
        <f t="shared" si="122"/>
        <v>2.0675892526748068</v>
      </c>
      <c r="BD159">
        <f t="shared" si="105"/>
        <v>5.4850597668571996</v>
      </c>
      <c r="BE159">
        <f t="shared" si="123"/>
        <v>8.2676450310954303E-2</v>
      </c>
      <c r="BF159">
        <f t="shared" si="107"/>
        <v>35.153547082752517</v>
      </c>
      <c r="BG159">
        <f t="shared" si="108"/>
        <v>0.90687350095391506</v>
      </c>
      <c r="BH159">
        <f t="shared" si="124"/>
        <v>28.164105315702294</v>
      </c>
      <c r="BI159">
        <f t="shared" si="110"/>
        <v>397.49490946223091</v>
      </c>
      <c r="BJ159">
        <f t="shared" si="125"/>
        <v>2.4624973538660288E-4</v>
      </c>
    </row>
    <row r="160" spans="1:62">
      <c r="A160" s="1">
        <v>13</v>
      </c>
      <c r="B160" s="1" t="s">
        <v>246</v>
      </c>
      <c r="C160" s="2">
        <v>41045</v>
      </c>
      <c r="D160" s="1" t="s">
        <v>230</v>
      </c>
      <c r="E160" s="1">
        <v>0</v>
      </c>
      <c r="F160" s="1" t="s">
        <v>233</v>
      </c>
      <c r="G160" s="1" t="s">
        <v>245</v>
      </c>
      <c r="H160" s="1">
        <v>0</v>
      </c>
      <c r="I160" s="1">
        <v>6926</v>
      </c>
      <c r="J160" s="1">
        <v>0</v>
      </c>
      <c r="K160">
        <f t="shared" si="112"/>
        <v>2.6758142146898427</v>
      </c>
      <c r="L160">
        <f t="shared" si="113"/>
        <v>0.3145774573667095</v>
      </c>
      <c r="M160">
        <f t="shared" si="114"/>
        <v>353.64299764354905</v>
      </c>
      <c r="N160">
        <f t="shared" si="115"/>
        <v>12.72753696004545</v>
      </c>
      <c r="O160">
        <f t="shared" si="88"/>
        <v>4.0767521671243196</v>
      </c>
      <c r="P160">
        <f t="shared" si="89"/>
        <v>37.898006439208984</v>
      </c>
      <c r="Q160" s="1">
        <v>4</v>
      </c>
      <c r="R160">
        <f t="shared" si="90"/>
        <v>1.8591305017471313</v>
      </c>
      <c r="S160" s="1">
        <v>1</v>
      </c>
      <c r="T160">
        <f t="shared" si="116"/>
        <v>3.7182610034942627</v>
      </c>
      <c r="U160" s="1">
        <v>40.870349884033203</v>
      </c>
      <c r="V160" s="1">
        <v>37.898006439208984</v>
      </c>
      <c r="W160" s="1">
        <v>41.085533142089844</v>
      </c>
      <c r="X160" s="1">
        <v>400.34896850585938</v>
      </c>
      <c r="Y160" s="1">
        <v>394.19769287109375</v>
      </c>
      <c r="Z160" s="1">
        <v>16.183258056640625</v>
      </c>
      <c r="AA160" s="1">
        <v>26.094583511352539</v>
      </c>
      <c r="AB160" s="1">
        <v>20.316005706787109</v>
      </c>
      <c r="AC160" s="1">
        <v>32.758403778076172</v>
      </c>
      <c r="AD160" s="1">
        <v>500.25265502929688</v>
      </c>
      <c r="AE160" s="1">
        <v>115.73419189453125</v>
      </c>
      <c r="AF160" s="1">
        <v>168.51725769042969</v>
      </c>
      <c r="AG160" s="1">
        <v>97.484519958496094</v>
      </c>
      <c r="AH160" s="1">
        <v>8.7692699432373047</v>
      </c>
      <c r="AI160" s="1">
        <v>-0.40134793519973755</v>
      </c>
      <c r="AJ160" s="1">
        <v>1</v>
      </c>
      <c r="AK160" s="1">
        <v>-0.21956524252891541</v>
      </c>
      <c r="AL160" s="1">
        <v>2.737391471862793</v>
      </c>
      <c r="AM160" s="1">
        <v>1</v>
      </c>
      <c r="AN160" s="1">
        <v>0</v>
      </c>
      <c r="AO160" s="1">
        <v>0.18999999761581421</v>
      </c>
      <c r="AP160" s="1">
        <v>111115</v>
      </c>
      <c r="AQ160">
        <f t="shared" si="92"/>
        <v>1.250631637573242</v>
      </c>
      <c r="AR160">
        <f t="shared" si="117"/>
        <v>1.272753696004545E-2</v>
      </c>
      <c r="AS160">
        <f t="shared" si="94"/>
        <v>311.04800643920896</v>
      </c>
      <c r="AT160">
        <f t="shared" si="95"/>
        <v>314.02034988403318</v>
      </c>
      <c r="AU160">
        <f t="shared" si="96"/>
        <v>21.989496184029122</v>
      </c>
      <c r="AV160">
        <f t="shared" si="118"/>
        <v>-4.6089059603428053</v>
      </c>
      <c r="AW160">
        <f t="shared" si="98"/>
        <v>6.6205701142454094</v>
      </c>
      <c r="AX160">
        <f t="shared" si="119"/>
        <v>67.914065915943453</v>
      </c>
      <c r="AY160">
        <f t="shared" si="100"/>
        <v>41.819482404590914</v>
      </c>
      <c r="AZ160">
        <f t="shared" si="120"/>
        <v>39.384178161621094</v>
      </c>
      <c r="BA160">
        <f t="shared" si="102"/>
        <v>7.1732000297275356</v>
      </c>
      <c r="BB160">
        <f t="shared" si="121"/>
        <v>0.29003916314944567</v>
      </c>
      <c r="BC160">
        <f t="shared" si="122"/>
        <v>2.5438179471210898</v>
      </c>
      <c r="BD160">
        <f t="shared" si="105"/>
        <v>4.6293820826064458</v>
      </c>
      <c r="BE160">
        <f t="shared" si="123"/>
        <v>0.1833301714474625</v>
      </c>
      <c r="BF160">
        <f t="shared" si="107"/>
        <v>34.47471786196494</v>
      </c>
      <c r="BG160">
        <f t="shared" si="108"/>
        <v>0.89712092191060477</v>
      </c>
      <c r="BH160">
        <f t="shared" si="124"/>
        <v>40.425962121419921</v>
      </c>
      <c r="BI160">
        <f t="shared" si="110"/>
        <v>393.22617710433167</v>
      </c>
      <c r="BJ160">
        <f t="shared" si="125"/>
        <v>2.7508942787984338E-3</v>
      </c>
    </row>
    <row r="161" spans="1:62">
      <c r="A161" s="1">
        <v>14</v>
      </c>
      <c r="B161" s="1" t="s">
        <v>247</v>
      </c>
      <c r="C161" s="2">
        <v>41045</v>
      </c>
      <c r="D161" s="1" t="s">
        <v>230</v>
      </c>
      <c r="E161" s="1">
        <v>0</v>
      </c>
      <c r="F161" s="1" t="s">
        <v>236</v>
      </c>
      <c r="G161" s="1" t="s">
        <v>245</v>
      </c>
      <c r="H161" s="1">
        <v>0</v>
      </c>
      <c r="I161" s="1">
        <v>7053.5</v>
      </c>
      <c r="J161" s="1">
        <v>0</v>
      </c>
      <c r="K161">
        <f t="shared" si="112"/>
        <v>1.0516447313095523</v>
      </c>
      <c r="L161">
        <f t="shared" si="113"/>
        <v>0.39769064381649061</v>
      </c>
      <c r="M161">
        <f t="shared" si="114"/>
        <v>364.90692488889056</v>
      </c>
      <c r="N161">
        <f t="shared" si="115"/>
        <v>15.267635357666411</v>
      </c>
      <c r="O161">
        <f t="shared" si="88"/>
        <v>3.9393867669187688</v>
      </c>
      <c r="P161">
        <f t="shared" si="89"/>
        <v>38.266281127929688</v>
      </c>
      <c r="Q161" s="1">
        <v>4</v>
      </c>
      <c r="R161">
        <f t="shared" si="90"/>
        <v>1.8591305017471313</v>
      </c>
      <c r="S161" s="1">
        <v>1</v>
      </c>
      <c r="T161">
        <f t="shared" si="116"/>
        <v>3.7182610034942627</v>
      </c>
      <c r="U161" s="1">
        <v>40.492153167724609</v>
      </c>
      <c r="V161" s="1">
        <v>38.266281127929688</v>
      </c>
      <c r="W161" s="1">
        <v>40.732017517089844</v>
      </c>
      <c r="X161" s="1">
        <v>400.66485595703125</v>
      </c>
      <c r="Y161" s="1">
        <v>395.00155639648438</v>
      </c>
      <c r="Z161" s="1">
        <v>17.01646614074707</v>
      </c>
      <c r="AA161" s="1">
        <v>28.872463226318359</v>
      </c>
      <c r="AB161" s="1">
        <v>21.795425415039062</v>
      </c>
      <c r="AC161" s="1">
        <v>36.981098175048828</v>
      </c>
      <c r="AD161" s="1">
        <v>500.23025512695312</v>
      </c>
      <c r="AE161" s="1">
        <v>150.09918212890625</v>
      </c>
      <c r="AF161" s="1">
        <v>963.55474853515625</v>
      </c>
      <c r="AG161" s="1">
        <v>97.482566833496094</v>
      </c>
      <c r="AH161" s="1">
        <v>8.7692699432373047</v>
      </c>
      <c r="AI161" s="1">
        <v>-0.40134793519973755</v>
      </c>
      <c r="AJ161" s="1">
        <v>1</v>
      </c>
      <c r="AK161" s="1">
        <v>-0.21956524252891541</v>
      </c>
      <c r="AL161" s="1">
        <v>2.737391471862793</v>
      </c>
      <c r="AM161" s="1">
        <v>1</v>
      </c>
      <c r="AN161" s="1">
        <v>0</v>
      </c>
      <c r="AO161" s="1">
        <v>0.18999999761581421</v>
      </c>
      <c r="AP161" s="1">
        <v>111115</v>
      </c>
      <c r="AQ161">
        <f t="shared" si="92"/>
        <v>1.2505756378173829</v>
      </c>
      <c r="AR161">
        <f t="shared" si="117"/>
        <v>1.526763535766641E-2</v>
      </c>
      <c r="AS161">
        <f t="shared" si="94"/>
        <v>311.41628112792966</v>
      </c>
      <c r="AT161">
        <f t="shared" si="95"/>
        <v>313.64215316772459</v>
      </c>
      <c r="AU161">
        <f t="shared" si="96"/>
        <v>28.51884424662785</v>
      </c>
      <c r="AV161">
        <f t="shared" si="118"/>
        <v>-5.6689992384238259</v>
      </c>
      <c r="AW161">
        <f t="shared" si="98"/>
        <v>6.7539485930260064</v>
      </c>
      <c r="AX161">
        <f t="shared" si="119"/>
        <v>69.283655656728911</v>
      </c>
      <c r="AY161">
        <f t="shared" si="100"/>
        <v>40.411192430410551</v>
      </c>
      <c r="AZ161">
        <f t="shared" si="120"/>
        <v>39.379217147827148</v>
      </c>
      <c r="BA161">
        <f t="shared" si="102"/>
        <v>7.1712907487369302</v>
      </c>
      <c r="BB161">
        <f t="shared" si="121"/>
        <v>0.3592650592296282</v>
      </c>
      <c r="BC161">
        <f t="shared" si="122"/>
        <v>2.8145618261072376</v>
      </c>
      <c r="BD161">
        <f t="shared" si="105"/>
        <v>4.3567289226296921</v>
      </c>
      <c r="BE161">
        <f t="shared" si="123"/>
        <v>0.2277033207172513</v>
      </c>
      <c r="BF161">
        <f t="shared" si="107"/>
        <v>35.572063693486818</v>
      </c>
      <c r="BG161">
        <f t="shared" si="108"/>
        <v>0.92381135967629902</v>
      </c>
      <c r="BH161">
        <f t="shared" si="124"/>
        <v>44.589048134986697</v>
      </c>
      <c r="BI161">
        <f t="shared" si="110"/>
        <v>394.61973263910596</v>
      </c>
      <c r="BJ161">
        <f t="shared" si="125"/>
        <v>1.1882790865947665E-3</v>
      </c>
    </row>
    <row r="162" spans="1:62">
      <c r="A162" s="1">
        <v>15</v>
      </c>
      <c r="B162" s="1" t="s">
        <v>248</v>
      </c>
      <c r="C162" s="2">
        <v>41045</v>
      </c>
      <c r="D162" s="1" t="s">
        <v>230</v>
      </c>
      <c r="E162" s="1">
        <v>0</v>
      </c>
      <c r="F162" s="1" t="s">
        <v>239</v>
      </c>
      <c r="G162" s="1" t="s">
        <v>245</v>
      </c>
      <c r="H162" s="1">
        <v>0</v>
      </c>
      <c r="I162" s="1">
        <v>7153.5</v>
      </c>
      <c r="J162" s="1">
        <v>0</v>
      </c>
      <c r="K162">
        <f t="shared" si="112"/>
        <v>10.803186103032191</v>
      </c>
      <c r="L162">
        <f t="shared" si="113"/>
        <v>0.23238736227630752</v>
      </c>
      <c r="M162">
        <f t="shared" si="114"/>
        <v>283.5518114618896</v>
      </c>
      <c r="N162">
        <f t="shared" si="115"/>
        <v>10.973001045406816</v>
      </c>
      <c r="O162">
        <f t="shared" si="88"/>
        <v>4.645518177437955</v>
      </c>
      <c r="P162">
        <f t="shared" si="89"/>
        <v>39.471702575683594</v>
      </c>
      <c r="Q162" s="1">
        <v>4</v>
      </c>
      <c r="R162">
        <f t="shared" si="90"/>
        <v>1.8591305017471313</v>
      </c>
      <c r="S162" s="1">
        <v>1</v>
      </c>
      <c r="T162">
        <f t="shared" si="116"/>
        <v>3.7182610034942627</v>
      </c>
      <c r="U162" s="1">
        <v>40.560298919677734</v>
      </c>
      <c r="V162" s="1">
        <v>39.471702575683594</v>
      </c>
      <c r="W162" s="1">
        <v>40.700084686279297</v>
      </c>
      <c r="X162" s="1">
        <v>400.71316528320312</v>
      </c>
      <c r="Y162" s="1">
        <v>388.66458129882812</v>
      </c>
      <c r="Z162" s="1">
        <v>17.732864379882812</v>
      </c>
      <c r="AA162" s="1">
        <v>26.276473999023438</v>
      </c>
      <c r="AB162" s="1">
        <v>22.630264282226562</v>
      </c>
      <c r="AC162" s="1">
        <v>33.533416748046875</v>
      </c>
      <c r="AD162" s="1">
        <v>500.241455078125</v>
      </c>
      <c r="AE162" s="1">
        <v>1825.627197265625</v>
      </c>
      <c r="AF162" s="1">
        <v>1666.7330322265625</v>
      </c>
      <c r="AG162" s="1">
        <v>97.480308532714844</v>
      </c>
      <c r="AH162" s="1">
        <v>8.7692699432373047</v>
      </c>
      <c r="AI162" s="1">
        <v>-0.40134793519973755</v>
      </c>
      <c r="AJ162" s="1">
        <v>1</v>
      </c>
      <c r="AK162" s="1">
        <v>-0.21956524252891541</v>
      </c>
      <c r="AL162" s="1">
        <v>2.737391471862793</v>
      </c>
      <c r="AM162" s="1">
        <v>1</v>
      </c>
      <c r="AN162" s="1">
        <v>0</v>
      </c>
      <c r="AO162" s="1">
        <v>0.18999999761581421</v>
      </c>
      <c r="AP162" s="1">
        <v>111115</v>
      </c>
      <c r="AQ162">
        <f t="shared" si="92"/>
        <v>1.2506036376953122</v>
      </c>
      <c r="AR162">
        <f t="shared" si="117"/>
        <v>1.0973001045406817E-2</v>
      </c>
      <c r="AS162">
        <f t="shared" si="94"/>
        <v>312.62170257568357</v>
      </c>
      <c r="AT162">
        <f t="shared" si="95"/>
        <v>313.71029891967771</v>
      </c>
      <c r="AU162">
        <f t="shared" si="96"/>
        <v>346.86916312783433</v>
      </c>
      <c r="AV162">
        <f t="shared" si="118"/>
        <v>-1.1279128911788001</v>
      </c>
      <c r="AW162">
        <f t="shared" si="98"/>
        <v>7.2069569700146197</v>
      </c>
      <c r="AX162">
        <f t="shared" si="119"/>
        <v>73.932439058663121</v>
      </c>
      <c r="AY162">
        <f t="shared" si="100"/>
        <v>47.655965059639684</v>
      </c>
      <c r="AZ162">
        <f t="shared" si="120"/>
        <v>40.016000747680664</v>
      </c>
      <c r="BA162">
        <f t="shared" si="102"/>
        <v>7.4199931310281499</v>
      </c>
      <c r="BB162">
        <f t="shared" si="121"/>
        <v>0.21871773614262188</v>
      </c>
      <c r="BC162">
        <f t="shared" si="122"/>
        <v>2.5614387925766642</v>
      </c>
      <c r="BD162">
        <f t="shared" si="105"/>
        <v>4.8585543384514853</v>
      </c>
      <c r="BE162">
        <f t="shared" si="123"/>
        <v>0.13786433100149517</v>
      </c>
      <c r="BF162">
        <f t="shared" si="107"/>
        <v>27.640718066315188</v>
      </c>
      <c r="BG162">
        <f t="shared" si="108"/>
        <v>0.72955402963224569</v>
      </c>
      <c r="BH162">
        <f t="shared" si="124"/>
        <v>36.132799496044953</v>
      </c>
      <c r="BI162">
        <f t="shared" si="110"/>
        <v>384.74223662603947</v>
      </c>
      <c r="BJ162">
        <f t="shared" si="125"/>
        <v>1.014573707327932E-2</v>
      </c>
    </row>
    <row r="163" spans="1:62">
      <c r="A163" s="1">
        <v>16</v>
      </c>
      <c r="B163" s="1" t="s">
        <v>249</v>
      </c>
      <c r="C163" s="2">
        <v>41045</v>
      </c>
      <c r="D163" s="1" t="s">
        <v>230</v>
      </c>
      <c r="E163" s="1">
        <v>0</v>
      </c>
      <c r="F163" s="1" t="s">
        <v>231</v>
      </c>
      <c r="G163" s="1" t="s">
        <v>245</v>
      </c>
      <c r="H163" s="1">
        <v>0</v>
      </c>
      <c r="I163" s="1">
        <v>7228.5</v>
      </c>
      <c r="J163" s="1">
        <v>0</v>
      </c>
      <c r="K163">
        <f t="shared" si="112"/>
        <v>2.5061412512003391</v>
      </c>
      <c r="L163">
        <f t="shared" si="113"/>
        <v>6.609154760906541E-2</v>
      </c>
      <c r="M163">
        <f t="shared" si="114"/>
        <v>308.73915693659933</v>
      </c>
      <c r="N163">
        <f t="shared" si="115"/>
        <v>3.2530215361933306</v>
      </c>
      <c r="O163">
        <f t="shared" si="88"/>
        <v>4.6589953765753904</v>
      </c>
      <c r="P163">
        <f t="shared" si="89"/>
        <v>37.932399749755859</v>
      </c>
      <c r="Q163" s="1">
        <v>3</v>
      </c>
      <c r="R163">
        <f t="shared" si="90"/>
        <v>2.0786957442760468</v>
      </c>
      <c r="S163" s="1">
        <v>1</v>
      </c>
      <c r="T163">
        <f t="shared" si="116"/>
        <v>4.1573914885520935</v>
      </c>
      <c r="U163" s="1">
        <v>40.491302490234375</v>
      </c>
      <c r="V163" s="1">
        <v>37.932399749755859</v>
      </c>
      <c r="W163" s="1">
        <v>40.671901702880859</v>
      </c>
      <c r="X163" s="1">
        <v>400.74197387695312</v>
      </c>
      <c r="Y163" s="1">
        <v>398.4615478515625</v>
      </c>
      <c r="Z163" s="1">
        <v>18.338394165039062</v>
      </c>
      <c r="AA163" s="1">
        <v>20.249860763549805</v>
      </c>
      <c r="AB163" s="1">
        <v>23.488780975341797</v>
      </c>
      <c r="AC163" s="1">
        <v>25.937088012695312</v>
      </c>
      <c r="AD163" s="1">
        <v>500.21511840820312</v>
      </c>
      <c r="AE163" s="1">
        <v>94.91900634765625</v>
      </c>
      <c r="AF163" s="1">
        <v>37.967689514160156</v>
      </c>
      <c r="AG163" s="1">
        <v>97.478866577148438</v>
      </c>
      <c r="AH163" s="1">
        <v>8.7692699432373047</v>
      </c>
      <c r="AI163" s="1">
        <v>-0.40134793519973755</v>
      </c>
      <c r="AJ163" s="1">
        <v>1</v>
      </c>
      <c r="AK163" s="1">
        <v>-0.21956524252891541</v>
      </c>
      <c r="AL163" s="1">
        <v>2.737391471862793</v>
      </c>
      <c r="AM163" s="1">
        <v>1</v>
      </c>
      <c r="AN163" s="1">
        <v>0</v>
      </c>
      <c r="AO163" s="1">
        <v>0.18999999761581421</v>
      </c>
      <c r="AP163" s="1">
        <v>111115</v>
      </c>
      <c r="AQ163">
        <f t="shared" si="92"/>
        <v>1.6673837280273436</v>
      </c>
      <c r="AR163">
        <f t="shared" si="117"/>
        <v>3.2530215361933307E-3</v>
      </c>
      <c r="AS163">
        <f t="shared" si="94"/>
        <v>311.08239974975584</v>
      </c>
      <c r="AT163">
        <f t="shared" si="95"/>
        <v>313.64130249023435</v>
      </c>
      <c r="AU163">
        <f t="shared" si="96"/>
        <v>18.034610979750141</v>
      </c>
      <c r="AV163">
        <f t="shared" si="118"/>
        <v>-0.76630321048456917</v>
      </c>
      <c r="AW163">
        <f t="shared" si="98"/>
        <v>6.632928852151295</v>
      </c>
      <c r="AX163">
        <f t="shared" si="119"/>
        <v>68.04478842500437</v>
      </c>
      <c r="AY163">
        <f t="shared" si="100"/>
        <v>47.794927661454565</v>
      </c>
      <c r="AZ163">
        <f t="shared" si="120"/>
        <v>39.211851119995117</v>
      </c>
      <c r="BA163">
        <f t="shared" si="102"/>
        <v>7.1071364045026133</v>
      </c>
      <c r="BB163">
        <f t="shared" si="121"/>
        <v>6.5057308184409954E-2</v>
      </c>
      <c r="BC163">
        <f t="shared" si="122"/>
        <v>1.9739334755759046</v>
      </c>
      <c r="BD163">
        <f t="shared" si="105"/>
        <v>5.1332029289267087</v>
      </c>
      <c r="BE163">
        <f t="shared" si="123"/>
        <v>4.0752489712510019E-2</v>
      </c>
      <c r="BF163">
        <f t="shared" si="107"/>
        <v>30.09554308616406</v>
      </c>
      <c r="BG163">
        <f t="shared" si="108"/>
        <v>0.77482798177457479</v>
      </c>
      <c r="BH163">
        <f t="shared" si="124"/>
        <v>27.665389219033997</v>
      </c>
      <c r="BI163">
        <f t="shared" si="110"/>
        <v>397.64774652964303</v>
      </c>
      <c r="BJ163">
        <f t="shared" si="125"/>
        <v>1.7435877295274879E-3</v>
      </c>
    </row>
    <row r="164" spans="1:62">
      <c r="A164" s="1">
        <v>17</v>
      </c>
      <c r="B164" s="1" t="s">
        <v>250</v>
      </c>
      <c r="C164" s="2">
        <v>41045</v>
      </c>
      <c r="D164" s="1" t="s">
        <v>230</v>
      </c>
      <c r="E164" s="1">
        <v>0</v>
      </c>
      <c r="F164" s="1" t="s">
        <v>233</v>
      </c>
      <c r="G164" s="1" t="s">
        <v>245</v>
      </c>
      <c r="H164" s="1">
        <v>0</v>
      </c>
      <c r="I164" s="1">
        <v>7343</v>
      </c>
      <c r="J164" s="1">
        <v>0</v>
      </c>
      <c r="K164">
        <f t="shared" si="112"/>
        <v>1.3108590351543266</v>
      </c>
      <c r="L164">
        <f t="shared" si="113"/>
        <v>0.34697867905087315</v>
      </c>
      <c r="M164">
        <f t="shared" si="114"/>
        <v>364.17301621013985</v>
      </c>
      <c r="N164">
        <f t="shared" si="115"/>
        <v>13.8943092133392</v>
      </c>
      <c r="O164">
        <f t="shared" si="88"/>
        <v>4.0260091291180942</v>
      </c>
      <c r="P164">
        <f t="shared" si="89"/>
        <v>38.105148315429688</v>
      </c>
      <c r="Q164" s="1">
        <v>3</v>
      </c>
      <c r="R164">
        <f t="shared" si="90"/>
        <v>2.0786957442760468</v>
      </c>
      <c r="S164" s="1">
        <v>1</v>
      </c>
      <c r="T164">
        <f t="shared" si="116"/>
        <v>4.1573914885520935</v>
      </c>
      <c r="U164" s="1">
        <v>40.263427734375</v>
      </c>
      <c r="V164" s="1">
        <v>38.105148315429688</v>
      </c>
      <c r="W164" s="1">
        <v>40.472660064697266</v>
      </c>
      <c r="X164" s="1">
        <v>400.86083984375</v>
      </c>
      <c r="Y164" s="1">
        <v>396.7684326171875</v>
      </c>
      <c r="Z164" s="1">
        <v>19.278884887695312</v>
      </c>
      <c r="AA164" s="1">
        <v>27.383615493774414</v>
      </c>
      <c r="AB164" s="1">
        <v>24.99479866027832</v>
      </c>
      <c r="AC164" s="1">
        <v>35.502468109130859</v>
      </c>
      <c r="AD164" s="1">
        <v>500.22018432617188</v>
      </c>
      <c r="AE164" s="1">
        <v>160.61354064941406</v>
      </c>
      <c r="AF164" s="1">
        <v>383.5987548828125</v>
      </c>
      <c r="AG164" s="1">
        <v>97.477912902832031</v>
      </c>
      <c r="AH164" s="1">
        <v>8.7692699432373047</v>
      </c>
      <c r="AI164" s="1">
        <v>-0.40134793519973755</v>
      </c>
      <c r="AJ164" s="1">
        <v>1</v>
      </c>
      <c r="AK164" s="1">
        <v>-0.21956524252891541</v>
      </c>
      <c r="AL164" s="1">
        <v>2.737391471862793</v>
      </c>
      <c r="AM164" s="1">
        <v>1</v>
      </c>
      <c r="AN164" s="1">
        <v>0</v>
      </c>
      <c r="AO164" s="1">
        <v>0.18999999761581421</v>
      </c>
      <c r="AP164" s="1">
        <v>111115</v>
      </c>
      <c r="AQ164">
        <f t="shared" si="92"/>
        <v>1.6674006144205726</v>
      </c>
      <c r="AR164">
        <f t="shared" si="117"/>
        <v>1.3894309213339201E-2</v>
      </c>
      <c r="AS164">
        <f t="shared" si="94"/>
        <v>311.25514831542966</v>
      </c>
      <c r="AT164">
        <f t="shared" si="95"/>
        <v>313.41342773437498</v>
      </c>
      <c r="AU164">
        <f t="shared" si="96"/>
        <v>30.51657234045615</v>
      </c>
      <c r="AV164">
        <f t="shared" si="118"/>
        <v>-4.6219028516350278</v>
      </c>
      <c r="AW164">
        <f t="shared" si="98"/>
        <v>6.6953068151848782</v>
      </c>
      <c r="AX164">
        <f t="shared" si="119"/>
        <v>68.685373084043121</v>
      </c>
      <c r="AY164">
        <f t="shared" si="100"/>
        <v>41.301757590268707</v>
      </c>
      <c r="AZ164">
        <f t="shared" si="120"/>
        <v>39.184288024902344</v>
      </c>
      <c r="BA164">
        <f t="shared" si="102"/>
        <v>7.0966188572542563</v>
      </c>
      <c r="BB164">
        <f t="shared" si="121"/>
        <v>0.32025036871310236</v>
      </c>
      <c r="BC164">
        <f t="shared" si="122"/>
        <v>2.6692976860667841</v>
      </c>
      <c r="BD164">
        <f t="shared" si="105"/>
        <v>4.4273211711874723</v>
      </c>
      <c r="BE164">
        <f t="shared" si="123"/>
        <v>0.20239768820239704</v>
      </c>
      <c r="BF164">
        <f t="shared" si="107"/>
        <v>35.498825555693649</v>
      </c>
      <c r="BG164">
        <f t="shared" si="108"/>
        <v>0.91784775771590543</v>
      </c>
      <c r="BH164">
        <f t="shared" si="124"/>
        <v>41.699818230185969</v>
      </c>
      <c r="BI164">
        <f t="shared" si="110"/>
        <v>396.34276673935727</v>
      </c>
      <c r="BJ164">
        <f t="shared" si="125"/>
        <v>1.3791744943658717E-3</v>
      </c>
    </row>
    <row r="165" spans="1:62">
      <c r="A165" s="1">
        <v>18</v>
      </c>
      <c r="B165" s="1" t="s">
        <v>251</v>
      </c>
      <c r="C165" s="2">
        <v>41045</v>
      </c>
      <c r="D165" s="1" t="s">
        <v>230</v>
      </c>
      <c r="E165" s="1">
        <v>0</v>
      </c>
      <c r="F165" s="1" t="s">
        <v>236</v>
      </c>
      <c r="G165" s="1" t="s">
        <v>245</v>
      </c>
      <c r="H165" s="1">
        <v>0</v>
      </c>
      <c r="I165" s="1">
        <v>7460</v>
      </c>
      <c r="J165" s="1">
        <v>0</v>
      </c>
      <c r="K165">
        <f t="shared" si="112"/>
        <v>20.351116019518791</v>
      </c>
      <c r="L165">
        <f t="shared" si="113"/>
        <v>0.4289003385793369</v>
      </c>
      <c r="M165">
        <f t="shared" si="114"/>
        <v>280.51412452585163</v>
      </c>
      <c r="N165">
        <f t="shared" si="115"/>
        <v>20.37047642212417</v>
      </c>
      <c r="O165">
        <f t="shared" si="88"/>
        <v>4.7950279302995069</v>
      </c>
      <c r="P165">
        <f t="shared" si="89"/>
        <v>40.2890625</v>
      </c>
      <c r="Q165" s="1">
        <v>2</v>
      </c>
      <c r="R165">
        <f t="shared" si="90"/>
        <v>2.2982609868049622</v>
      </c>
      <c r="S165" s="1">
        <v>1</v>
      </c>
      <c r="T165">
        <f t="shared" si="116"/>
        <v>4.5965219736099243</v>
      </c>
      <c r="U165" s="1">
        <v>40.241714477539062</v>
      </c>
      <c r="V165" s="1">
        <v>40.2890625</v>
      </c>
      <c r="W165" s="1">
        <v>40.357650756835938</v>
      </c>
      <c r="X165" s="1">
        <v>401.32608032226562</v>
      </c>
      <c r="Y165" s="1">
        <v>390.01168823242188</v>
      </c>
      <c r="Z165" s="1">
        <v>20.130329132080078</v>
      </c>
      <c r="AA165" s="1">
        <v>28.047225952148438</v>
      </c>
      <c r="AB165" s="1">
        <v>26.1279296875</v>
      </c>
      <c r="AC165" s="1">
        <v>36.403575897216797</v>
      </c>
      <c r="AD165" s="1">
        <v>500.17428588867188</v>
      </c>
      <c r="AE165" s="1">
        <v>1772.484619140625</v>
      </c>
      <c r="AF165" s="1">
        <v>1831.6102294921875</v>
      </c>
      <c r="AG165" s="1">
        <v>97.474212646484375</v>
      </c>
      <c r="AH165" s="1">
        <v>8.7692699432373047</v>
      </c>
      <c r="AI165" s="1">
        <v>-0.40134793519973755</v>
      </c>
      <c r="AJ165" s="1">
        <v>1</v>
      </c>
      <c r="AK165" s="1">
        <v>-0.21956524252891541</v>
      </c>
      <c r="AL165" s="1">
        <v>2.737391471862793</v>
      </c>
      <c r="AM165" s="1">
        <v>1</v>
      </c>
      <c r="AN165" s="1">
        <v>0</v>
      </c>
      <c r="AO165" s="1">
        <v>0.18999999761581421</v>
      </c>
      <c r="AP165" s="1">
        <v>111115</v>
      </c>
      <c r="AQ165">
        <f t="shared" si="92"/>
        <v>2.5008714294433592</v>
      </c>
      <c r="AR165">
        <f t="shared" si="117"/>
        <v>2.0370476422124171E-2</v>
      </c>
      <c r="AS165">
        <f t="shared" si="94"/>
        <v>313.43906249999998</v>
      </c>
      <c r="AT165">
        <f t="shared" si="95"/>
        <v>313.39171447753904</v>
      </c>
      <c r="AU165">
        <f t="shared" si="96"/>
        <v>336.77207341078611</v>
      </c>
      <c r="AV165">
        <f t="shared" si="118"/>
        <v>-4.2784885887951702</v>
      </c>
      <c r="AW165">
        <f t="shared" si="98"/>
        <v>7.5289091969032187</v>
      </c>
      <c r="AX165">
        <f t="shared" si="119"/>
        <v>77.240010383143783</v>
      </c>
      <c r="AY165">
        <f t="shared" si="100"/>
        <v>49.192784430995346</v>
      </c>
      <c r="AZ165">
        <f t="shared" si="120"/>
        <v>40.265388488769531</v>
      </c>
      <c r="BA165">
        <f t="shared" si="102"/>
        <v>7.5194118126977125</v>
      </c>
      <c r="BB165">
        <f t="shared" si="121"/>
        <v>0.39229535515589758</v>
      </c>
      <c r="BC165">
        <f t="shared" si="122"/>
        <v>2.7338812666037118</v>
      </c>
      <c r="BD165">
        <f t="shared" si="105"/>
        <v>4.7855305460940007</v>
      </c>
      <c r="BE165">
        <f t="shared" si="123"/>
        <v>0.24823000831293277</v>
      </c>
      <c r="BF165">
        <f t="shared" si="107"/>
        <v>27.342893424375259</v>
      </c>
      <c r="BG165">
        <f t="shared" si="108"/>
        <v>0.71924543030280486</v>
      </c>
      <c r="BH165">
        <f t="shared" si="124"/>
        <v>38.51028589909513</v>
      </c>
      <c r="BI165">
        <f t="shared" si="110"/>
        <v>384.03455883239133</v>
      </c>
      <c r="BJ165">
        <f t="shared" si="125"/>
        <v>2.040772837372104E-2</v>
      </c>
    </row>
    <row r="166" spans="1:62">
      <c r="A166" s="1">
        <v>19</v>
      </c>
      <c r="B166" s="1" t="s">
        <v>252</v>
      </c>
      <c r="C166" s="2">
        <v>41045</v>
      </c>
      <c r="D166" s="1" t="s">
        <v>230</v>
      </c>
      <c r="E166" s="1">
        <v>0</v>
      </c>
      <c r="F166" s="1" t="s">
        <v>253</v>
      </c>
      <c r="G166" s="1" t="s">
        <v>245</v>
      </c>
      <c r="H166" s="1">
        <v>0</v>
      </c>
      <c r="I166" s="1">
        <v>7623</v>
      </c>
      <c r="J166" s="1">
        <v>0</v>
      </c>
      <c r="K166">
        <f t="shared" si="112"/>
        <v>2.3308141667593532</v>
      </c>
      <c r="L166">
        <f t="shared" si="113"/>
        <v>2.4484025900757409E-2</v>
      </c>
      <c r="M166">
        <f t="shared" si="114"/>
        <v>219.35012635826274</v>
      </c>
      <c r="N166">
        <f t="shared" si="115"/>
        <v>1.223788456569284</v>
      </c>
      <c r="O166">
        <f t="shared" si="88"/>
        <v>4.685597294959063</v>
      </c>
      <c r="P166">
        <f t="shared" si="89"/>
        <v>38.578151702880859</v>
      </c>
      <c r="Q166" s="1">
        <v>6</v>
      </c>
      <c r="R166">
        <f t="shared" si="90"/>
        <v>1.4200000166893005</v>
      </c>
      <c r="S166" s="1">
        <v>1</v>
      </c>
      <c r="T166">
        <f t="shared" si="116"/>
        <v>2.8400000333786011</v>
      </c>
      <c r="U166" s="1">
        <v>39.863113403320312</v>
      </c>
      <c r="V166" s="1">
        <v>38.578151702880859</v>
      </c>
      <c r="W166" s="1">
        <v>40.008296966552734</v>
      </c>
      <c r="X166" s="1">
        <v>401.02301025390625</v>
      </c>
      <c r="Y166" s="1">
        <v>397.643798828125</v>
      </c>
      <c r="Z166" s="1">
        <v>20.963342666625977</v>
      </c>
      <c r="AA166" s="1">
        <v>22.398263931274414</v>
      </c>
      <c r="AB166" s="1">
        <v>27.763149261474609</v>
      </c>
      <c r="AC166" s="1">
        <v>29.663511276245117</v>
      </c>
      <c r="AD166" s="1">
        <v>500.25506591796875</v>
      </c>
      <c r="AE166" s="1">
        <v>108.74359893798828</v>
      </c>
      <c r="AF166" s="1">
        <v>39.674636840820312</v>
      </c>
      <c r="AG166" s="1">
        <v>97.468208312988281</v>
      </c>
      <c r="AH166" s="1">
        <v>8.7692699432373047</v>
      </c>
      <c r="AI166" s="1">
        <v>-0.40134793519973755</v>
      </c>
      <c r="AJ166" s="1">
        <v>1</v>
      </c>
      <c r="AK166" s="1">
        <v>-0.21956524252891541</v>
      </c>
      <c r="AL166" s="1">
        <v>2.737391471862793</v>
      </c>
      <c r="AM166" s="1">
        <v>1</v>
      </c>
      <c r="AN166" s="1">
        <v>0</v>
      </c>
      <c r="AO166" s="1">
        <v>0.18999999761581421</v>
      </c>
      <c r="AP166" s="1">
        <v>111115</v>
      </c>
      <c r="AQ166">
        <f t="shared" si="92"/>
        <v>0.83375844319661441</v>
      </c>
      <c r="AR166">
        <f t="shared" si="117"/>
        <v>1.2237884565692841E-3</v>
      </c>
      <c r="AS166">
        <f t="shared" si="94"/>
        <v>311.72815170288084</v>
      </c>
      <c r="AT166">
        <f t="shared" si="95"/>
        <v>313.01311340332029</v>
      </c>
      <c r="AU166">
        <f t="shared" si="96"/>
        <v>20.66128353895283</v>
      </c>
      <c r="AV166">
        <f t="shared" si="118"/>
        <v>-0.19096185228362805</v>
      </c>
      <c r="AW166">
        <f t="shared" si="98"/>
        <v>6.8687159496618095</v>
      </c>
      <c r="AX166">
        <f t="shared" si="119"/>
        <v>70.471347206928272</v>
      </c>
      <c r="AY166">
        <f t="shared" si="100"/>
        <v>48.073083275653858</v>
      </c>
      <c r="AZ166">
        <f t="shared" si="120"/>
        <v>39.220632553100586</v>
      </c>
      <c r="BA166">
        <f t="shared" si="102"/>
        <v>7.1104900684260075</v>
      </c>
      <c r="BB166">
        <f t="shared" si="121"/>
        <v>2.4274749985128897E-2</v>
      </c>
      <c r="BC166">
        <f t="shared" si="122"/>
        <v>2.1831186547027466</v>
      </c>
      <c r="BD166">
        <f t="shared" si="105"/>
        <v>4.9273714137232609</v>
      </c>
      <c r="BE166">
        <f t="shared" si="123"/>
        <v>1.5190383096323248E-2</v>
      </c>
      <c r="BF166">
        <f t="shared" si="107"/>
        <v>21.379663809367457</v>
      </c>
      <c r="BG166">
        <f t="shared" si="108"/>
        <v>0.55162466258671172</v>
      </c>
      <c r="BH166">
        <f t="shared" si="124"/>
        <v>29.073104974566057</v>
      </c>
      <c r="BI166">
        <f t="shared" si="110"/>
        <v>396.5358414027225</v>
      </c>
      <c r="BJ166">
        <f t="shared" si="125"/>
        <v>1.7088998741372069E-3</v>
      </c>
    </row>
    <row r="167" spans="1:62">
      <c r="A167" s="1">
        <v>20</v>
      </c>
      <c r="B167" s="1" t="s">
        <v>254</v>
      </c>
      <c r="C167" s="2">
        <v>41045</v>
      </c>
      <c r="D167" s="1" t="s">
        <v>230</v>
      </c>
      <c r="E167" s="1">
        <v>0</v>
      </c>
      <c r="F167" s="1" t="s">
        <v>255</v>
      </c>
      <c r="G167" s="1" t="s">
        <v>245</v>
      </c>
      <c r="H167" s="1">
        <v>0</v>
      </c>
      <c r="I167" s="1">
        <v>7744</v>
      </c>
      <c r="J167" s="1">
        <v>0</v>
      </c>
      <c r="K167">
        <f t="shared" si="112"/>
        <v>1.5585150371569596</v>
      </c>
      <c r="L167">
        <f t="shared" si="113"/>
        <v>9.5377635430062169E-2</v>
      </c>
      <c r="M167">
        <f t="shared" si="114"/>
        <v>344.46632860753283</v>
      </c>
      <c r="N167">
        <f t="shared" si="115"/>
        <v>4.0533697833726432</v>
      </c>
      <c r="O167">
        <f t="shared" si="88"/>
        <v>4.0806317274758461</v>
      </c>
      <c r="P167">
        <f t="shared" si="89"/>
        <v>37.856739044189453</v>
      </c>
      <c r="Q167" s="1">
        <v>6</v>
      </c>
      <c r="R167">
        <f t="shared" si="90"/>
        <v>1.4200000166893005</v>
      </c>
      <c r="S167" s="1">
        <v>1</v>
      </c>
      <c r="T167">
        <f t="shared" si="116"/>
        <v>2.8400000333786011</v>
      </c>
      <c r="U167" s="1">
        <v>39.617050170898438</v>
      </c>
      <c r="V167" s="1">
        <v>37.856739044189453</v>
      </c>
      <c r="W167" s="1">
        <v>39.796073913574219</v>
      </c>
      <c r="X167" s="1">
        <v>401.10873413085938</v>
      </c>
      <c r="Y167" s="1">
        <v>397.30728149414062</v>
      </c>
      <c r="Z167" s="1">
        <v>21.171792984008789</v>
      </c>
      <c r="AA167" s="1">
        <v>25.90821647644043</v>
      </c>
      <c r="AB167" s="1">
        <v>28.40989875793457</v>
      </c>
      <c r="AC167" s="1">
        <v>34.765586853027344</v>
      </c>
      <c r="AD167" s="1">
        <v>500.1690673828125</v>
      </c>
      <c r="AE167" s="1">
        <v>436.85983276367188</v>
      </c>
      <c r="AF167" s="1">
        <v>438.62161254882812</v>
      </c>
      <c r="AG167" s="1">
        <v>97.464675903320312</v>
      </c>
      <c r="AH167" s="1">
        <v>8.7692699432373047</v>
      </c>
      <c r="AI167" s="1">
        <v>-0.40134793519973755</v>
      </c>
      <c r="AJ167" s="1">
        <v>1</v>
      </c>
      <c r="AK167" s="1">
        <v>-0.21956524252891541</v>
      </c>
      <c r="AL167" s="1">
        <v>2.737391471862793</v>
      </c>
      <c r="AM167" s="1">
        <v>1</v>
      </c>
      <c r="AN167" s="1">
        <v>0</v>
      </c>
      <c r="AO167" s="1">
        <v>0.18999999761581421</v>
      </c>
      <c r="AP167" s="1">
        <v>111115</v>
      </c>
      <c r="AQ167">
        <f t="shared" si="92"/>
        <v>0.83361511230468743</v>
      </c>
      <c r="AR167">
        <f t="shared" si="117"/>
        <v>4.053369783372643E-3</v>
      </c>
      <c r="AS167">
        <f t="shared" si="94"/>
        <v>311.00673904418943</v>
      </c>
      <c r="AT167">
        <f t="shared" si="95"/>
        <v>312.76705017089841</v>
      </c>
      <c r="AU167">
        <f t="shared" si="96"/>
        <v>83.00336718354265</v>
      </c>
      <c r="AV167">
        <f t="shared" si="118"/>
        <v>-0.84625913532660157</v>
      </c>
      <c r="AW167">
        <f t="shared" si="98"/>
        <v>6.605767649585176</v>
      </c>
      <c r="AX167">
        <f t="shared" si="119"/>
        <v>67.776018217489792</v>
      </c>
      <c r="AY167">
        <f t="shared" si="100"/>
        <v>41.867801741049362</v>
      </c>
      <c r="AZ167">
        <f t="shared" si="120"/>
        <v>38.736894607543945</v>
      </c>
      <c r="BA167">
        <f t="shared" si="102"/>
        <v>6.9277797413738913</v>
      </c>
      <c r="BB167">
        <f t="shared" si="121"/>
        <v>9.2278581622814992E-2</v>
      </c>
      <c r="BC167">
        <f t="shared" si="122"/>
        <v>2.5251359221093299</v>
      </c>
      <c r="BD167">
        <f t="shared" si="105"/>
        <v>4.4026438192645614</v>
      </c>
      <c r="BE167">
        <f t="shared" si="123"/>
        <v>5.7944761374234231E-2</v>
      </c>
      <c r="BF167">
        <f t="shared" si="107"/>
        <v>33.573299077339819</v>
      </c>
      <c r="BG167">
        <f t="shared" si="108"/>
        <v>0.86700230439298642</v>
      </c>
      <c r="BH167">
        <f t="shared" si="124"/>
        <v>37.296234282703679</v>
      </c>
      <c r="BI167">
        <f t="shared" si="110"/>
        <v>396.5664380872978</v>
      </c>
      <c r="BJ167">
        <f t="shared" si="125"/>
        <v>1.4657504109343441E-3</v>
      </c>
    </row>
    <row r="168" spans="1:62">
      <c r="A168" s="1">
        <v>21</v>
      </c>
      <c r="B168" s="1" t="s">
        <v>256</v>
      </c>
      <c r="C168" s="2">
        <v>41045</v>
      </c>
      <c r="D168" s="1" t="s">
        <v>230</v>
      </c>
      <c r="E168" s="1">
        <v>0</v>
      </c>
      <c r="F168" s="1" t="s">
        <v>257</v>
      </c>
      <c r="G168" s="1" t="s">
        <v>245</v>
      </c>
      <c r="H168" s="1">
        <v>0</v>
      </c>
      <c r="I168" s="1">
        <v>7886</v>
      </c>
      <c r="J168" s="1">
        <v>0</v>
      </c>
      <c r="K168">
        <f t="shared" si="112"/>
        <v>6.4641765804000455</v>
      </c>
      <c r="L168">
        <f t="shared" si="113"/>
        <v>0.32396876831613575</v>
      </c>
      <c r="M168">
        <f t="shared" si="114"/>
        <v>334.39103340167787</v>
      </c>
      <c r="N168">
        <f t="shared" si="115"/>
        <v>10.983738328088291</v>
      </c>
      <c r="O168">
        <f t="shared" si="88"/>
        <v>3.4512562894596894</v>
      </c>
      <c r="P168">
        <f t="shared" si="89"/>
        <v>37.682914733886719</v>
      </c>
      <c r="Q168" s="1">
        <v>5</v>
      </c>
      <c r="R168">
        <f t="shared" si="90"/>
        <v>1.6395652592182159</v>
      </c>
      <c r="S168" s="1">
        <v>1</v>
      </c>
      <c r="T168">
        <f t="shared" si="116"/>
        <v>3.2791305184364319</v>
      </c>
      <c r="U168" s="1">
        <v>39.521190643310547</v>
      </c>
      <c r="V168" s="1">
        <v>37.682914733886719</v>
      </c>
      <c r="W168" s="1">
        <v>39.677848815917969</v>
      </c>
      <c r="X168" s="1">
        <v>401.0836181640625</v>
      </c>
      <c r="Y168" s="1">
        <v>390.33627319335938</v>
      </c>
      <c r="Z168" s="1">
        <v>21.099275588989258</v>
      </c>
      <c r="AA168" s="1">
        <v>31.730358123779297</v>
      </c>
      <c r="AB168" s="1">
        <v>28.457363128662109</v>
      </c>
      <c r="AC168" s="1">
        <v>42.795890808105469</v>
      </c>
      <c r="AD168" s="1">
        <v>500.19461059570312</v>
      </c>
      <c r="AE168" s="1">
        <v>1712.6434326171875</v>
      </c>
      <c r="AF168" s="1">
        <v>1017.776611328125</v>
      </c>
      <c r="AG168" s="1">
        <v>97.461112976074219</v>
      </c>
      <c r="AH168" s="1">
        <v>8.7692699432373047</v>
      </c>
      <c r="AI168" s="1">
        <v>-0.40134793519973755</v>
      </c>
      <c r="AJ168" s="1">
        <v>1</v>
      </c>
      <c r="AK168" s="1">
        <v>-0.21956524252891541</v>
      </c>
      <c r="AL168" s="1">
        <v>2.737391471862793</v>
      </c>
      <c r="AM168" s="1">
        <v>1</v>
      </c>
      <c r="AN168" s="1">
        <v>0</v>
      </c>
      <c r="AO168" s="1">
        <v>0.18999999761581421</v>
      </c>
      <c r="AP168" s="1">
        <v>111115</v>
      </c>
      <c r="AQ168">
        <f t="shared" si="92"/>
        <v>1.0003892211914063</v>
      </c>
      <c r="AR168">
        <f t="shared" si="117"/>
        <v>1.0983738328088291E-2</v>
      </c>
      <c r="AS168">
        <f t="shared" si="94"/>
        <v>310.8329147338867</v>
      </c>
      <c r="AT168">
        <f t="shared" si="95"/>
        <v>312.67119064331052</v>
      </c>
      <c r="AU168">
        <f t="shared" si="96"/>
        <v>325.40224811400549</v>
      </c>
      <c r="AV168">
        <f t="shared" si="118"/>
        <v>-1.3884600845095942</v>
      </c>
      <c r="AW168">
        <f t="shared" si="98"/>
        <v>6.5437323073326379</v>
      </c>
      <c r="AX168">
        <f t="shared" si="119"/>
        <v>67.141982145628305</v>
      </c>
      <c r="AY168">
        <f t="shared" si="100"/>
        <v>35.411624021849008</v>
      </c>
      <c r="AZ168">
        <f t="shared" si="120"/>
        <v>38.602052688598633</v>
      </c>
      <c r="BA168">
        <f t="shared" si="102"/>
        <v>6.8775808069529436</v>
      </c>
      <c r="BB168">
        <f t="shared" si="121"/>
        <v>0.29483946754161572</v>
      </c>
      <c r="BC168">
        <f t="shared" si="122"/>
        <v>3.0924760178729485</v>
      </c>
      <c r="BD168">
        <f t="shared" si="105"/>
        <v>3.7851047890799951</v>
      </c>
      <c r="BE168">
        <f t="shared" si="123"/>
        <v>0.18668762823647903</v>
      </c>
      <c r="BF168">
        <f t="shared" si="107"/>
        <v>32.590122284547135</v>
      </c>
      <c r="BG168">
        <f t="shared" si="108"/>
        <v>0.85667424824756644</v>
      </c>
      <c r="BH168">
        <f t="shared" si="124"/>
        <v>49.504476974324149</v>
      </c>
      <c r="BI168">
        <f t="shared" si="110"/>
        <v>387.67500724664706</v>
      </c>
      <c r="BJ168">
        <f t="shared" si="125"/>
        <v>8.2544831289262117E-3</v>
      </c>
    </row>
    <row r="169" spans="1:62">
      <c r="A169" s="1">
        <v>24</v>
      </c>
      <c r="B169" s="1" t="s">
        <v>258</v>
      </c>
      <c r="C169" s="2">
        <v>41045</v>
      </c>
      <c r="D169" s="1" t="s">
        <v>230</v>
      </c>
      <c r="E169" s="1">
        <v>0</v>
      </c>
      <c r="F169" s="1" t="s">
        <v>259</v>
      </c>
      <c r="G169" s="1" t="s">
        <v>245</v>
      </c>
      <c r="H169" s="1">
        <v>0</v>
      </c>
      <c r="I169" s="1">
        <v>8056.5</v>
      </c>
      <c r="J169" s="1">
        <v>0</v>
      </c>
      <c r="K169">
        <f>(X169-Y169*(1000-Z169)/(1000-AA169))*AQ169</f>
        <v>22.489174293560808</v>
      </c>
      <c r="L169">
        <f>IF(BB169&lt;&gt;0,1/(1/BB169-1/T169),0)</f>
        <v>0.5011092438187803</v>
      </c>
      <c r="M169">
        <f>((BE169-AR169/2)*Y169-K169)/(BE169+AR169/2)</f>
        <v>278.94956712874506</v>
      </c>
      <c r="N169">
        <f>AR169*1000</f>
        <v>16.504313887621361</v>
      </c>
      <c r="O169">
        <f>(AW169-BC169)</f>
        <v>3.4548640877750305</v>
      </c>
      <c r="P169">
        <f>(V169+AV169*J169)</f>
        <v>38.240489959716797</v>
      </c>
      <c r="Q169" s="1">
        <v>4</v>
      </c>
      <c r="R169">
        <f>(Q169*AK169+AL169)</f>
        <v>1.8591305017471313</v>
      </c>
      <c r="S169" s="1">
        <v>1</v>
      </c>
      <c r="T169">
        <f>R169*(S169+1)*(S169+1)/(S169*S169+1)</f>
        <v>3.7182610034942627</v>
      </c>
      <c r="U169" s="1">
        <v>39.732990264892578</v>
      </c>
      <c r="V169" s="1">
        <v>38.240489959716797</v>
      </c>
      <c r="W169" s="1">
        <v>39.813140869140625</v>
      </c>
      <c r="X169" s="1">
        <v>401.33871459960938</v>
      </c>
      <c r="Y169" s="1">
        <v>378.35943603515625</v>
      </c>
      <c r="Z169" s="1">
        <v>21.001686096191406</v>
      </c>
      <c r="AA169" s="1">
        <v>33.755172729492188</v>
      </c>
      <c r="AB169" s="1">
        <v>28.004932403564453</v>
      </c>
      <c r="AC169" s="1">
        <v>45.011215209960938</v>
      </c>
      <c r="AD169" s="1">
        <v>500.16778564453125</v>
      </c>
      <c r="AE169" s="1">
        <v>1768.9713134765625</v>
      </c>
      <c r="AF169" s="1">
        <v>1937.9072265625</v>
      </c>
      <c r="AG169" s="1">
        <v>97.456718444824219</v>
      </c>
      <c r="AH169" s="1">
        <v>8.7692699432373047</v>
      </c>
      <c r="AI169" s="1">
        <v>-0.40134793519973755</v>
      </c>
      <c r="AJ169" s="1">
        <v>1</v>
      </c>
      <c r="AK169" s="1">
        <v>-0.21956524252891541</v>
      </c>
      <c r="AL169" s="1">
        <v>2.737391471862793</v>
      </c>
      <c r="AM169" s="1">
        <v>1</v>
      </c>
      <c r="AN169" s="1">
        <v>0</v>
      </c>
      <c r="AO169" s="1">
        <v>0.18999999761581421</v>
      </c>
      <c r="AP169" s="1">
        <v>111115</v>
      </c>
      <c r="AQ169">
        <f>AD169*0.000001/(Q169*0.0001)</f>
        <v>1.250419464111328</v>
      </c>
      <c r="AR169">
        <f>(AA169-Z169)/(1000-AA169)*AQ169</f>
        <v>1.6504313887621361E-2</v>
      </c>
      <c r="AS169">
        <f>(V169+273.15)</f>
        <v>311.39048995971677</v>
      </c>
      <c r="AT169">
        <f>(U169+273.15)</f>
        <v>312.88299026489256</v>
      </c>
      <c r="AU169">
        <f>(AE169*AM169+AF169*AN169)*AO169</f>
        <v>336.1045453429906</v>
      </c>
      <c r="AV169">
        <f>((AU169+0.00000010773*(AT169^4-AS169^4))-AR169*44100)/(R169*51.4+0.00000043092*AS169^3)</f>
        <v>-3.4279760914412742</v>
      </c>
      <c r="AW169">
        <f>0.61365*EXP(17.502*P169/(240.97+P169))</f>
        <v>6.7445324525295591</v>
      </c>
      <c r="AX169">
        <f>AW169*1000/AG169</f>
        <v>69.205413030072648</v>
      </c>
      <c r="AY169">
        <f>(AX169-AA169)</f>
        <v>35.450240300580461</v>
      </c>
      <c r="AZ169">
        <f>IF(J169,V169,(U169+V169)/2)</f>
        <v>38.986740112304688</v>
      </c>
      <c r="BA169">
        <f>0.61365*EXP(17.502*AZ169/(240.97+AZ169))</f>
        <v>7.0216325903788332</v>
      </c>
      <c r="BB169">
        <f>IF(AY169&lt;&gt;0,(1000-(AX169+AA169)/2)/AY169*AR169,0)</f>
        <v>0.4415955108391868</v>
      </c>
      <c r="BC169">
        <f>AA169*AG169/1000</f>
        <v>3.2896683647545286</v>
      </c>
      <c r="BD169">
        <f>(BA169-BC169)</f>
        <v>3.7319642256243046</v>
      </c>
      <c r="BE169">
        <f>1/(1.6/L169+1.37/T169)</f>
        <v>0.28079094817565819</v>
      </c>
      <c r="BF169">
        <f>M169*AG169*0.001</f>
        <v>27.185509423971702</v>
      </c>
      <c r="BG169">
        <f>M169/Y169</f>
        <v>0.73726076466301138</v>
      </c>
      <c r="BH169">
        <f>(1-AR169*AG169/AW169/L169)*100</f>
        <v>52.408981900285198</v>
      </c>
      <c r="BI169">
        <f>(Y169-K169/(T169/1.35))</f>
        <v>370.19422512936569</v>
      </c>
      <c r="BJ169">
        <f>K169*BH169/100/BI169</f>
        <v>3.1838279705517003E-2</v>
      </c>
    </row>
    <row r="170" spans="1:62">
      <c r="A170" s="1">
        <v>26</v>
      </c>
      <c r="B170" s="1" t="s">
        <v>260</v>
      </c>
      <c r="C170" s="2">
        <v>41045</v>
      </c>
      <c r="D170" s="1" t="s">
        <v>230</v>
      </c>
      <c r="E170" s="1">
        <v>0</v>
      </c>
      <c r="F170" s="1" t="s">
        <v>253</v>
      </c>
      <c r="G170" s="1" t="s">
        <v>83</v>
      </c>
      <c r="H170" s="1">
        <v>0</v>
      </c>
      <c r="I170" s="1">
        <v>8165.5</v>
      </c>
      <c r="J170" s="1">
        <v>0</v>
      </c>
      <c r="K170">
        <f t="shared" ref="K170:K175" si="126">(X170-Y170*(1000-Z170)/(1000-AA170))*AQ170</f>
        <v>1.324814963590077</v>
      </c>
      <c r="L170">
        <f t="shared" ref="L170:L175" si="127">IF(BB170&lt;&gt;0,1/(1/BB170-1/T170),0)</f>
        <v>3.5313257671015723E-2</v>
      </c>
      <c r="M170">
        <f t="shared" ref="M170:M175" si="128">((BE170-AR170/2)*Y170-K170)/(BE170+AR170/2)</f>
        <v>310.52483608090392</v>
      </c>
      <c r="N170">
        <f t="shared" ref="N170:N175" si="129">AR170*1000</f>
        <v>1.7560826685039546</v>
      </c>
      <c r="O170">
        <f t="shared" ref="O170:O213" si="130">(AW170-BC170)</f>
        <v>4.6651828786682241</v>
      </c>
      <c r="P170">
        <f t="shared" ref="P170:P213" si="131">(V170+AV170*J170)</f>
        <v>38.552806854248047</v>
      </c>
      <c r="Q170" s="1">
        <v>4</v>
      </c>
      <c r="R170">
        <f t="shared" ref="R170:R213" si="132">(Q170*AK170+AL170)</f>
        <v>1.8591305017471313</v>
      </c>
      <c r="S170" s="1">
        <v>1</v>
      </c>
      <c r="T170">
        <f t="shared" ref="T170:T175" si="133">R170*(S170+1)*(S170+1)/(S170*S170+1)</f>
        <v>3.7182610034942627</v>
      </c>
      <c r="U170" s="1">
        <v>39.644004821777344</v>
      </c>
      <c r="V170" s="1">
        <v>38.552806854248047</v>
      </c>
      <c r="W170" s="1">
        <v>39.758060455322266</v>
      </c>
      <c r="X170" s="1">
        <v>401.13632202148438</v>
      </c>
      <c r="Y170" s="1">
        <v>399.51593017578125</v>
      </c>
      <c r="Z170" s="1">
        <v>21.141384124755859</v>
      </c>
      <c r="AA170" s="1">
        <v>22.514005661010742</v>
      </c>
      <c r="AB170" s="1">
        <v>28.325883865356445</v>
      </c>
      <c r="AC170" s="1">
        <v>30.16496467590332</v>
      </c>
      <c r="AD170" s="1">
        <v>500.22418212890625</v>
      </c>
      <c r="AE170" s="1">
        <v>7.0244936943054199</v>
      </c>
      <c r="AF170" s="1">
        <v>13.949233055114746</v>
      </c>
      <c r="AG170" s="1">
        <v>97.456825256347656</v>
      </c>
      <c r="AH170" s="1">
        <v>8.7692699432373047</v>
      </c>
      <c r="AI170" s="1">
        <v>-0.40134793519973755</v>
      </c>
      <c r="AJ170" s="1">
        <v>1</v>
      </c>
      <c r="AK170" s="1">
        <v>-0.21956524252891541</v>
      </c>
      <c r="AL170" s="1">
        <v>2.737391471862793</v>
      </c>
      <c r="AM170" s="1">
        <v>1</v>
      </c>
      <c r="AN170" s="1">
        <v>0</v>
      </c>
      <c r="AO170" s="1">
        <v>0.18999999761581421</v>
      </c>
      <c r="AP170" s="1">
        <v>111115</v>
      </c>
      <c r="AQ170">
        <f t="shared" ref="AQ170:AQ213" si="134">AD170*0.000001/(Q170*0.0001)</f>
        <v>1.2505604553222656</v>
      </c>
      <c r="AR170">
        <f t="shared" ref="AR170:AR175" si="135">(AA170-Z170)/(1000-AA170)*AQ170</f>
        <v>1.7560826685039546E-3</v>
      </c>
      <c r="AS170">
        <f t="shared" ref="AS170:AS213" si="136">(V170+273.15)</f>
        <v>311.70280685424802</v>
      </c>
      <c r="AT170">
        <f t="shared" ref="AT170:AT213" si="137">(U170+273.15)</f>
        <v>312.79400482177732</v>
      </c>
      <c r="AU170">
        <f t="shared" ref="AU170:AU213" si="138">(AE170*AM170+AF170*AN170)*AO170</f>
        <v>1.3346537851703317</v>
      </c>
      <c r="AV170">
        <f t="shared" ref="AV170:AV175" si="139">((AU170+0.00000010773*(AT170^4-AS170^4))-AR170*44100)/(R170*51.4+0.00000043092*AS170^3)</f>
        <v>-0.56894840384357503</v>
      </c>
      <c r="AW170">
        <f t="shared" ref="AW170:AW213" si="140">0.61365*EXP(17.502*P170/(240.97+P170))</f>
        <v>6.8593263941937703</v>
      </c>
      <c r="AX170">
        <f t="shared" ref="AX170:AX175" si="141">AW170*1000/AG170</f>
        <v>70.383232535547862</v>
      </c>
      <c r="AY170">
        <f t="shared" ref="AY170:AY213" si="142">(AX170-AA170)</f>
        <v>47.869226874537119</v>
      </c>
      <c r="AZ170">
        <f t="shared" ref="AZ170:AZ175" si="143">IF(J170,V170,(U170+V170)/2)</f>
        <v>39.098405838012695</v>
      </c>
      <c r="BA170">
        <f t="shared" ref="BA170:BA213" si="144">0.61365*EXP(17.502*AZ170/(240.97+AZ170))</f>
        <v>7.0639343597896973</v>
      </c>
      <c r="BB170">
        <f t="shared" ref="BB170:BB175" si="145">IF(AY170&lt;&gt;0,(1000-(AX170+AA170)/2)/AY170*AR170,0)</f>
        <v>3.4981034014155817E-2</v>
      </c>
      <c r="BC170">
        <f t="shared" ref="BC170:BC175" si="146">AA170*AG170/1000</f>
        <v>2.1941435155255458</v>
      </c>
      <c r="BD170">
        <f t="shared" ref="BD170:BD213" si="147">(BA170-BC170)</f>
        <v>4.869790844264152</v>
      </c>
      <c r="BE170">
        <f t="shared" ref="BE170:BE175" si="148">1/(1.6/L170+1.37/T170)</f>
        <v>2.1892753709604553E-2</v>
      </c>
      <c r="BF170">
        <f t="shared" ref="BF170:BF213" si="149">M170*AG170*0.001</f>
        <v>30.262764687692652</v>
      </c>
      <c r="BG170">
        <f t="shared" ref="BG170:BG213" si="150">M170/Y170</f>
        <v>0.77725270164891169</v>
      </c>
      <c r="BH170">
        <f t="shared" ref="BH170:BH175" si="151">(1-AR170*AG170/AW170/L170)*100</f>
        <v>29.345803106502899</v>
      </c>
      <c r="BI170">
        <f t="shared" ref="BI170:BI213" si="152">(Y170-K170/(T170/1.35))</f>
        <v>399.03492569568533</v>
      </c>
      <c r="BJ170">
        <f t="shared" ref="BJ170:BJ175" si="153">K170*BH170/100/BI170</f>
        <v>9.7429464366516187E-4</v>
      </c>
    </row>
    <row r="171" spans="1:62">
      <c r="A171" s="1">
        <v>27</v>
      </c>
      <c r="B171" s="1" t="s">
        <v>261</v>
      </c>
      <c r="C171" s="2">
        <v>41045</v>
      </c>
      <c r="D171" s="1" t="s">
        <v>230</v>
      </c>
      <c r="E171" s="1">
        <v>0</v>
      </c>
      <c r="F171" s="1" t="s">
        <v>255</v>
      </c>
      <c r="G171" s="1" t="s">
        <v>83</v>
      </c>
      <c r="H171" s="1">
        <v>0</v>
      </c>
      <c r="I171" s="1">
        <v>8212</v>
      </c>
      <c r="J171" s="1">
        <v>0</v>
      </c>
      <c r="K171">
        <f t="shared" si="126"/>
        <v>-15.425304980191223</v>
      </c>
      <c r="L171">
        <f t="shared" si="127"/>
        <v>5.4814456747770364E-2</v>
      </c>
      <c r="M171">
        <f t="shared" si="128"/>
        <v>822.21207992808286</v>
      </c>
      <c r="N171">
        <f t="shared" si="129"/>
        <v>2.5253861479400013</v>
      </c>
      <c r="O171">
        <f t="shared" si="130"/>
        <v>4.3488451802868981</v>
      </c>
      <c r="P171">
        <f t="shared" si="131"/>
        <v>37.866825103759766</v>
      </c>
      <c r="Q171" s="1">
        <v>4</v>
      </c>
      <c r="R171">
        <f t="shared" si="132"/>
        <v>1.8591305017471313</v>
      </c>
      <c r="S171" s="1">
        <v>1</v>
      </c>
      <c r="T171">
        <f t="shared" si="133"/>
        <v>3.7182610034942627</v>
      </c>
      <c r="U171" s="1">
        <v>39.534133911132812</v>
      </c>
      <c r="V171" s="1">
        <v>37.866825103759766</v>
      </c>
      <c r="W171" s="1">
        <v>39.702491760253906</v>
      </c>
      <c r="X171" s="1">
        <v>400.84814453125</v>
      </c>
      <c r="Y171" s="1">
        <v>412.35043334960938</v>
      </c>
      <c r="Z171" s="1">
        <v>21.222631454467773</v>
      </c>
      <c r="AA171" s="1">
        <v>23.195241928100586</v>
      </c>
      <c r="AB171" s="1">
        <v>28.602664947509766</v>
      </c>
      <c r="AC171" s="1">
        <v>31.261238098144531</v>
      </c>
      <c r="AD171" s="1">
        <v>500.21212768554688</v>
      </c>
      <c r="AE171" s="1">
        <v>20.848672866821289</v>
      </c>
      <c r="AF171" s="1">
        <v>87.646568298339844</v>
      </c>
      <c r="AG171" s="1">
        <v>97.456954956054688</v>
      </c>
      <c r="AH171" s="1">
        <v>8.7692699432373047</v>
      </c>
      <c r="AI171" s="1">
        <v>-0.40134793519973755</v>
      </c>
      <c r="AJ171" s="1">
        <v>1</v>
      </c>
      <c r="AK171" s="1">
        <v>-0.21956524252891541</v>
      </c>
      <c r="AL171" s="1">
        <v>2.737391471862793</v>
      </c>
      <c r="AM171" s="1">
        <v>1</v>
      </c>
      <c r="AN171" s="1">
        <v>0</v>
      </c>
      <c r="AO171" s="1">
        <v>0.18999999761581421</v>
      </c>
      <c r="AP171" s="1">
        <v>111115</v>
      </c>
      <c r="AQ171">
        <f t="shared" si="134"/>
        <v>1.250530319213867</v>
      </c>
      <c r="AR171">
        <f t="shared" si="135"/>
        <v>2.5253861479400011E-3</v>
      </c>
      <c r="AS171">
        <f t="shared" si="136"/>
        <v>311.01682510375974</v>
      </c>
      <c r="AT171">
        <f t="shared" si="137"/>
        <v>312.68413391113279</v>
      </c>
      <c r="AU171">
        <f t="shared" si="138"/>
        <v>3.9612477949889353</v>
      </c>
      <c r="AV171">
        <f t="shared" si="139"/>
        <v>-0.78893810036407308</v>
      </c>
      <c r="AW171">
        <f t="shared" si="140"/>
        <v>6.609382828068588</v>
      </c>
      <c r="AX171">
        <f t="shared" si="141"/>
        <v>67.818482847621212</v>
      </c>
      <c r="AY171">
        <f t="shared" si="142"/>
        <v>44.623240919520626</v>
      </c>
      <c r="AZ171">
        <f t="shared" si="143"/>
        <v>38.700479507446289</v>
      </c>
      <c r="BA171">
        <f t="shared" si="144"/>
        <v>6.9141919088026933</v>
      </c>
      <c r="BB171">
        <f t="shared" si="145"/>
        <v>5.4018123703225188E-2</v>
      </c>
      <c r="BC171">
        <f t="shared" si="146"/>
        <v>2.2605376477816899</v>
      </c>
      <c r="BD171">
        <f t="shared" si="147"/>
        <v>4.6536542610210034</v>
      </c>
      <c r="BE171">
        <f t="shared" si="148"/>
        <v>3.3831981013714027E-2</v>
      </c>
      <c r="BF171">
        <f t="shared" si="149"/>
        <v>80.130285637875204</v>
      </c>
      <c r="BG171">
        <f t="shared" si="150"/>
        <v>1.993964389097596</v>
      </c>
      <c r="BH171">
        <f t="shared" si="151"/>
        <v>32.066403141482482</v>
      </c>
      <c r="BI171">
        <f t="shared" si="152"/>
        <v>417.95094436905867</v>
      </c>
      <c r="BJ171">
        <f t="shared" si="153"/>
        <v>-1.1834739333388321E-2</v>
      </c>
    </row>
    <row r="172" spans="1:62">
      <c r="A172" s="1">
        <v>28</v>
      </c>
      <c r="B172" s="1" t="s">
        <v>262</v>
      </c>
      <c r="C172" s="2">
        <v>41045</v>
      </c>
      <c r="D172" s="1" t="s">
        <v>230</v>
      </c>
      <c r="E172" s="1">
        <v>0</v>
      </c>
      <c r="F172" s="1" t="s">
        <v>257</v>
      </c>
      <c r="G172" s="1" t="s">
        <v>83</v>
      </c>
      <c r="H172" s="1">
        <v>0</v>
      </c>
      <c r="I172" s="1">
        <v>8329.5</v>
      </c>
      <c r="J172" s="1">
        <v>0</v>
      </c>
      <c r="K172">
        <f t="shared" si="126"/>
        <v>6.7018286772642339</v>
      </c>
      <c r="L172">
        <f t="shared" si="127"/>
        <v>0.32312103142823018</v>
      </c>
      <c r="M172">
        <f t="shared" si="128"/>
        <v>334.81635892007722</v>
      </c>
      <c r="N172">
        <f t="shared" si="129"/>
        <v>12.564501597421003</v>
      </c>
      <c r="O172">
        <f t="shared" si="130"/>
        <v>3.8854513003128481</v>
      </c>
      <c r="P172">
        <f t="shared" si="131"/>
        <v>38.071430206298828</v>
      </c>
      <c r="Q172" s="1">
        <v>3</v>
      </c>
      <c r="R172">
        <f t="shared" si="132"/>
        <v>2.0786957442760468</v>
      </c>
      <c r="S172" s="1">
        <v>1</v>
      </c>
      <c r="T172">
        <f t="shared" si="133"/>
        <v>4.1573914885520935</v>
      </c>
      <c r="U172" s="1">
        <v>39.591819763183594</v>
      </c>
      <c r="V172" s="1">
        <v>38.071430206298828</v>
      </c>
      <c r="W172" s="1">
        <v>39.714572906494141</v>
      </c>
      <c r="X172" s="1">
        <v>401.3963623046875</v>
      </c>
      <c r="Y172" s="1">
        <v>394.40444946289062</v>
      </c>
      <c r="Z172" s="1">
        <v>21.386903762817383</v>
      </c>
      <c r="AA172" s="1">
        <v>28.706596374511719</v>
      </c>
      <c r="AB172" s="1">
        <v>28.734918594360352</v>
      </c>
      <c r="AC172" s="1">
        <v>38.569477081298828</v>
      </c>
      <c r="AD172" s="1">
        <v>500.17745971679688</v>
      </c>
      <c r="AE172" s="1">
        <v>1410.476318359375</v>
      </c>
      <c r="AF172" s="1">
        <v>1277.4808349609375</v>
      </c>
      <c r="AG172" s="1">
        <v>97.45635986328125</v>
      </c>
      <c r="AH172" s="1">
        <v>8.7692699432373047</v>
      </c>
      <c r="AI172" s="1">
        <v>-0.40134793519973755</v>
      </c>
      <c r="AJ172" s="1">
        <v>1</v>
      </c>
      <c r="AK172" s="1">
        <v>-0.21956524252891541</v>
      </c>
      <c r="AL172" s="1">
        <v>2.737391471862793</v>
      </c>
      <c r="AM172" s="1">
        <v>1</v>
      </c>
      <c r="AN172" s="1">
        <v>0</v>
      </c>
      <c r="AO172" s="1">
        <v>0.18999999761581421</v>
      </c>
      <c r="AP172" s="1">
        <v>111115</v>
      </c>
      <c r="AQ172">
        <f t="shared" si="134"/>
        <v>1.6672581990559894</v>
      </c>
      <c r="AR172">
        <f t="shared" si="135"/>
        <v>1.2564501597421004E-2</v>
      </c>
      <c r="AS172">
        <f t="shared" si="136"/>
        <v>311.22143020629881</v>
      </c>
      <c r="AT172">
        <f t="shared" si="137"/>
        <v>312.74181976318357</v>
      </c>
      <c r="AU172">
        <f t="shared" si="138"/>
        <v>267.99049712544365</v>
      </c>
      <c r="AV172">
        <f t="shared" si="139"/>
        <v>-2.2214670510678238</v>
      </c>
      <c r="AW172">
        <f t="shared" si="140"/>
        <v>6.6830916870372272</v>
      </c>
      <c r="AX172">
        <f t="shared" si="141"/>
        <v>68.575223786449101</v>
      </c>
      <c r="AY172">
        <f t="shared" si="142"/>
        <v>39.868627411937382</v>
      </c>
      <c r="AZ172">
        <f t="shared" si="143"/>
        <v>38.831624984741211</v>
      </c>
      <c r="BA172">
        <f t="shared" si="144"/>
        <v>6.963235728082636</v>
      </c>
      <c r="BB172">
        <f t="shared" si="145"/>
        <v>0.29981851849345953</v>
      </c>
      <c r="BC172">
        <f t="shared" si="146"/>
        <v>2.7976403867243791</v>
      </c>
      <c r="BD172">
        <f t="shared" si="147"/>
        <v>4.1655953413582569</v>
      </c>
      <c r="BE172">
        <f t="shared" si="148"/>
        <v>0.18934952572540908</v>
      </c>
      <c r="BF172">
        <f t="shared" si="149"/>
        <v>32.629983563028581</v>
      </c>
      <c r="BG172">
        <f t="shared" si="150"/>
        <v>0.84891628219721693</v>
      </c>
      <c r="BH172">
        <f t="shared" si="151"/>
        <v>43.296116202714394</v>
      </c>
      <c r="BI172">
        <f t="shared" si="152"/>
        <v>392.22821257511617</v>
      </c>
      <c r="BJ172">
        <f t="shared" si="153"/>
        <v>7.3978144324828854E-3</v>
      </c>
    </row>
    <row r="173" spans="1:62">
      <c r="A173" s="1">
        <v>29</v>
      </c>
      <c r="B173" s="1" t="s">
        <v>263</v>
      </c>
      <c r="C173" s="2">
        <v>41045</v>
      </c>
      <c r="D173" s="1" t="s">
        <v>230</v>
      </c>
      <c r="E173" s="1">
        <v>0</v>
      </c>
      <c r="F173" s="1" t="s">
        <v>253</v>
      </c>
      <c r="G173" s="1" t="s">
        <v>83</v>
      </c>
      <c r="H173" s="1">
        <v>0</v>
      </c>
      <c r="I173" s="1">
        <v>8403</v>
      </c>
      <c r="J173" s="1">
        <v>0</v>
      </c>
      <c r="K173">
        <f t="shared" si="126"/>
        <v>4.050228388678774E-2</v>
      </c>
      <c r="L173">
        <f t="shared" si="127"/>
        <v>2.9687417437604315E-2</v>
      </c>
      <c r="M173">
        <f t="shared" si="128"/>
        <v>368.89072268468522</v>
      </c>
      <c r="N173">
        <f t="shared" si="129"/>
        <v>1.4182393758956284</v>
      </c>
      <c r="O173">
        <f t="shared" si="130"/>
        <v>4.4823689241591822</v>
      </c>
      <c r="P173">
        <f t="shared" si="131"/>
        <v>38.141742706298828</v>
      </c>
      <c r="Q173" s="1">
        <v>5</v>
      </c>
      <c r="R173">
        <f t="shared" si="132"/>
        <v>1.6395652592182159</v>
      </c>
      <c r="S173" s="1">
        <v>1</v>
      </c>
      <c r="T173">
        <f t="shared" si="133"/>
        <v>3.2791305184364319</v>
      </c>
      <c r="U173" s="1">
        <v>39.504711151123047</v>
      </c>
      <c r="V173" s="1">
        <v>38.141742706298828</v>
      </c>
      <c r="W173" s="1">
        <v>39.654064178466797</v>
      </c>
      <c r="X173" s="1">
        <v>401.34054565429688</v>
      </c>
      <c r="Y173" s="1">
        <v>400.73190307617188</v>
      </c>
      <c r="Z173" s="1">
        <v>21.458574295043945</v>
      </c>
      <c r="AA173" s="1">
        <v>22.843975067138672</v>
      </c>
      <c r="AB173" s="1">
        <v>28.965171813964844</v>
      </c>
      <c r="AC173" s="1">
        <v>30.835210800170898</v>
      </c>
      <c r="AD173" s="1">
        <v>500.158935546875</v>
      </c>
      <c r="AE173" s="1">
        <v>7.8159165382385254</v>
      </c>
      <c r="AF173" s="1">
        <v>7.5282783508300781</v>
      </c>
      <c r="AG173" s="1">
        <v>97.453132629394531</v>
      </c>
      <c r="AH173" s="1">
        <v>8.7692699432373047</v>
      </c>
      <c r="AI173" s="1">
        <v>-0.40134793519973755</v>
      </c>
      <c r="AJ173" s="1">
        <v>1</v>
      </c>
      <c r="AK173" s="1">
        <v>-0.21956524252891541</v>
      </c>
      <c r="AL173" s="1">
        <v>2.737391471862793</v>
      </c>
      <c r="AM173" s="1">
        <v>1</v>
      </c>
      <c r="AN173" s="1">
        <v>0</v>
      </c>
      <c r="AO173" s="1">
        <v>0.18999999761581421</v>
      </c>
      <c r="AP173" s="1">
        <v>111115</v>
      </c>
      <c r="AQ173">
        <f t="shared" si="134"/>
        <v>1.0003178710937499</v>
      </c>
      <c r="AR173">
        <f t="shared" si="135"/>
        <v>1.4182393758956284E-3</v>
      </c>
      <c r="AS173">
        <f t="shared" si="136"/>
        <v>311.29174270629881</v>
      </c>
      <c r="AT173">
        <f t="shared" si="137"/>
        <v>312.65471115112302</v>
      </c>
      <c r="AU173">
        <f t="shared" si="138"/>
        <v>1.4850241236307227</v>
      </c>
      <c r="AV173">
        <f t="shared" si="139"/>
        <v>-0.44437951973325435</v>
      </c>
      <c r="AW173">
        <f t="shared" si="140"/>
        <v>6.7085858561596297</v>
      </c>
      <c r="AX173">
        <f t="shared" si="141"/>
        <v>68.839099115179565</v>
      </c>
      <c r="AY173">
        <f t="shared" si="142"/>
        <v>45.995124048040893</v>
      </c>
      <c r="AZ173">
        <f t="shared" si="143"/>
        <v>38.823226928710938</v>
      </c>
      <c r="BA173">
        <f t="shared" si="144"/>
        <v>6.960086132047385</v>
      </c>
      <c r="BB173">
        <f t="shared" si="145"/>
        <v>2.9421055621633999E-2</v>
      </c>
      <c r="BC173">
        <f t="shared" si="146"/>
        <v>2.226216932000447</v>
      </c>
      <c r="BD173">
        <f t="shared" si="147"/>
        <v>4.7338692000469376</v>
      </c>
      <c r="BE173">
        <f t="shared" si="148"/>
        <v>1.8411906622050105E-2</v>
      </c>
      <c r="BF173">
        <f t="shared" si="149"/>
        <v>35.949556523543826</v>
      </c>
      <c r="BG173">
        <f t="shared" si="150"/>
        <v>0.92054243710804773</v>
      </c>
      <c r="BH173">
        <f t="shared" si="151"/>
        <v>30.602801045003758</v>
      </c>
      <c r="BI173">
        <f t="shared" si="152"/>
        <v>400.71522850864864</v>
      </c>
      <c r="BJ173">
        <f t="shared" si="153"/>
        <v>3.0931775172823885E-5</v>
      </c>
    </row>
    <row r="174" spans="1:62">
      <c r="A174" s="1">
        <v>30</v>
      </c>
      <c r="B174" s="1" t="s">
        <v>264</v>
      </c>
      <c r="C174" s="2">
        <v>41045</v>
      </c>
      <c r="D174" s="1" t="s">
        <v>230</v>
      </c>
      <c r="E174" s="1">
        <v>0</v>
      </c>
      <c r="F174" s="1" t="s">
        <v>255</v>
      </c>
      <c r="G174" s="1" t="s">
        <v>83</v>
      </c>
      <c r="H174" s="1">
        <v>0</v>
      </c>
      <c r="I174" s="1">
        <v>8503.5</v>
      </c>
      <c r="J174" s="1">
        <v>0</v>
      </c>
      <c r="K174">
        <f t="shared" si="126"/>
        <v>4.9001473687897956</v>
      </c>
      <c r="L174">
        <f t="shared" si="127"/>
        <v>0.14526231506097095</v>
      </c>
      <c r="M174">
        <f t="shared" si="128"/>
        <v>314.11947671678814</v>
      </c>
      <c r="N174">
        <f t="shared" si="129"/>
        <v>5.6392804193843791</v>
      </c>
      <c r="O174">
        <f t="shared" si="130"/>
        <v>3.7680078319012034</v>
      </c>
      <c r="P174">
        <f t="shared" si="131"/>
        <v>37.250972747802734</v>
      </c>
      <c r="Q174" s="1">
        <v>5</v>
      </c>
      <c r="R174">
        <f t="shared" si="132"/>
        <v>1.6395652592182159</v>
      </c>
      <c r="S174" s="1">
        <v>1</v>
      </c>
      <c r="T174">
        <f t="shared" si="133"/>
        <v>3.2791305184364319</v>
      </c>
      <c r="U174" s="1">
        <v>39.378868103027344</v>
      </c>
      <c r="V174" s="1">
        <v>37.250972747802734</v>
      </c>
      <c r="W174" s="1">
        <v>39.55755615234375</v>
      </c>
      <c r="X174" s="1">
        <v>400.04519653320312</v>
      </c>
      <c r="Y174" s="1">
        <v>392.93154907226562</v>
      </c>
      <c r="Z174" s="1">
        <v>21.438301086425781</v>
      </c>
      <c r="AA174" s="1">
        <v>26.92393684387207</v>
      </c>
      <c r="AB174" s="1">
        <v>29.133047103881836</v>
      </c>
      <c r="AC174" s="1">
        <v>36.587615966796875</v>
      </c>
      <c r="AD174" s="1">
        <v>500.16525268554688</v>
      </c>
      <c r="AE174" s="1">
        <v>129.92581176757812</v>
      </c>
      <c r="AF174" s="1">
        <v>240.60400390625</v>
      </c>
      <c r="AG174" s="1">
        <v>97.450653076171875</v>
      </c>
      <c r="AH174" s="1">
        <v>8.7692699432373047</v>
      </c>
      <c r="AI174" s="1">
        <v>-0.40134793519973755</v>
      </c>
      <c r="AJ174" s="1">
        <v>1</v>
      </c>
      <c r="AK174" s="1">
        <v>-0.21956524252891541</v>
      </c>
      <c r="AL174" s="1">
        <v>2.737391471862793</v>
      </c>
      <c r="AM174" s="1">
        <v>1</v>
      </c>
      <c r="AN174" s="1">
        <v>0</v>
      </c>
      <c r="AO174" s="1">
        <v>0.18999999761581421</v>
      </c>
      <c r="AP174" s="1">
        <v>111115</v>
      </c>
      <c r="AQ174">
        <f t="shared" si="134"/>
        <v>1.0003305053710938</v>
      </c>
      <c r="AR174">
        <f t="shared" si="135"/>
        <v>5.6392804193843788E-3</v>
      </c>
      <c r="AS174">
        <f t="shared" si="136"/>
        <v>310.40097274780271</v>
      </c>
      <c r="AT174">
        <f t="shared" si="137"/>
        <v>312.52886810302732</v>
      </c>
      <c r="AU174">
        <f t="shared" si="138"/>
        <v>24.685903926072569</v>
      </c>
      <c r="AV174">
        <f t="shared" si="139"/>
        <v>-2.0203565556328686</v>
      </c>
      <c r="AW174">
        <f t="shared" si="140"/>
        <v>6.3917630607181426</v>
      </c>
      <c r="AX174">
        <f t="shared" si="141"/>
        <v>65.589740642600404</v>
      </c>
      <c r="AY174">
        <f t="shared" si="142"/>
        <v>38.665803798728334</v>
      </c>
      <c r="AZ174">
        <f t="shared" si="143"/>
        <v>38.314920425415039</v>
      </c>
      <c r="BA174">
        <f t="shared" si="144"/>
        <v>6.7717374348714783</v>
      </c>
      <c r="BB174">
        <f t="shared" si="145"/>
        <v>0.13910030585149546</v>
      </c>
      <c r="BC174">
        <f t="shared" si="146"/>
        <v>2.6237552288169392</v>
      </c>
      <c r="BD174">
        <f t="shared" si="147"/>
        <v>4.1479822060545395</v>
      </c>
      <c r="BE174">
        <f t="shared" si="148"/>
        <v>8.7471077277535975E-2</v>
      </c>
      <c r="BF174">
        <f t="shared" si="149"/>
        <v>30.611148149996371</v>
      </c>
      <c r="BG174">
        <f t="shared" si="150"/>
        <v>0.79942544053396225</v>
      </c>
      <c r="BH174">
        <f t="shared" si="151"/>
        <v>40.811843151762893</v>
      </c>
      <c r="BI174">
        <f t="shared" si="152"/>
        <v>390.91418535018346</v>
      </c>
      <c r="BJ174">
        <f t="shared" si="153"/>
        <v>5.1158042693289774E-3</v>
      </c>
    </row>
    <row r="175" spans="1:62">
      <c r="A175" s="1">
        <v>31</v>
      </c>
      <c r="B175" s="1" t="s">
        <v>265</v>
      </c>
      <c r="C175" s="2">
        <v>41045</v>
      </c>
      <c r="D175" s="1" t="s">
        <v>230</v>
      </c>
      <c r="E175" s="1">
        <v>0</v>
      </c>
      <c r="F175" s="1" t="s">
        <v>257</v>
      </c>
      <c r="G175" s="1" t="s">
        <v>83</v>
      </c>
      <c r="H175" s="1">
        <v>0</v>
      </c>
      <c r="I175" s="1">
        <v>8634</v>
      </c>
      <c r="J175" s="1">
        <v>0</v>
      </c>
      <c r="K175">
        <f t="shared" si="126"/>
        <v>20.336337603013483</v>
      </c>
      <c r="L175">
        <f t="shared" si="127"/>
        <v>0.43183121482944437</v>
      </c>
      <c r="M175">
        <f t="shared" si="128"/>
        <v>279.4859141392655</v>
      </c>
      <c r="N175">
        <f t="shared" si="129"/>
        <v>16.89207023629541</v>
      </c>
      <c r="O175">
        <f t="shared" si="130"/>
        <v>3.9912808312204673</v>
      </c>
      <c r="P175">
        <f t="shared" si="131"/>
        <v>38.949710845947266</v>
      </c>
      <c r="Q175" s="1">
        <v>3</v>
      </c>
      <c r="R175">
        <f t="shared" si="132"/>
        <v>2.0786957442760468</v>
      </c>
      <c r="S175" s="1">
        <v>1</v>
      </c>
      <c r="T175">
        <f t="shared" si="133"/>
        <v>4.1573914885520935</v>
      </c>
      <c r="U175" s="1">
        <v>39.499614715576172</v>
      </c>
      <c r="V175" s="1">
        <v>38.949710845947266</v>
      </c>
      <c r="W175" s="1">
        <v>39.617897033691406</v>
      </c>
      <c r="X175" s="1">
        <v>400.24063110351562</v>
      </c>
      <c r="Y175" s="1">
        <v>384.15145874023438</v>
      </c>
      <c r="Z175" s="1">
        <v>21.13694953918457</v>
      </c>
      <c r="AA175" s="1">
        <v>30.954736709594727</v>
      </c>
      <c r="AB175" s="1">
        <v>28.536342620849609</v>
      </c>
      <c r="AC175" s="1">
        <v>41.791030883789062</v>
      </c>
      <c r="AD175" s="1">
        <v>500.18951416015625</v>
      </c>
      <c r="AE175" s="1">
        <v>1801.5712890625</v>
      </c>
      <c r="AF175" s="1">
        <v>1910.6402587890625</v>
      </c>
      <c r="AG175" s="1">
        <v>97.444625854492188</v>
      </c>
      <c r="AH175" s="1">
        <v>8.7692699432373047</v>
      </c>
      <c r="AI175" s="1">
        <v>-0.40134793519973755</v>
      </c>
      <c r="AJ175" s="1">
        <v>1</v>
      </c>
      <c r="AK175" s="1">
        <v>-0.21956524252891541</v>
      </c>
      <c r="AL175" s="1">
        <v>2.737391471862793</v>
      </c>
      <c r="AM175" s="1">
        <v>1</v>
      </c>
      <c r="AN175" s="1">
        <v>0</v>
      </c>
      <c r="AO175" s="1">
        <v>0.18999999761581421</v>
      </c>
      <c r="AP175" s="1">
        <v>111115</v>
      </c>
      <c r="AQ175">
        <f t="shared" si="134"/>
        <v>1.6672983805338539</v>
      </c>
      <c r="AR175">
        <f t="shared" si="135"/>
        <v>1.6892070236295409E-2</v>
      </c>
      <c r="AS175">
        <f t="shared" si="136"/>
        <v>312.09971084594724</v>
      </c>
      <c r="AT175">
        <f t="shared" si="137"/>
        <v>312.64961471557615</v>
      </c>
      <c r="AU175">
        <f t="shared" si="138"/>
        <v>342.29854062659433</v>
      </c>
      <c r="AV175">
        <f t="shared" si="139"/>
        <v>-3.2966647164177454</v>
      </c>
      <c r="AW175">
        <f t="shared" si="140"/>
        <v>7.0076535683112402</v>
      </c>
      <c r="AX175">
        <f t="shared" si="141"/>
        <v>71.914212886150551</v>
      </c>
      <c r="AY175">
        <f t="shared" si="142"/>
        <v>40.959476176555825</v>
      </c>
      <c r="AZ175">
        <f t="shared" si="143"/>
        <v>39.224662780761719</v>
      </c>
      <c r="BA175">
        <f t="shared" si="144"/>
        <v>7.1120296876132656</v>
      </c>
      <c r="BB175">
        <f t="shared" si="145"/>
        <v>0.39119727523796011</v>
      </c>
      <c r="BC175">
        <f t="shared" si="146"/>
        <v>3.0163727370907729</v>
      </c>
      <c r="BD175">
        <f t="shared" si="147"/>
        <v>4.0956569505224927</v>
      </c>
      <c r="BE175">
        <f t="shared" si="148"/>
        <v>0.2478508305571733</v>
      </c>
      <c r="BF175">
        <f t="shared" si="149"/>
        <v>27.234400334901459</v>
      </c>
      <c r="BG175">
        <f t="shared" si="150"/>
        <v>0.72754094193940222</v>
      </c>
      <c r="BH175">
        <f t="shared" si="151"/>
        <v>45.605609454524775</v>
      </c>
      <c r="BI175">
        <f t="shared" si="152"/>
        <v>377.54778529748393</v>
      </c>
      <c r="BJ175">
        <f t="shared" si="153"/>
        <v>2.4565130735110161E-2</v>
      </c>
    </row>
    <row r="176" spans="1:62">
      <c r="A176" s="1">
        <v>1</v>
      </c>
      <c r="B176" s="1" t="s">
        <v>266</v>
      </c>
      <c r="C176" s="2">
        <v>41059</v>
      </c>
      <c r="D176" s="1" t="s">
        <v>230</v>
      </c>
      <c r="E176" s="1">
        <v>0</v>
      </c>
      <c r="F176" s="1" t="s">
        <v>267</v>
      </c>
      <c r="G176" s="1" t="s">
        <v>75</v>
      </c>
      <c r="H176" s="1">
        <v>0</v>
      </c>
      <c r="I176" s="1">
        <v>53.5</v>
      </c>
      <c r="J176" s="1">
        <v>0</v>
      </c>
      <c r="K176">
        <f t="shared" ref="K176:K213" si="154">(X176-Y176*(1000-Z176)/(1000-AA176))*AQ176</f>
        <v>-0.38744742584207781</v>
      </c>
      <c r="L176">
        <f t="shared" ref="L176:L213" si="155">IF(BB176&lt;&gt;0,1/(1/BB176-1/T176),0)</f>
        <v>1.1100870799474754E-2</v>
      </c>
      <c r="M176">
        <f t="shared" ref="M176:M213" si="156">((BE176-AR176/2)*Y176-K176)/(BE176+AR176/2)</f>
        <v>435.56271818920334</v>
      </c>
      <c r="N176">
        <f t="shared" ref="N176:N213" si="157">AR176*1000</f>
        <v>0.35867567166916403</v>
      </c>
      <c r="O176">
        <f t="shared" si="130"/>
        <v>3.084672995403027</v>
      </c>
      <c r="P176">
        <f t="shared" si="131"/>
        <v>29.494386672973633</v>
      </c>
      <c r="Q176" s="1">
        <v>3</v>
      </c>
      <c r="R176">
        <f t="shared" si="132"/>
        <v>2.0786957442760468</v>
      </c>
      <c r="S176" s="1">
        <v>1</v>
      </c>
      <c r="T176">
        <f t="shared" ref="T176:T213" si="158">R176*(S176+1)*(S176+1)/(S176*S176+1)</f>
        <v>4.1573914885520935</v>
      </c>
      <c r="U176" s="1">
        <v>29.316057205200195</v>
      </c>
      <c r="V176" s="1">
        <v>29.494386672973633</v>
      </c>
      <c r="W176" s="1">
        <v>29.244518280029297</v>
      </c>
      <c r="X176" s="1">
        <v>401.12545776367188</v>
      </c>
      <c r="Y176" s="1">
        <v>401.271484375</v>
      </c>
      <c r="Z176" s="1">
        <v>10.559015274047852</v>
      </c>
      <c r="AA176" s="1">
        <v>10.771777153015137</v>
      </c>
      <c r="AB176" s="1">
        <v>25.215095520019531</v>
      </c>
      <c r="AC176" s="1">
        <v>25.723175048828125</v>
      </c>
      <c r="AD176" s="1">
        <v>500.29464721679688</v>
      </c>
      <c r="AE176" s="1">
        <v>70.275054931640625</v>
      </c>
      <c r="AF176" s="1">
        <v>667.337646484375</v>
      </c>
      <c r="AG176" s="1">
        <v>97.811111450195312</v>
      </c>
      <c r="AH176" s="1">
        <v>7.5339794158935547</v>
      </c>
      <c r="AI176" s="1">
        <v>-0.31742656230926514</v>
      </c>
      <c r="AJ176" s="1">
        <v>1</v>
      </c>
      <c r="AK176" s="1">
        <v>-0.21956524252891541</v>
      </c>
      <c r="AL176" s="1">
        <v>2.737391471862793</v>
      </c>
      <c r="AM176" s="1">
        <v>1</v>
      </c>
      <c r="AN176" s="1">
        <v>0</v>
      </c>
      <c r="AO176" s="1">
        <v>0.18999999761581421</v>
      </c>
      <c r="AP176" s="1">
        <v>111115</v>
      </c>
      <c r="AQ176">
        <f t="shared" si="134"/>
        <v>1.6676488240559892</v>
      </c>
      <c r="AR176">
        <f t="shared" ref="AR176:AR213" si="159">(AA176-Z176)/(1000-AA176)*AQ176</f>
        <v>3.5867567166916406E-4</v>
      </c>
      <c r="AS176">
        <f t="shared" si="136"/>
        <v>302.64438667297361</v>
      </c>
      <c r="AT176">
        <f t="shared" si="137"/>
        <v>302.46605720520017</v>
      </c>
      <c r="AU176">
        <f t="shared" si="138"/>
        <v>13.352260269462931</v>
      </c>
      <c r="AV176">
        <f t="shared" ref="AV176:AV213" si="160">((AU176+0.00000010773*(AT176^4-AS176^4))-AR176*44100)/(R176*51.4+0.00000043092*AS176^3)</f>
        <v>-3.8670207434019943E-2</v>
      </c>
      <c r="AW176">
        <f t="shared" si="140"/>
        <v>4.1382724910332582</v>
      </c>
      <c r="AX176">
        <f t="shared" ref="AX176:AX213" si="161">AW176*1000/AG176</f>
        <v>42.308817778238165</v>
      </c>
      <c r="AY176">
        <f t="shared" si="142"/>
        <v>31.537040625223028</v>
      </c>
      <c r="AZ176">
        <f t="shared" ref="AZ176:AZ213" si="162">IF(J176,V176,(U176+V176)/2)</f>
        <v>29.405221939086914</v>
      </c>
      <c r="BA176">
        <f t="shared" si="144"/>
        <v>4.1170464157326201</v>
      </c>
      <c r="BB176">
        <f t="shared" ref="BB176:BB213" si="163">IF(AY176&lt;&gt;0,(1000-(AX176+AA176)/2)/AY176*AR176,0)</f>
        <v>1.1071308712781664E-2</v>
      </c>
      <c r="BC176">
        <f t="shared" ref="BC176:BC213" si="164">AA176*AG176/1000</f>
        <v>1.053599495630231</v>
      </c>
      <c r="BD176">
        <f t="shared" si="147"/>
        <v>3.0634469201023888</v>
      </c>
      <c r="BE176">
        <f t="shared" ref="BE176:BE213" si="165">1/(1.6/L176+1.37/T176)</f>
        <v>6.9222178556764746E-3</v>
      </c>
      <c r="BF176">
        <f t="shared" si="149"/>
        <v>42.602873572354184</v>
      </c>
      <c r="BG176">
        <f t="shared" si="150"/>
        <v>1.0854564432048133</v>
      </c>
      <c r="BH176">
        <f t="shared" ref="BH176:BH213" si="166">(1-AR176*AG176/AW176/L176)*100</f>
        <v>23.63154894935079</v>
      </c>
      <c r="BI176">
        <f t="shared" si="152"/>
        <v>401.39729740615837</v>
      </c>
      <c r="BJ176">
        <f t="shared" ref="BJ176:BJ213" si="167">K176*BH176/100/BI176</f>
        <v>-2.2810275176871552E-4</v>
      </c>
    </row>
    <row r="177" spans="1:62">
      <c r="A177" s="1">
        <v>2</v>
      </c>
      <c r="B177" s="1" t="s">
        <v>268</v>
      </c>
      <c r="C177" s="2">
        <v>41059</v>
      </c>
      <c r="D177" s="1" t="s">
        <v>230</v>
      </c>
      <c r="E177" s="1">
        <v>0</v>
      </c>
      <c r="F177" s="1" t="s">
        <v>231</v>
      </c>
      <c r="G177" s="1" t="s">
        <v>75</v>
      </c>
      <c r="H177" s="1">
        <v>0</v>
      </c>
      <c r="I177" s="1">
        <v>110</v>
      </c>
      <c r="J177" s="1">
        <v>0</v>
      </c>
      <c r="K177">
        <f t="shared" si="154"/>
        <v>5.9089040931965533</v>
      </c>
      <c r="L177">
        <f t="shared" si="155"/>
        <v>0.18417492748193365</v>
      </c>
      <c r="M177">
        <f t="shared" si="156"/>
        <v>326.29089822185875</v>
      </c>
      <c r="N177">
        <f t="shared" si="157"/>
        <v>5.1775591105621883</v>
      </c>
      <c r="O177">
        <f t="shared" si="130"/>
        <v>2.7908579748728952</v>
      </c>
      <c r="P177">
        <f t="shared" si="131"/>
        <v>29.506069183349609</v>
      </c>
      <c r="Q177" s="1">
        <v>3</v>
      </c>
      <c r="R177">
        <f t="shared" si="132"/>
        <v>2.0786957442760468</v>
      </c>
      <c r="S177" s="1">
        <v>1</v>
      </c>
      <c r="T177">
        <f t="shared" si="158"/>
        <v>4.1573914885520935</v>
      </c>
      <c r="U177" s="1">
        <v>29.662303924560547</v>
      </c>
      <c r="V177" s="1">
        <v>29.506069183349609</v>
      </c>
      <c r="W177" s="1">
        <v>29.622879028320312</v>
      </c>
      <c r="X177" s="1">
        <v>401.21585083007812</v>
      </c>
      <c r="Y177" s="1">
        <v>396.44168090820312</v>
      </c>
      <c r="Z177" s="1">
        <v>10.742445945739746</v>
      </c>
      <c r="AA177" s="1">
        <v>13.80434513092041</v>
      </c>
      <c r="AB177" s="1">
        <v>25.145797729492188</v>
      </c>
      <c r="AC177" s="1">
        <v>32.313056945800781</v>
      </c>
      <c r="AD177" s="1">
        <v>500.28619384765625</v>
      </c>
      <c r="AE177" s="1">
        <v>901.75439453125</v>
      </c>
      <c r="AF177" s="1">
        <v>825.61749267578125</v>
      </c>
      <c r="AG177" s="1">
        <v>97.809974670410156</v>
      </c>
      <c r="AH177" s="1">
        <v>7.5339794158935547</v>
      </c>
      <c r="AI177" s="1">
        <v>-0.31742656230926514</v>
      </c>
      <c r="AJ177" s="1">
        <v>1</v>
      </c>
      <c r="AK177" s="1">
        <v>-0.21956524252891541</v>
      </c>
      <c r="AL177" s="1">
        <v>2.737391471862793</v>
      </c>
      <c r="AM177" s="1">
        <v>1</v>
      </c>
      <c r="AN177" s="1">
        <v>0</v>
      </c>
      <c r="AO177" s="1">
        <v>0.18999999761581421</v>
      </c>
      <c r="AP177" s="1">
        <v>111115</v>
      </c>
      <c r="AQ177">
        <f t="shared" si="134"/>
        <v>1.6676206461588539</v>
      </c>
      <c r="AR177">
        <f t="shared" si="159"/>
        <v>5.1775591105621887E-3</v>
      </c>
      <c r="AS177">
        <f t="shared" si="136"/>
        <v>302.65606918334959</v>
      </c>
      <c r="AT177">
        <f t="shared" si="137"/>
        <v>302.81230392456052</v>
      </c>
      <c r="AU177">
        <f t="shared" si="138"/>
        <v>171.33333281098749</v>
      </c>
      <c r="AV177">
        <f t="shared" si="160"/>
        <v>-0.46408259402693858</v>
      </c>
      <c r="AW177">
        <f t="shared" si="140"/>
        <v>4.1410606224698201</v>
      </c>
      <c r="AX177">
        <f t="shared" si="161"/>
        <v>42.337815099369308</v>
      </c>
      <c r="AY177">
        <f t="shared" si="142"/>
        <v>28.533469968448898</v>
      </c>
      <c r="AZ177">
        <f t="shared" si="162"/>
        <v>29.584186553955078</v>
      </c>
      <c r="BA177">
        <f t="shared" si="144"/>
        <v>4.1597461233019315</v>
      </c>
      <c r="BB177">
        <f t="shared" si="163"/>
        <v>0.17636198610029255</v>
      </c>
      <c r="BC177">
        <f t="shared" si="164"/>
        <v>1.3502026475969251</v>
      </c>
      <c r="BD177">
        <f t="shared" si="147"/>
        <v>2.8095434757050066</v>
      </c>
      <c r="BE177">
        <f t="shared" si="165"/>
        <v>0.11090253194706659</v>
      </c>
      <c r="BF177">
        <f t="shared" si="149"/>
        <v>31.914504490265383</v>
      </c>
      <c r="BG177">
        <f t="shared" si="150"/>
        <v>0.82304892228880466</v>
      </c>
      <c r="BH177">
        <f t="shared" si="166"/>
        <v>33.60030012555869</v>
      </c>
      <c r="BI177">
        <f t="shared" si="152"/>
        <v>394.52292474877453</v>
      </c>
      <c r="BJ177">
        <f t="shared" si="167"/>
        <v>5.0324312857351417E-3</v>
      </c>
    </row>
    <row r="178" spans="1:62">
      <c r="A178" s="1">
        <v>4</v>
      </c>
      <c r="B178" s="1" t="s">
        <v>269</v>
      </c>
      <c r="C178" s="2">
        <v>41059</v>
      </c>
      <c r="D178" s="1" t="s">
        <v>230</v>
      </c>
      <c r="E178" s="1">
        <v>0</v>
      </c>
      <c r="F178" s="1" t="s">
        <v>270</v>
      </c>
      <c r="G178" s="1" t="s">
        <v>75</v>
      </c>
      <c r="H178" s="1">
        <v>0</v>
      </c>
      <c r="I178" s="1">
        <v>178.5</v>
      </c>
      <c r="J178" s="1">
        <v>0</v>
      </c>
      <c r="K178">
        <f t="shared" si="154"/>
        <v>4.0903500637641352</v>
      </c>
      <c r="L178">
        <f t="shared" si="155"/>
        <v>0.16292446180320788</v>
      </c>
      <c r="M178">
        <f t="shared" si="156"/>
        <v>337.22834568094089</v>
      </c>
      <c r="N178">
        <f t="shared" si="157"/>
        <v>5.0556337333815238</v>
      </c>
      <c r="O178">
        <f t="shared" si="130"/>
        <v>3.0606084337882646</v>
      </c>
      <c r="P178">
        <f t="shared" si="131"/>
        <v>30.678274154663086</v>
      </c>
      <c r="Q178" s="1">
        <v>3</v>
      </c>
      <c r="R178">
        <f t="shared" si="132"/>
        <v>2.0786957442760468</v>
      </c>
      <c r="S178" s="1">
        <v>1</v>
      </c>
      <c r="T178">
        <f t="shared" si="158"/>
        <v>4.1573914885520935</v>
      </c>
      <c r="U178" s="1">
        <v>30.193500518798828</v>
      </c>
      <c r="V178" s="1">
        <v>30.678274154663086</v>
      </c>
      <c r="W178" s="1">
        <v>30.114431381225586</v>
      </c>
      <c r="X178" s="1">
        <v>401.2574462890625</v>
      </c>
      <c r="Y178" s="1">
        <v>397.59933471679688</v>
      </c>
      <c r="Z178" s="1">
        <v>11.003774642944336</v>
      </c>
      <c r="AA178" s="1">
        <v>13.992937088012695</v>
      </c>
      <c r="AB178" s="1">
        <v>24.983482360839844</v>
      </c>
      <c r="AC178" s="1">
        <v>31.770217895507812</v>
      </c>
      <c r="AD178" s="1">
        <v>500.29638671875</v>
      </c>
      <c r="AE178" s="1">
        <v>1612.7430419921875</v>
      </c>
      <c r="AF178" s="1">
        <v>1601.5001220703125</v>
      </c>
      <c r="AG178" s="1">
        <v>97.811576843261719</v>
      </c>
      <c r="AH178" s="1">
        <v>7.5339794158935547</v>
      </c>
      <c r="AI178" s="1">
        <v>-0.31742656230926514</v>
      </c>
      <c r="AJ178" s="1">
        <v>1</v>
      </c>
      <c r="AK178" s="1">
        <v>-0.21956524252891541</v>
      </c>
      <c r="AL178" s="1">
        <v>2.737391471862793</v>
      </c>
      <c r="AM178" s="1">
        <v>1</v>
      </c>
      <c r="AN178" s="1">
        <v>0</v>
      </c>
      <c r="AO178" s="1">
        <v>0.18999999761581421</v>
      </c>
      <c r="AP178" s="1">
        <v>111115</v>
      </c>
      <c r="AQ178">
        <f t="shared" si="134"/>
        <v>1.6676546223958333</v>
      </c>
      <c r="AR178">
        <f t="shared" si="159"/>
        <v>5.0556337333815234E-3</v>
      </c>
      <c r="AS178">
        <f t="shared" si="136"/>
        <v>303.82827415466306</v>
      </c>
      <c r="AT178">
        <f t="shared" si="137"/>
        <v>303.34350051879881</v>
      </c>
      <c r="AU178">
        <f t="shared" si="138"/>
        <v>306.42117413343658</v>
      </c>
      <c r="AV178">
        <f t="shared" si="160"/>
        <v>0.65267111806235167</v>
      </c>
      <c r="AW178">
        <f t="shared" si="140"/>
        <v>4.4292796750353451</v>
      </c>
      <c r="AX178">
        <f t="shared" si="161"/>
        <v>45.283797869172993</v>
      </c>
      <c r="AY178">
        <f t="shared" si="142"/>
        <v>31.290860781160298</v>
      </c>
      <c r="AZ178">
        <f t="shared" si="162"/>
        <v>30.435887336730957</v>
      </c>
      <c r="BA178">
        <f t="shared" si="144"/>
        <v>4.368289597994556</v>
      </c>
      <c r="BB178">
        <f t="shared" si="163"/>
        <v>0.15678037869473016</v>
      </c>
      <c r="BC178">
        <f t="shared" si="164"/>
        <v>1.3686712412470805</v>
      </c>
      <c r="BD178">
        <f t="shared" si="147"/>
        <v>2.9996183567474755</v>
      </c>
      <c r="BE178">
        <f t="shared" si="165"/>
        <v>9.8521822540495255E-2</v>
      </c>
      <c r="BF178">
        <f t="shared" si="149"/>
        <v>32.984836247297373</v>
      </c>
      <c r="BG178">
        <f t="shared" si="150"/>
        <v>0.84816124232487156</v>
      </c>
      <c r="BH178">
        <f t="shared" si="166"/>
        <v>31.475406997829214</v>
      </c>
      <c r="BI178">
        <f t="shared" si="152"/>
        <v>396.27110459911682</v>
      </c>
      <c r="BJ178">
        <f t="shared" si="167"/>
        <v>3.2489230611658323E-3</v>
      </c>
    </row>
    <row r="179" spans="1:62">
      <c r="A179" s="1">
        <v>5</v>
      </c>
      <c r="B179" s="1" t="s">
        <v>271</v>
      </c>
      <c r="C179" s="2">
        <v>41059</v>
      </c>
      <c r="D179" s="1" t="s">
        <v>230</v>
      </c>
      <c r="E179" s="1">
        <v>0</v>
      </c>
      <c r="F179" s="1" t="s">
        <v>267</v>
      </c>
      <c r="G179" s="1" t="s">
        <v>75</v>
      </c>
      <c r="H179" s="1">
        <v>0</v>
      </c>
      <c r="I179" s="1">
        <v>268</v>
      </c>
      <c r="J179" s="1">
        <v>0</v>
      </c>
      <c r="K179">
        <f t="shared" si="154"/>
        <v>-2.1294176815117543</v>
      </c>
      <c r="L179">
        <f t="shared" si="155"/>
        <v>4.2428628704488908E-2</v>
      </c>
      <c r="M179">
        <f t="shared" si="156"/>
        <v>459.63641908405009</v>
      </c>
      <c r="N179">
        <f t="shared" si="157"/>
        <v>1.4009939743415669</v>
      </c>
      <c r="O179">
        <f t="shared" si="130"/>
        <v>3.1700251091208642</v>
      </c>
      <c r="P179">
        <f t="shared" si="131"/>
        <v>30.42047119140625</v>
      </c>
      <c r="Q179" s="1">
        <v>3</v>
      </c>
      <c r="R179">
        <f t="shared" si="132"/>
        <v>2.0786957442760468</v>
      </c>
      <c r="S179" s="1">
        <v>1</v>
      </c>
      <c r="T179">
        <f t="shared" si="158"/>
        <v>4.1573914885520935</v>
      </c>
      <c r="U179" s="1">
        <v>30.662937164306641</v>
      </c>
      <c r="V179" s="1">
        <v>30.42047119140625</v>
      </c>
      <c r="W179" s="1">
        <v>30.632984161376953</v>
      </c>
      <c r="X179" s="1">
        <v>400.64279174804688</v>
      </c>
      <c r="Y179" s="1">
        <v>401.58230590820312</v>
      </c>
      <c r="Z179" s="1">
        <v>11.381369590759277</v>
      </c>
      <c r="AA179" s="1">
        <v>12.211199760437012</v>
      </c>
      <c r="AB179" s="1">
        <v>25.155752182006836</v>
      </c>
      <c r="AC179" s="1">
        <v>26.989891052246094</v>
      </c>
      <c r="AD179" s="1">
        <v>500.30218505859375</v>
      </c>
      <c r="AE179" s="1">
        <v>2.0618436336517334</v>
      </c>
      <c r="AF179" s="1">
        <v>8.1641759872436523</v>
      </c>
      <c r="AG179" s="1">
        <v>97.812690734863281</v>
      </c>
      <c r="AH179" s="1">
        <v>7.5339794158935547</v>
      </c>
      <c r="AI179" s="1">
        <v>-0.31742656230926514</v>
      </c>
      <c r="AJ179" s="1">
        <v>1</v>
      </c>
      <c r="AK179" s="1">
        <v>-0.21956524252891541</v>
      </c>
      <c r="AL179" s="1">
        <v>2.737391471862793</v>
      </c>
      <c r="AM179" s="1">
        <v>1</v>
      </c>
      <c r="AN179" s="1">
        <v>0</v>
      </c>
      <c r="AO179" s="1">
        <v>0.18999999761581421</v>
      </c>
      <c r="AP179" s="1">
        <v>111115</v>
      </c>
      <c r="AQ179">
        <f t="shared" si="134"/>
        <v>1.6676739501953124</v>
      </c>
      <c r="AR179">
        <f t="shared" si="159"/>
        <v>1.400993974341567E-3</v>
      </c>
      <c r="AS179">
        <f t="shared" si="136"/>
        <v>303.57047119140623</v>
      </c>
      <c r="AT179">
        <f t="shared" si="137"/>
        <v>303.81293716430662</v>
      </c>
      <c r="AU179">
        <f t="shared" si="138"/>
        <v>0.39175028547801105</v>
      </c>
      <c r="AV179">
        <f t="shared" si="160"/>
        <v>-0.49172000567258906</v>
      </c>
      <c r="AW179">
        <f t="shared" si="140"/>
        <v>4.3644354147901261</v>
      </c>
      <c r="AX179">
        <f t="shared" si="161"/>
        <v>44.620338956021733</v>
      </c>
      <c r="AY179">
        <f t="shared" si="142"/>
        <v>32.409139195584721</v>
      </c>
      <c r="AZ179">
        <f t="shared" si="162"/>
        <v>30.541704177856445</v>
      </c>
      <c r="BA179">
        <f t="shared" si="144"/>
        <v>4.394824946477728</v>
      </c>
      <c r="BB179">
        <f t="shared" si="163"/>
        <v>4.1999994028840158E-2</v>
      </c>
      <c r="BC179">
        <f t="shared" si="164"/>
        <v>1.1944103056692621</v>
      </c>
      <c r="BD179">
        <f t="shared" si="147"/>
        <v>3.2004146408084662</v>
      </c>
      <c r="BE179">
        <f t="shared" si="165"/>
        <v>2.628817280761692E-2</v>
      </c>
      <c r="BF179">
        <f t="shared" si="149"/>
        <v>44.958274910348209</v>
      </c>
      <c r="BG179">
        <f t="shared" si="150"/>
        <v>1.1445634240396971</v>
      </c>
      <c r="BH179">
        <f t="shared" si="166"/>
        <v>25.997838208029155</v>
      </c>
      <c r="BI179">
        <f t="shared" si="152"/>
        <v>402.27377648006456</v>
      </c>
      <c r="BJ179">
        <f t="shared" si="167"/>
        <v>-1.3761835744220486E-3</v>
      </c>
    </row>
    <row r="180" spans="1:62">
      <c r="A180" s="1">
        <v>6</v>
      </c>
      <c r="B180" s="1" t="s">
        <v>272</v>
      </c>
      <c r="C180" s="2">
        <v>41059</v>
      </c>
      <c r="D180" s="1" t="s">
        <v>230</v>
      </c>
      <c r="E180" s="1">
        <v>0</v>
      </c>
      <c r="F180" s="1" t="s">
        <v>231</v>
      </c>
      <c r="G180" s="1" t="s">
        <v>75</v>
      </c>
      <c r="H180" s="1">
        <v>0</v>
      </c>
      <c r="I180" s="1">
        <v>312.5</v>
      </c>
      <c r="J180" s="1">
        <v>0</v>
      </c>
      <c r="K180">
        <f t="shared" si="154"/>
        <v>1.098369171706099</v>
      </c>
      <c r="L180">
        <f t="shared" si="155"/>
        <v>0.14503340394083691</v>
      </c>
      <c r="M180">
        <f t="shared" si="156"/>
        <v>367.7955271225772</v>
      </c>
      <c r="N180">
        <f t="shared" si="157"/>
        <v>4.2680629008948072</v>
      </c>
      <c r="O180">
        <f t="shared" si="130"/>
        <v>2.8928180089417408</v>
      </c>
      <c r="P180">
        <f t="shared" si="131"/>
        <v>30.047721862792969</v>
      </c>
      <c r="Q180" s="1">
        <v>3</v>
      </c>
      <c r="R180">
        <f t="shared" si="132"/>
        <v>2.0786957442760468</v>
      </c>
      <c r="S180" s="1">
        <v>1</v>
      </c>
      <c r="T180">
        <f t="shared" si="158"/>
        <v>4.1573914885520935</v>
      </c>
      <c r="U180" s="1">
        <v>30.77783203125</v>
      </c>
      <c r="V180" s="1">
        <v>30.047721862792969</v>
      </c>
      <c r="W180" s="1">
        <v>30.788877487182617</v>
      </c>
      <c r="X180" s="1">
        <v>400.54238891601562</v>
      </c>
      <c r="Y180" s="1">
        <v>398.86282348632812</v>
      </c>
      <c r="Z180" s="1">
        <v>11.578220367431641</v>
      </c>
      <c r="AA180" s="1">
        <v>14.101625442504883</v>
      </c>
      <c r="AB180" s="1">
        <v>25.423513412475586</v>
      </c>
      <c r="AC180" s="1">
        <v>30.964418411254883</v>
      </c>
      <c r="AD180" s="1">
        <v>500.26168823242188</v>
      </c>
      <c r="AE180" s="1">
        <v>93.446830749511719</v>
      </c>
      <c r="AF180" s="1">
        <v>77.329696655273438</v>
      </c>
      <c r="AG180" s="1">
        <v>97.813125610351562</v>
      </c>
      <c r="AH180" s="1">
        <v>7.5339794158935547</v>
      </c>
      <c r="AI180" s="1">
        <v>-0.31742656230926514</v>
      </c>
      <c r="AJ180" s="1">
        <v>1</v>
      </c>
      <c r="AK180" s="1">
        <v>-0.21956524252891541</v>
      </c>
      <c r="AL180" s="1">
        <v>2.737391471862793</v>
      </c>
      <c r="AM180" s="1">
        <v>1</v>
      </c>
      <c r="AN180" s="1">
        <v>0</v>
      </c>
      <c r="AO180" s="1">
        <v>0.18999999761581421</v>
      </c>
      <c r="AP180" s="1">
        <v>111115</v>
      </c>
      <c r="AQ180">
        <f t="shared" si="134"/>
        <v>1.6675389607747395</v>
      </c>
      <c r="AR180">
        <f t="shared" si="159"/>
        <v>4.2680629008948071E-3</v>
      </c>
      <c r="AS180">
        <f t="shared" si="136"/>
        <v>303.19772186279295</v>
      </c>
      <c r="AT180">
        <f t="shared" si="137"/>
        <v>303.92783203124998</v>
      </c>
      <c r="AU180">
        <f t="shared" si="138"/>
        <v>17.75489761961262</v>
      </c>
      <c r="AV180">
        <f t="shared" si="160"/>
        <v>-1.3601830991636981</v>
      </c>
      <c r="AW180">
        <f t="shared" si="140"/>
        <v>4.2721420696596004</v>
      </c>
      <c r="AX180">
        <f t="shared" si="161"/>
        <v>43.676572474312998</v>
      </c>
      <c r="AY180">
        <f t="shared" si="142"/>
        <v>29.574947031808115</v>
      </c>
      <c r="AZ180">
        <f t="shared" si="162"/>
        <v>30.412776947021484</v>
      </c>
      <c r="BA180">
        <f t="shared" si="144"/>
        <v>4.362512889077653</v>
      </c>
      <c r="BB180">
        <f t="shared" si="163"/>
        <v>0.14014437303750418</v>
      </c>
      <c r="BC180">
        <f t="shared" si="164"/>
        <v>1.3793240607178596</v>
      </c>
      <c r="BD180">
        <f t="shared" si="147"/>
        <v>2.9831888283597934</v>
      </c>
      <c r="BE180">
        <f t="shared" si="165"/>
        <v>8.8016741838023729E-2</v>
      </c>
      <c r="BF180">
        <f t="shared" si="149"/>
        <v>35.975230093366108</v>
      </c>
      <c r="BG180">
        <f t="shared" si="150"/>
        <v>0.92211032331315823</v>
      </c>
      <c r="BH180">
        <f t="shared" si="166"/>
        <v>32.622604128967225</v>
      </c>
      <c r="BI180">
        <f t="shared" si="152"/>
        <v>398.5061579219024</v>
      </c>
      <c r="BJ180">
        <f t="shared" si="167"/>
        <v>8.9914953542704961E-4</v>
      </c>
    </row>
    <row r="181" spans="1:62">
      <c r="A181" s="1">
        <v>7</v>
      </c>
      <c r="B181" s="1" t="s">
        <v>273</v>
      </c>
      <c r="C181" s="2">
        <v>41059</v>
      </c>
      <c r="D181" s="1" t="s">
        <v>230</v>
      </c>
      <c r="E181" s="1">
        <v>0</v>
      </c>
      <c r="F181" s="1" t="s">
        <v>270</v>
      </c>
      <c r="G181" s="1" t="s">
        <v>75</v>
      </c>
      <c r="H181" s="1">
        <v>0</v>
      </c>
      <c r="I181" s="1">
        <v>420</v>
      </c>
      <c r="J181" s="1">
        <v>0</v>
      </c>
      <c r="K181">
        <f t="shared" si="154"/>
        <v>6.6554057084952074</v>
      </c>
      <c r="L181">
        <f t="shared" si="155"/>
        <v>0.27201907077177595</v>
      </c>
      <c r="M181">
        <f t="shared" si="156"/>
        <v>336.26953204752289</v>
      </c>
      <c r="N181">
        <f t="shared" si="157"/>
        <v>7.5249690687641797</v>
      </c>
      <c r="O181">
        <f t="shared" si="130"/>
        <v>2.7940608939297649</v>
      </c>
      <c r="P181">
        <f t="shared" si="131"/>
        <v>30.613250732421875</v>
      </c>
      <c r="Q181" s="1">
        <v>3</v>
      </c>
      <c r="R181">
        <f t="shared" si="132"/>
        <v>2.0786957442760468</v>
      </c>
      <c r="S181" s="1">
        <v>1</v>
      </c>
      <c r="T181">
        <f t="shared" si="158"/>
        <v>4.1573914885520935</v>
      </c>
      <c r="U181" s="1">
        <v>31.284675598144531</v>
      </c>
      <c r="V181" s="1">
        <v>30.613250732421875</v>
      </c>
      <c r="W181" s="1">
        <v>31.28973388671875</v>
      </c>
      <c r="X181" s="1">
        <v>400.46377563476562</v>
      </c>
      <c r="Y181" s="1">
        <v>394.69241333007812</v>
      </c>
      <c r="Z181" s="1">
        <v>12.112168312072754</v>
      </c>
      <c r="AA181" s="1">
        <v>16.549423217773438</v>
      </c>
      <c r="AB181" s="1">
        <v>25.839082717895508</v>
      </c>
      <c r="AC181" s="1">
        <v>35.305149078369141</v>
      </c>
      <c r="AD181" s="1">
        <v>500.3387451171875</v>
      </c>
      <c r="AE181" s="1">
        <v>142.39329528808594</v>
      </c>
      <c r="AF181" s="1">
        <v>1374.8648681640625</v>
      </c>
      <c r="AG181" s="1">
        <v>97.815193176269531</v>
      </c>
      <c r="AH181" s="1">
        <v>7.5339794158935547</v>
      </c>
      <c r="AI181" s="1">
        <v>-0.31742656230926514</v>
      </c>
      <c r="AJ181" s="1">
        <v>1</v>
      </c>
      <c r="AK181" s="1">
        <v>-0.21956524252891541</v>
      </c>
      <c r="AL181" s="1">
        <v>2.737391471862793</v>
      </c>
      <c r="AM181" s="1">
        <v>1</v>
      </c>
      <c r="AN181" s="1">
        <v>0</v>
      </c>
      <c r="AO181" s="1">
        <v>0.18999999761581421</v>
      </c>
      <c r="AP181" s="1">
        <v>111115</v>
      </c>
      <c r="AQ181">
        <f t="shared" si="134"/>
        <v>1.6677958170572915</v>
      </c>
      <c r="AR181">
        <f t="shared" si="159"/>
        <v>7.5249690687641795E-3</v>
      </c>
      <c r="AS181">
        <f t="shared" si="136"/>
        <v>303.76325073242185</v>
      </c>
      <c r="AT181">
        <f t="shared" si="137"/>
        <v>304.43467559814451</v>
      </c>
      <c r="AU181">
        <f t="shared" si="138"/>
        <v>27.054725765244257</v>
      </c>
      <c r="AV181">
        <f t="shared" si="160"/>
        <v>-2.4945508047247</v>
      </c>
      <c r="AW181">
        <f t="shared" si="140"/>
        <v>4.4128459229321138</v>
      </c>
      <c r="AX181">
        <f t="shared" si="161"/>
        <v>45.114115503302941</v>
      </c>
      <c r="AY181">
        <f t="shared" si="142"/>
        <v>28.564692285529503</v>
      </c>
      <c r="AZ181">
        <f t="shared" si="162"/>
        <v>30.948963165283203</v>
      </c>
      <c r="BA181">
        <f t="shared" si="144"/>
        <v>4.4982668431245063</v>
      </c>
      <c r="BB181">
        <f t="shared" si="163"/>
        <v>0.2553138288727646</v>
      </c>
      <c r="BC181">
        <f t="shared" si="164"/>
        <v>1.6187850290023489</v>
      </c>
      <c r="BD181">
        <f t="shared" si="147"/>
        <v>2.8794818141221574</v>
      </c>
      <c r="BE181">
        <f t="shared" si="165"/>
        <v>0.16099238032631491</v>
      </c>
      <c r="BF181">
        <f t="shared" si="149"/>
        <v>32.89226923652221</v>
      </c>
      <c r="BG181">
        <f t="shared" si="150"/>
        <v>0.85197870719218349</v>
      </c>
      <c r="BH181">
        <f t="shared" si="166"/>
        <v>38.681302773379869</v>
      </c>
      <c r="BI181">
        <f t="shared" si="152"/>
        <v>392.53125104088565</v>
      </c>
      <c r="BJ181">
        <f t="shared" si="167"/>
        <v>6.5584526736998383E-3</v>
      </c>
    </row>
    <row r="182" spans="1:62">
      <c r="A182" s="1">
        <v>8</v>
      </c>
      <c r="B182" s="1" t="s">
        <v>274</v>
      </c>
      <c r="C182" s="2">
        <v>41059</v>
      </c>
      <c r="D182" s="1" t="s">
        <v>230</v>
      </c>
      <c r="E182" s="1">
        <v>0</v>
      </c>
      <c r="F182" s="1" t="s">
        <v>233</v>
      </c>
      <c r="G182" s="1" t="s">
        <v>75</v>
      </c>
      <c r="H182" s="1">
        <v>0</v>
      </c>
      <c r="I182" s="1">
        <v>483.5</v>
      </c>
      <c r="J182" s="1">
        <v>0</v>
      </c>
      <c r="K182">
        <f t="shared" si="154"/>
        <v>3.4554974184684006</v>
      </c>
      <c r="L182">
        <f t="shared" si="155"/>
        <v>0.28642528044195353</v>
      </c>
      <c r="M182">
        <f t="shared" si="156"/>
        <v>357.10972929868564</v>
      </c>
      <c r="N182">
        <f t="shared" si="157"/>
        <v>8.3485611449155446</v>
      </c>
      <c r="O182">
        <f t="shared" si="130"/>
        <v>2.9485865790700858</v>
      </c>
      <c r="P182">
        <f t="shared" si="131"/>
        <v>31.524188995361328</v>
      </c>
      <c r="Q182" s="1">
        <v>3</v>
      </c>
      <c r="R182">
        <f t="shared" si="132"/>
        <v>2.0786957442760468</v>
      </c>
      <c r="S182" s="1">
        <v>1</v>
      </c>
      <c r="T182">
        <f t="shared" si="158"/>
        <v>4.1573914885520935</v>
      </c>
      <c r="U182" s="1">
        <v>31.678886413574219</v>
      </c>
      <c r="V182" s="1">
        <v>31.524188995361328</v>
      </c>
      <c r="W182" s="1">
        <v>31.650381088256836</v>
      </c>
      <c r="X182" s="1">
        <v>400.20724487304688</v>
      </c>
      <c r="Y182" s="1">
        <v>396.15185546875</v>
      </c>
      <c r="Z182" s="1">
        <v>12.454326629638672</v>
      </c>
      <c r="AA182" s="1">
        <v>17.373661041259766</v>
      </c>
      <c r="AB182" s="1">
        <v>25.98036003112793</v>
      </c>
      <c r="AC182" s="1">
        <v>36.242340087890625</v>
      </c>
      <c r="AD182" s="1">
        <v>500.28207397460938</v>
      </c>
      <c r="AE182" s="1">
        <v>1616.6685791015625</v>
      </c>
      <c r="AF182" s="1">
        <v>1623.9664306640625</v>
      </c>
      <c r="AG182" s="1">
        <v>97.814483642578125</v>
      </c>
      <c r="AH182" s="1">
        <v>7.5339794158935547</v>
      </c>
      <c r="AI182" s="1">
        <v>-0.31742656230926514</v>
      </c>
      <c r="AJ182" s="1">
        <v>1</v>
      </c>
      <c r="AK182" s="1">
        <v>-0.21956524252891541</v>
      </c>
      <c r="AL182" s="1">
        <v>2.737391471862793</v>
      </c>
      <c r="AM182" s="1">
        <v>1</v>
      </c>
      <c r="AN182" s="1">
        <v>0</v>
      </c>
      <c r="AO182" s="1">
        <v>0.18999999761581421</v>
      </c>
      <c r="AP182" s="1">
        <v>111115</v>
      </c>
      <c r="AQ182">
        <f t="shared" si="134"/>
        <v>1.6676069132486975</v>
      </c>
      <c r="AR182">
        <f t="shared" si="159"/>
        <v>8.348561144915544E-3</v>
      </c>
      <c r="AS182">
        <f t="shared" si="136"/>
        <v>304.67418899536131</v>
      </c>
      <c r="AT182">
        <f t="shared" si="137"/>
        <v>304.8288864135742</v>
      </c>
      <c r="AU182">
        <f t="shared" si="138"/>
        <v>307.16702617485862</v>
      </c>
      <c r="AV182">
        <f t="shared" si="160"/>
        <v>-0.49665368025920931</v>
      </c>
      <c r="AW182">
        <f t="shared" si="140"/>
        <v>4.6479822628020857</v>
      </c>
      <c r="AX182">
        <f t="shared" si="161"/>
        <v>47.518343804647387</v>
      </c>
      <c r="AY182">
        <f t="shared" si="142"/>
        <v>30.144682763387621</v>
      </c>
      <c r="AZ182">
        <f t="shared" si="162"/>
        <v>31.601537704467773</v>
      </c>
      <c r="BA182">
        <f t="shared" si="144"/>
        <v>4.6684412677563127</v>
      </c>
      <c r="BB182">
        <f t="shared" si="163"/>
        <v>0.26796379889557936</v>
      </c>
      <c r="BC182">
        <f t="shared" si="164"/>
        <v>1.6993956837320001</v>
      </c>
      <c r="BD182">
        <f t="shared" si="147"/>
        <v>2.9690455840243128</v>
      </c>
      <c r="BE182">
        <f t="shared" si="165"/>
        <v>0.16904362710661724</v>
      </c>
      <c r="BF182">
        <f t="shared" si="149"/>
        <v>34.930503775091793</v>
      </c>
      <c r="BG182">
        <f t="shared" si="150"/>
        <v>0.90144656491923425</v>
      </c>
      <c r="BH182">
        <f t="shared" si="166"/>
        <v>38.660675375289834</v>
      </c>
      <c r="BI182">
        <f t="shared" si="152"/>
        <v>395.02977650943672</v>
      </c>
      <c r="BJ182">
        <f t="shared" si="167"/>
        <v>3.3818175717284836E-3</v>
      </c>
    </row>
    <row r="183" spans="1:62">
      <c r="A183" s="1">
        <v>10</v>
      </c>
      <c r="B183" s="1" t="s">
        <v>275</v>
      </c>
      <c r="C183" s="2">
        <v>41059</v>
      </c>
      <c r="D183" s="1" t="s">
        <v>230</v>
      </c>
      <c r="E183" s="1">
        <v>0</v>
      </c>
      <c r="F183" s="1" t="s">
        <v>267</v>
      </c>
      <c r="G183" s="1" t="s">
        <v>75</v>
      </c>
      <c r="H183" s="1">
        <v>0</v>
      </c>
      <c r="I183" s="1">
        <v>596</v>
      </c>
      <c r="J183" s="1">
        <v>0</v>
      </c>
      <c r="K183">
        <f t="shared" si="154"/>
        <v>0.60052066078773658</v>
      </c>
      <c r="L183">
        <f t="shared" si="155"/>
        <v>2.568636395629996E-2</v>
      </c>
      <c r="M183">
        <f t="shared" si="156"/>
        <v>340.57788963861623</v>
      </c>
      <c r="N183">
        <f t="shared" si="157"/>
        <v>0.90397183237696466</v>
      </c>
      <c r="O183">
        <f t="shared" si="130"/>
        <v>3.3571921500590634</v>
      </c>
      <c r="P183">
        <f t="shared" si="131"/>
        <v>31.662151336669922</v>
      </c>
      <c r="Q183" s="1">
        <v>3</v>
      </c>
      <c r="R183">
        <f t="shared" si="132"/>
        <v>2.0786957442760468</v>
      </c>
      <c r="S183" s="1">
        <v>1</v>
      </c>
      <c r="T183">
        <f t="shared" si="158"/>
        <v>4.1573914885520935</v>
      </c>
      <c r="U183" s="1">
        <v>32.075149536132812</v>
      </c>
      <c r="V183" s="1">
        <v>31.662151336669922</v>
      </c>
      <c r="W183" s="1">
        <v>32.088077545166016</v>
      </c>
      <c r="X183" s="1">
        <v>399.69424438476562</v>
      </c>
      <c r="Y183" s="1">
        <v>399.1177978515625</v>
      </c>
      <c r="Z183" s="1">
        <v>13.035187721252441</v>
      </c>
      <c r="AA183" s="1">
        <v>13.569894790649414</v>
      </c>
      <c r="AB183" s="1">
        <v>26.588518142700195</v>
      </c>
      <c r="AC183" s="1">
        <v>27.67918586730957</v>
      </c>
      <c r="AD183" s="1">
        <v>500.29544067382812</v>
      </c>
      <c r="AE183" s="1">
        <v>3.5578556060791016</v>
      </c>
      <c r="AF183" s="1">
        <v>11.677839279174805</v>
      </c>
      <c r="AG183" s="1">
        <v>97.814788818359375</v>
      </c>
      <c r="AH183" s="1">
        <v>7.5339794158935547</v>
      </c>
      <c r="AI183" s="1">
        <v>-0.31742656230926514</v>
      </c>
      <c r="AJ183" s="1">
        <v>1</v>
      </c>
      <c r="AK183" s="1">
        <v>-0.21956524252891541</v>
      </c>
      <c r="AL183" s="1">
        <v>2.737391471862793</v>
      </c>
      <c r="AM183" s="1">
        <v>1</v>
      </c>
      <c r="AN183" s="1">
        <v>0</v>
      </c>
      <c r="AO183" s="1">
        <v>0.18999999761581421</v>
      </c>
      <c r="AP183" s="1">
        <v>111115</v>
      </c>
      <c r="AQ183">
        <f t="shared" si="134"/>
        <v>1.6676514689127604</v>
      </c>
      <c r="AR183">
        <f t="shared" si="159"/>
        <v>9.039718323769646E-4</v>
      </c>
      <c r="AS183">
        <f t="shared" si="136"/>
        <v>304.8121513366699</v>
      </c>
      <c r="AT183">
        <f t="shared" si="137"/>
        <v>305.22514953613279</v>
      </c>
      <c r="AU183">
        <f t="shared" si="138"/>
        <v>0.67599255667244051</v>
      </c>
      <c r="AV183">
        <f t="shared" si="160"/>
        <v>-0.28676313974036394</v>
      </c>
      <c r="AW183">
        <f t="shared" si="140"/>
        <v>4.6845285432937906</v>
      </c>
      <c r="AX183">
        <f t="shared" si="161"/>
        <v>47.891822902085813</v>
      </c>
      <c r="AY183">
        <f t="shared" si="142"/>
        <v>34.321928111436399</v>
      </c>
      <c r="AZ183">
        <f t="shared" si="162"/>
        <v>31.868650436401367</v>
      </c>
      <c r="BA183">
        <f t="shared" si="144"/>
        <v>4.7396977329350447</v>
      </c>
      <c r="BB183">
        <f t="shared" si="163"/>
        <v>2.5528635767497577E-2</v>
      </c>
      <c r="BC183">
        <f t="shared" si="164"/>
        <v>1.3273363932347275</v>
      </c>
      <c r="BD183">
        <f t="shared" si="147"/>
        <v>3.4123613397003174</v>
      </c>
      <c r="BE183">
        <f t="shared" si="165"/>
        <v>1.5969493672555998E-2</v>
      </c>
      <c r="BF183">
        <f t="shared" si="149"/>
        <v>33.313554351203756</v>
      </c>
      <c r="BG183">
        <f t="shared" si="150"/>
        <v>0.85332674080668769</v>
      </c>
      <c r="BH183">
        <f t="shared" si="166"/>
        <v>26.516319812516866</v>
      </c>
      <c r="BI183">
        <f t="shared" si="152"/>
        <v>398.9227950729462</v>
      </c>
      <c r="BJ183">
        <f t="shared" si="167"/>
        <v>3.9916490338838176E-4</v>
      </c>
    </row>
    <row r="184" spans="1:62">
      <c r="A184" s="1">
        <v>11</v>
      </c>
      <c r="B184" s="1" t="s">
        <v>276</v>
      </c>
      <c r="C184" s="2">
        <v>41059</v>
      </c>
      <c r="D184" s="1" t="s">
        <v>230</v>
      </c>
      <c r="E184" s="1">
        <v>0</v>
      </c>
      <c r="F184" s="1" t="s">
        <v>231</v>
      </c>
      <c r="G184" s="1" t="s">
        <v>75</v>
      </c>
      <c r="H184" s="1">
        <v>0</v>
      </c>
      <c r="I184" s="1">
        <v>684.5</v>
      </c>
      <c r="J184" s="1">
        <v>0</v>
      </c>
      <c r="K184">
        <f t="shared" si="154"/>
        <v>1.3392720127108444</v>
      </c>
      <c r="L184">
        <f t="shared" si="155"/>
        <v>0.20965631350111155</v>
      </c>
      <c r="M184">
        <f t="shared" si="156"/>
        <v>367.75929275280225</v>
      </c>
      <c r="N184">
        <f t="shared" si="157"/>
        <v>6.2499572593877675</v>
      </c>
      <c r="O184">
        <f t="shared" si="130"/>
        <v>2.964225382906069</v>
      </c>
      <c r="P184">
        <f t="shared" si="131"/>
        <v>31.482416152954102</v>
      </c>
      <c r="Q184" s="1">
        <v>3</v>
      </c>
      <c r="R184">
        <f t="shared" si="132"/>
        <v>2.0786957442760468</v>
      </c>
      <c r="S184" s="1">
        <v>1</v>
      </c>
      <c r="T184">
        <f t="shared" si="158"/>
        <v>4.1573914885520935</v>
      </c>
      <c r="U184" s="1">
        <v>32.231285095214844</v>
      </c>
      <c r="V184" s="1">
        <v>31.482416152954102</v>
      </c>
      <c r="W184" s="1">
        <v>32.284561157226562</v>
      </c>
      <c r="X184" s="1">
        <v>399.751220703125</v>
      </c>
      <c r="Y184" s="1">
        <v>397.45855712890625</v>
      </c>
      <c r="Z184" s="1">
        <v>13.417096138000488</v>
      </c>
      <c r="AA184" s="1">
        <v>17.100759506225586</v>
      </c>
      <c r="AB184" s="1">
        <v>27.127527236938477</v>
      </c>
      <c r="AC184" s="1">
        <v>34.575389862060547</v>
      </c>
      <c r="AD184" s="1">
        <v>500.29638671875</v>
      </c>
      <c r="AE184" s="1">
        <v>121.89544677734375</v>
      </c>
      <c r="AF184" s="1">
        <v>572.698974609375</v>
      </c>
      <c r="AG184" s="1">
        <v>97.816726684570312</v>
      </c>
      <c r="AH184" s="1">
        <v>7.5339794158935547</v>
      </c>
      <c r="AI184" s="1">
        <v>-0.31742656230926514</v>
      </c>
      <c r="AJ184" s="1">
        <v>1</v>
      </c>
      <c r="AK184" s="1">
        <v>-0.21956524252891541</v>
      </c>
      <c r="AL184" s="1">
        <v>2.737391471862793</v>
      </c>
      <c r="AM184" s="1">
        <v>1</v>
      </c>
      <c r="AN184" s="1">
        <v>0</v>
      </c>
      <c r="AO184" s="1">
        <v>0.18999999761581421</v>
      </c>
      <c r="AP184" s="1">
        <v>111115</v>
      </c>
      <c r="AQ184">
        <f t="shared" si="134"/>
        <v>1.6676546223958333</v>
      </c>
      <c r="AR184">
        <f t="shared" si="159"/>
        <v>6.2499572593877678E-3</v>
      </c>
      <c r="AS184">
        <f t="shared" si="136"/>
        <v>304.63241615295408</v>
      </c>
      <c r="AT184">
        <f t="shared" si="137"/>
        <v>305.38128509521482</v>
      </c>
      <c r="AU184">
        <f t="shared" si="138"/>
        <v>23.16013459707392</v>
      </c>
      <c r="AV184">
        <f t="shared" si="160"/>
        <v>-2.0441256349720627</v>
      </c>
      <c r="AW184">
        <f t="shared" si="140"/>
        <v>4.6369657016251047</v>
      </c>
      <c r="AX184">
        <f t="shared" si="161"/>
        <v>47.404629645581295</v>
      </c>
      <c r="AY184">
        <f t="shared" si="142"/>
        <v>30.303870139355709</v>
      </c>
      <c r="AZ184">
        <f t="shared" si="162"/>
        <v>31.856850624084473</v>
      </c>
      <c r="BA184">
        <f t="shared" si="144"/>
        <v>4.7365300753084787</v>
      </c>
      <c r="BB184">
        <f t="shared" si="163"/>
        <v>0.19959098520994648</v>
      </c>
      <c r="BC184">
        <f t="shared" si="164"/>
        <v>1.6727403187190357</v>
      </c>
      <c r="BD184">
        <f t="shared" si="147"/>
        <v>3.063789756589443</v>
      </c>
      <c r="BE184">
        <f t="shared" si="165"/>
        <v>0.12561124051453226</v>
      </c>
      <c r="BF184">
        <f t="shared" si="149"/>
        <v>35.973010224911739</v>
      </c>
      <c r="BG184">
        <f t="shared" si="150"/>
        <v>0.92527707897235745</v>
      </c>
      <c r="BH184">
        <f t="shared" si="166"/>
        <v>37.114814786185804</v>
      </c>
      <c r="BI184">
        <f t="shared" si="152"/>
        <v>397.02366490811391</v>
      </c>
      <c r="BJ184">
        <f t="shared" si="167"/>
        <v>1.2519866469820958E-3</v>
      </c>
    </row>
    <row r="185" spans="1:62">
      <c r="A185" s="1">
        <v>12</v>
      </c>
      <c r="B185" s="1" t="s">
        <v>277</v>
      </c>
      <c r="C185" s="2">
        <v>41059</v>
      </c>
      <c r="D185" s="1" t="s">
        <v>230</v>
      </c>
      <c r="E185" s="1">
        <v>0</v>
      </c>
      <c r="F185" s="1" t="s">
        <v>270</v>
      </c>
      <c r="G185" s="1" t="s">
        <v>75</v>
      </c>
      <c r="H185" s="1">
        <v>0</v>
      </c>
      <c r="I185" s="1">
        <v>787.5</v>
      </c>
      <c r="J185" s="1">
        <v>0</v>
      </c>
      <c r="K185">
        <f t="shared" si="154"/>
        <v>4.0693898269389361</v>
      </c>
      <c r="L185">
        <f t="shared" si="155"/>
        <v>0.32695881631932172</v>
      </c>
      <c r="M185">
        <f t="shared" si="156"/>
        <v>355.42517546676589</v>
      </c>
      <c r="N185">
        <f t="shared" si="157"/>
        <v>9.3226452621962217</v>
      </c>
      <c r="O185">
        <f t="shared" si="130"/>
        <v>2.9058481997794203</v>
      </c>
      <c r="P185">
        <f t="shared" si="131"/>
        <v>32.049961090087891</v>
      </c>
      <c r="Q185" s="1">
        <v>3</v>
      </c>
      <c r="R185">
        <f t="shared" si="132"/>
        <v>2.0786957442760468</v>
      </c>
      <c r="S185" s="1">
        <v>1</v>
      </c>
      <c r="T185">
        <f t="shared" si="158"/>
        <v>4.1573914885520935</v>
      </c>
      <c r="U185" s="1">
        <v>32.768363952636719</v>
      </c>
      <c r="V185" s="1">
        <v>32.049961090087891</v>
      </c>
      <c r="W185" s="1">
        <v>32.812419891357422</v>
      </c>
      <c r="X185" s="1">
        <v>399.59719848632812</v>
      </c>
      <c r="Y185" s="1">
        <v>394.94915771484375</v>
      </c>
      <c r="Z185" s="1">
        <v>13.764979362487793</v>
      </c>
      <c r="AA185" s="1">
        <v>19.247629165649414</v>
      </c>
      <c r="AB185" s="1">
        <v>27.00080680847168</v>
      </c>
      <c r="AC185" s="1">
        <v>37.755340576171875</v>
      </c>
      <c r="AD185" s="1">
        <v>500.298583984375</v>
      </c>
      <c r="AE185" s="1">
        <v>857.98779296875</v>
      </c>
      <c r="AF185" s="1">
        <v>777.6534423828125</v>
      </c>
      <c r="AG185" s="1">
        <v>97.817489624023438</v>
      </c>
      <c r="AH185" s="1">
        <v>7.5339794158935547</v>
      </c>
      <c r="AI185" s="1">
        <v>-0.31742656230926514</v>
      </c>
      <c r="AJ185" s="1">
        <v>1</v>
      </c>
      <c r="AK185" s="1">
        <v>-0.21956524252891541</v>
      </c>
      <c r="AL185" s="1">
        <v>2.737391471862793</v>
      </c>
      <c r="AM185" s="1">
        <v>1</v>
      </c>
      <c r="AN185" s="1">
        <v>0</v>
      </c>
      <c r="AO185" s="1">
        <v>0.18999999761581421</v>
      </c>
      <c r="AP185" s="1">
        <v>111115</v>
      </c>
      <c r="AQ185">
        <f t="shared" si="134"/>
        <v>1.6676619466145832</v>
      </c>
      <c r="AR185">
        <f t="shared" si="159"/>
        <v>9.3226452621962223E-3</v>
      </c>
      <c r="AS185">
        <f t="shared" si="136"/>
        <v>305.19996109008787</v>
      </c>
      <c r="AT185">
        <f t="shared" si="137"/>
        <v>305.9183639526367</v>
      </c>
      <c r="AU185">
        <f t="shared" si="138"/>
        <v>163.0176786184602</v>
      </c>
      <c r="AV185">
        <f t="shared" si="160"/>
        <v>-2.0091391060789645</v>
      </c>
      <c r="AW185">
        <f t="shared" si="140"/>
        <v>4.7886029659773826</v>
      </c>
      <c r="AX185">
        <f t="shared" si="161"/>
        <v>48.954465958829182</v>
      </c>
      <c r="AY185">
        <f t="shared" si="142"/>
        <v>29.706836793179768</v>
      </c>
      <c r="AZ185">
        <f t="shared" si="162"/>
        <v>32.409162521362305</v>
      </c>
      <c r="BA185">
        <f t="shared" si="144"/>
        <v>4.8867896513124016</v>
      </c>
      <c r="BB185">
        <f t="shared" si="163"/>
        <v>0.30311989645331511</v>
      </c>
      <c r="BC185">
        <f t="shared" si="164"/>
        <v>1.8827547661979624</v>
      </c>
      <c r="BD185">
        <f t="shared" si="147"/>
        <v>3.0040348851144394</v>
      </c>
      <c r="BE185">
        <f t="shared" si="165"/>
        <v>0.19145658553577352</v>
      </c>
      <c r="BF185">
        <f t="shared" si="149"/>
        <v>34.766798413337085</v>
      </c>
      <c r="BG185">
        <f t="shared" si="150"/>
        <v>0.89992640451049022</v>
      </c>
      <c r="BH185">
        <f t="shared" si="166"/>
        <v>41.755651813588948</v>
      </c>
      <c r="BI185">
        <f t="shared" si="152"/>
        <v>393.62773386493808</v>
      </c>
      <c r="BJ185">
        <f t="shared" si="167"/>
        <v>4.3167696300008759E-3</v>
      </c>
    </row>
    <row r="186" spans="1:62">
      <c r="A186" s="1">
        <v>13</v>
      </c>
      <c r="B186" s="1" t="s">
        <v>278</v>
      </c>
      <c r="C186" s="2">
        <v>41059</v>
      </c>
      <c r="D186" s="1" t="s">
        <v>230</v>
      </c>
      <c r="E186" s="1">
        <v>0</v>
      </c>
      <c r="F186" s="1" t="s">
        <v>233</v>
      </c>
      <c r="G186" s="1" t="s">
        <v>75</v>
      </c>
      <c r="H186" s="1">
        <v>0</v>
      </c>
      <c r="I186" s="1">
        <v>887</v>
      </c>
      <c r="J186" s="1">
        <v>0</v>
      </c>
      <c r="K186">
        <f t="shared" si="154"/>
        <v>6.7267039812225979</v>
      </c>
      <c r="L186">
        <f t="shared" si="155"/>
        <v>0.20498204101376336</v>
      </c>
      <c r="M186">
        <f t="shared" si="156"/>
        <v>317.21020962795376</v>
      </c>
      <c r="N186">
        <f t="shared" si="157"/>
        <v>7.5024019495882213</v>
      </c>
      <c r="O186">
        <f t="shared" si="130"/>
        <v>3.6179719240222177</v>
      </c>
      <c r="P186">
        <f t="shared" si="131"/>
        <v>34.255863189697266</v>
      </c>
      <c r="Q186" s="1">
        <v>3</v>
      </c>
      <c r="R186">
        <f t="shared" si="132"/>
        <v>2.0786957442760468</v>
      </c>
      <c r="S186" s="1">
        <v>1</v>
      </c>
      <c r="T186">
        <f t="shared" si="158"/>
        <v>4.1573914885520935</v>
      </c>
      <c r="U186" s="1">
        <v>33.41033935546875</v>
      </c>
      <c r="V186" s="1">
        <v>34.255863189697266</v>
      </c>
      <c r="W186" s="1">
        <v>33.364994049072266</v>
      </c>
      <c r="X186" s="1">
        <v>399.42855834960938</v>
      </c>
      <c r="Y186" s="1">
        <v>393.62469482421875</v>
      </c>
      <c r="Z186" s="1">
        <v>14.004378318786621</v>
      </c>
      <c r="AA186" s="1">
        <v>18.419832229614258</v>
      </c>
      <c r="AB186" s="1">
        <v>26.497596740722656</v>
      </c>
      <c r="AC186" s="1">
        <v>34.85205078125</v>
      </c>
      <c r="AD186" s="1">
        <v>500.34780883789062</v>
      </c>
      <c r="AE186" s="1">
        <v>1752.018310546875</v>
      </c>
      <c r="AF186" s="1">
        <v>1824.567626953125</v>
      </c>
      <c r="AG186" s="1">
        <v>97.816795349121094</v>
      </c>
      <c r="AH186" s="1">
        <v>7.5339794158935547</v>
      </c>
      <c r="AI186" s="1">
        <v>-0.31742656230926514</v>
      </c>
      <c r="AJ186" s="1">
        <v>1</v>
      </c>
      <c r="AK186" s="1">
        <v>-0.21956524252891541</v>
      </c>
      <c r="AL186" s="1">
        <v>2.737391471862793</v>
      </c>
      <c r="AM186" s="1">
        <v>1</v>
      </c>
      <c r="AN186" s="1">
        <v>0</v>
      </c>
      <c r="AO186" s="1">
        <v>0.18999999761581421</v>
      </c>
      <c r="AP186" s="1">
        <v>111115</v>
      </c>
      <c r="AQ186">
        <f t="shared" si="134"/>
        <v>1.6678260294596352</v>
      </c>
      <c r="AR186">
        <f t="shared" si="159"/>
        <v>7.5024019495882211E-3</v>
      </c>
      <c r="AS186">
        <f t="shared" si="136"/>
        <v>307.40586318969724</v>
      </c>
      <c r="AT186">
        <f t="shared" si="137"/>
        <v>306.56033935546873</v>
      </c>
      <c r="AU186">
        <f t="shared" si="138"/>
        <v>332.88347482676909</v>
      </c>
      <c r="AV186">
        <f t="shared" si="160"/>
        <v>-7.1321027484854721E-2</v>
      </c>
      <c r="AW186">
        <f t="shared" si="140"/>
        <v>5.4197408835915404</v>
      </c>
      <c r="AX186">
        <f t="shared" si="161"/>
        <v>55.407058309851266</v>
      </c>
      <c r="AY186">
        <f t="shared" si="142"/>
        <v>36.987226080237008</v>
      </c>
      <c r="AZ186">
        <f t="shared" si="162"/>
        <v>33.833101272583008</v>
      </c>
      <c r="BA186">
        <f t="shared" si="144"/>
        <v>5.2934694338461323</v>
      </c>
      <c r="BB186">
        <f t="shared" si="163"/>
        <v>0.19535021172326478</v>
      </c>
      <c r="BC186">
        <f t="shared" si="164"/>
        <v>1.8017689595693227</v>
      </c>
      <c r="BD186">
        <f t="shared" si="147"/>
        <v>3.4917004742768096</v>
      </c>
      <c r="BE186">
        <f t="shared" si="165"/>
        <v>0.12292418830795702</v>
      </c>
      <c r="BF186">
        <f t="shared" si="149"/>
        <v>31.028486157829352</v>
      </c>
      <c r="BG186">
        <f t="shared" si="150"/>
        <v>0.80586968703681194</v>
      </c>
      <c r="BH186">
        <f t="shared" si="166"/>
        <v>33.942912403614258</v>
      </c>
      <c r="BI186">
        <f t="shared" si="152"/>
        <v>391.44038035692444</v>
      </c>
      <c r="BJ186">
        <f t="shared" si="167"/>
        <v>5.8329169768200941E-3</v>
      </c>
    </row>
    <row r="187" spans="1:62">
      <c r="A187" s="1">
        <v>14</v>
      </c>
      <c r="B187" s="1" t="s">
        <v>279</v>
      </c>
      <c r="C187" s="2">
        <v>41059</v>
      </c>
      <c r="D187" s="1" t="s">
        <v>230</v>
      </c>
      <c r="E187" s="1">
        <v>0</v>
      </c>
      <c r="F187" s="1" t="s">
        <v>267</v>
      </c>
      <c r="G187" s="1" t="s">
        <v>67</v>
      </c>
      <c r="H187" s="1">
        <v>0</v>
      </c>
      <c r="I187" s="1">
        <v>1071</v>
      </c>
      <c r="J187" s="1">
        <v>0</v>
      </c>
      <c r="K187">
        <f t="shared" si="154"/>
        <v>-0.5444355235733449</v>
      </c>
      <c r="L187">
        <f t="shared" si="155"/>
        <v>3.4757598000202089E-2</v>
      </c>
      <c r="M187">
        <f t="shared" si="156"/>
        <v>400.48675982036724</v>
      </c>
      <c r="N187">
        <f t="shared" si="157"/>
        <v>1.2836421577124251</v>
      </c>
      <c r="O187">
        <f t="shared" si="130"/>
        <v>3.5219855305670738</v>
      </c>
      <c r="P187">
        <f t="shared" si="131"/>
        <v>32.822933197021484</v>
      </c>
      <c r="Q187" s="1">
        <v>3</v>
      </c>
      <c r="R187">
        <f t="shared" si="132"/>
        <v>2.0786957442760468</v>
      </c>
      <c r="S187" s="1">
        <v>1</v>
      </c>
      <c r="T187">
        <f t="shared" si="158"/>
        <v>4.1573914885520935</v>
      </c>
      <c r="U187" s="1">
        <v>34.041023254394531</v>
      </c>
      <c r="V187" s="1">
        <v>32.822933197021484</v>
      </c>
      <c r="W187" s="1">
        <v>34.047164916992188</v>
      </c>
      <c r="X187" s="1">
        <v>399.01699829101562</v>
      </c>
      <c r="Y187" s="1">
        <v>399.03631591796875</v>
      </c>
      <c r="Z187" s="1">
        <v>14.373093605041504</v>
      </c>
      <c r="AA187" s="1">
        <v>15.131162643432617</v>
      </c>
      <c r="AB187" s="1">
        <v>26.25318717956543</v>
      </c>
      <c r="AC187" s="1">
        <v>27.637838363647461</v>
      </c>
      <c r="AD187" s="1">
        <v>500.30502319335938</v>
      </c>
      <c r="AE187" s="1">
        <v>9.8900995254516602</v>
      </c>
      <c r="AF187" s="1">
        <v>56.071125030517578</v>
      </c>
      <c r="AG187" s="1">
        <v>97.816329956054688</v>
      </c>
      <c r="AH187" s="1">
        <v>7.5339794158935547</v>
      </c>
      <c r="AI187" s="1">
        <v>-0.31742656230926514</v>
      </c>
      <c r="AJ187" s="1">
        <v>1</v>
      </c>
      <c r="AK187" s="1">
        <v>-0.21956524252891541</v>
      </c>
      <c r="AL187" s="1">
        <v>2.737391471862793</v>
      </c>
      <c r="AM187" s="1">
        <v>1</v>
      </c>
      <c r="AN187" s="1">
        <v>0</v>
      </c>
      <c r="AO187" s="1">
        <v>0.18999999761581421</v>
      </c>
      <c r="AP187" s="1">
        <v>111115</v>
      </c>
      <c r="AQ187">
        <f t="shared" si="134"/>
        <v>1.6676834106445311</v>
      </c>
      <c r="AR187">
        <f t="shared" si="159"/>
        <v>1.2836421577124251E-3</v>
      </c>
      <c r="AS187">
        <f t="shared" si="136"/>
        <v>305.97293319702146</v>
      </c>
      <c r="AT187">
        <f t="shared" si="137"/>
        <v>307.19102325439451</v>
      </c>
      <c r="AU187">
        <f t="shared" si="138"/>
        <v>1.8791188862559807</v>
      </c>
      <c r="AV187">
        <f t="shared" si="160"/>
        <v>-0.33227760099721709</v>
      </c>
      <c r="AW187">
        <f t="shared" si="140"/>
        <v>5.0020603283158076</v>
      </c>
      <c r="AX187">
        <f t="shared" si="161"/>
        <v>51.137272585907191</v>
      </c>
      <c r="AY187">
        <f t="shared" si="142"/>
        <v>36.006109942474573</v>
      </c>
      <c r="AZ187">
        <f t="shared" si="162"/>
        <v>33.431978225708008</v>
      </c>
      <c r="BA187">
        <f t="shared" si="144"/>
        <v>5.1760345023197987</v>
      </c>
      <c r="BB187">
        <f t="shared" si="163"/>
        <v>3.4469418693168614E-2</v>
      </c>
      <c r="BC187">
        <f t="shared" si="164"/>
        <v>1.4800747977487336</v>
      </c>
      <c r="BD187">
        <f t="shared" si="147"/>
        <v>3.6959597045710648</v>
      </c>
      <c r="BE187">
        <f t="shared" si="165"/>
        <v>2.1569093765566972E-2</v>
      </c>
      <c r="BF187">
        <f t="shared" si="149"/>
        <v>39.174145041620264</v>
      </c>
      <c r="BG187">
        <f t="shared" si="150"/>
        <v>1.0036348669144606</v>
      </c>
      <c r="BH187">
        <f t="shared" si="166"/>
        <v>27.780137908161052</v>
      </c>
      <c r="BI187">
        <f t="shared" si="152"/>
        <v>399.21310657115788</v>
      </c>
      <c r="BJ187">
        <f t="shared" si="167"/>
        <v>-3.7885764966169816E-4</v>
      </c>
    </row>
    <row r="188" spans="1:62">
      <c r="A188" s="1">
        <v>15</v>
      </c>
      <c r="B188" s="1" t="s">
        <v>280</v>
      </c>
      <c r="C188" s="2">
        <v>41059</v>
      </c>
      <c r="D188" s="1" t="s">
        <v>230</v>
      </c>
      <c r="E188" s="1">
        <v>0</v>
      </c>
      <c r="F188" s="1" t="s">
        <v>231</v>
      </c>
      <c r="G188" s="1" t="s">
        <v>67</v>
      </c>
      <c r="H188" s="1">
        <v>0</v>
      </c>
      <c r="I188" s="1">
        <v>1225.5</v>
      </c>
      <c r="J188" s="1">
        <v>0</v>
      </c>
      <c r="K188">
        <f t="shared" si="154"/>
        <v>0.71399224302963082</v>
      </c>
      <c r="L188">
        <f t="shared" si="155"/>
        <v>0.1389557671531747</v>
      </c>
      <c r="M188">
        <f t="shared" si="156"/>
        <v>366.33354152760302</v>
      </c>
      <c r="N188">
        <f t="shared" si="157"/>
        <v>4.6664204723131428</v>
      </c>
      <c r="O188">
        <f t="shared" si="130"/>
        <v>3.300573088983719</v>
      </c>
      <c r="P188">
        <f t="shared" si="131"/>
        <v>33.433185577392578</v>
      </c>
      <c r="Q188" s="1">
        <v>5</v>
      </c>
      <c r="R188">
        <f t="shared" si="132"/>
        <v>1.6395652592182159</v>
      </c>
      <c r="S188" s="1">
        <v>1</v>
      </c>
      <c r="T188">
        <f t="shared" si="158"/>
        <v>3.2791305184364319</v>
      </c>
      <c r="U188" s="1">
        <v>34.355411529541016</v>
      </c>
      <c r="V188" s="1">
        <v>33.433185577392578</v>
      </c>
      <c r="W188" s="1">
        <v>34.436084747314453</v>
      </c>
      <c r="X188" s="1">
        <v>398.63983154296875</v>
      </c>
      <c r="Y188" s="1">
        <v>396.0789794921875</v>
      </c>
      <c r="Z188" s="1">
        <v>14.602845191955566</v>
      </c>
      <c r="AA188" s="1">
        <v>19.177255630493164</v>
      </c>
      <c r="AB188" s="1">
        <v>26.209300994873047</v>
      </c>
      <c r="AC188" s="1">
        <v>34.419486999511719</v>
      </c>
      <c r="AD188" s="1">
        <v>500.27554321289062</v>
      </c>
      <c r="AE188" s="1">
        <v>54.221019744873047</v>
      </c>
      <c r="AF188" s="1">
        <v>202.44065856933594</v>
      </c>
      <c r="AG188" s="1">
        <v>97.814384460449219</v>
      </c>
      <c r="AH188" s="1">
        <v>7.5339794158935547</v>
      </c>
      <c r="AI188" s="1">
        <v>-0.31742656230926514</v>
      </c>
      <c r="AJ188" s="1">
        <v>1</v>
      </c>
      <c r="AK188" s="1">
        <v>-0.21956524252891541</v>
      </c>
      <c r="AL188" s="1">
        <v>2.737391471862793</v>
      </c>
      <c r="AM188" s="1">
        <v>1</v>
      </c>
      <c r="AN188" s="1">
        <v>0</v>
      </c>
      <c r="AO188" s="1">
        <v>0.18999999761581421</v>
      </c>
      <c r="AP188" s="1">
        <v>111115</v>
      </c>
      <c r="AQ188">
        <f t="shared" si="134"/>
        <v>1.0005510864257812</v>
      </c>
      <c r="AR188">
        <f t="shared" si="159"/>
        <v>4.6664204723131427E-3</v>
      </c>
      <c r="AS188">
        <f t="shared" si="136"/>
        <v>306.58318557739256</v>
      </c>
      <c r="AT188">
        <f t="shared" si="137"/>
        <v>307.50541152954099</v>
      </c>
      <c r="AU188">
        <f t="shared" si="138"/>
        <v>10.301993622252894</v>
      </c>
      <c r="AV188">
        <f t="shared" si="160"/>
        <v>-1.9027906882355179</v>
      </c>
      <c r="AW188">
        <f t="shared" si="140"/>
        <v>5.1763845441210918</v>
      </c>
      <c r="AX188">
        <f t="shared" si="161"/>
        <v>52.920483757827441</v>
      </c>
      <c r="AY188">
        <f t="shared" si="142"/>
        <v>33.743228127334277</v>
      </c>
      <c r="AZ188">
        <f t="shared" si="162"/>
        <v>33.894298553466797</v>
      </c>
      <c r="BA188">
        <f t="shared" si="144"/>
        <v>5.3115880668709767</v>
      </c>
      <c r="BB188">
        <f t="shared" si="163"/>
        <v>0.13330678593624892</v>
      </c>
      <c r="BC188">
        <f t="shared" si="164"/>
        <v>1.8758114551373728</v>
      </c>
      <c r="BD188">
        <f t="shared" si="147"/>
        <v>3.4357766117336039</v>
      </c>
      <c r="BE188">
        <f t="shared" si="165"/>
        <v>8.3806496452161539E-2</v>
      </c>
      <c r="BF188">
        <f t="shared" si="149"/>
        <v>35.8326898717389</v>
      </c>
      <c r="BG188">
        <f t="shared" si="150"/>
        <v>0.92490023579963498</v>
      </c>
      <c r="BH188">
        <f t="shared" si="166"/>
        <v>36.542422770201043</v>
      </c>
      <c r="BI188">
        <f t="shared" si="152"/>
        <v>395.78503281252023</v>
      </c>
      <c r="BJ188">
        <f t="shared" si="167"/>
        <v>6.5922165408897535E-4</v>
      </c>
    </row>
    <row r="189" spans="1:62">
      <c r="A189" s="1">
        <v>16</v>
      </c>
      <c r="B189" s="1" t="s">
        <v>281</v>
      </c>
      <c r="C189" s="2">
        <v>41059</v>
      </c>
      <c r="D189" s="1" t="s">
        <v>230</v>
      </c>
      <c r="E189" s="1">
        <v>0</v>
      </c>
      <c r="F189" s="1" t="s">
        <v>270</v>
      </c>
      <c r="G189" s="1" t="s">
        <v>67</v>
      </c>
      <c r="H189" s="1">
        <v>0</v>
      </c>
      <c r="I189" s="1">
        <v>1356</v>
      </c>
      <c r="J189" s="1">
        <v>0</v>
      </c>
      <c r="K189">
        <f t="shared" si="154"/>
        <v>14.765936597988791</v>
      </c>
      <c r="L189">
        <f t="shared" si="155"/>
        <v>0.46119977284367536</v>
      </c>
      <c r="M189">
        <f t="shared" si="156"/>
        <v>312.35138074224756</v>
      </c>
      <c r="N189">
        <f t="shared" si="157"/>
        <v>13.765188285696635</v>
      </c>
      <c r="O189">
        <f t="shared" si="130"/>
        <v>3.1176738756535434</v>
      </c>
      <c r="P189">
        <f t="shared" si="131"/>
        <v>34.013904571533203</v>
      </c>
      <c r="Q189" s="1">
        <v>3</v>
      </c>
      <c r="R189">
        <f t="shared" si="132"/>
        <v>2.0786957442760468</v>
      </c>
      <c r="S189" s="1">
        <v>1</v>
      </c>
      <c r="T189">
        <f t="shared" si="158"/>
        <v>4.1573914885520935</v>
      </c>
      <c r="U189" s="1">
        <v>34.844341278076172</v>
      </c>
      <c r="V189" s="1">
        <v>34.013904571533203</v>
      </c>
      <c r="W189" s="1">
        <v>34.866214752197266</v>
      </c>
      <c r="X189" s="1">
        <v>398.76712036132812</v>
      </c>
      <c r="Y189" s="1">
        <v>386.7208251953125</v>
      </c>
      <c r="Z189" s="1">
        <v>14.7269287109375</v>
      </c>
      <c r="AA189" s="1">
        <v>22.792945861816406</v>
      </c>
      <c r="AB189" s="1">
        <v>25.723976135253906</v>
      </c>
      <c r="AC189" s="1">
        <v>39.813133239746094</v>
      </c>
      <c r="AD189" s="1">
        <v>500.3004150390625</v>
      </c>
      <c r="AE189" s="1">
        <v>1760.4267578125</v>
      </c>
      <c r="AF189" s="1">
        <v>782.72198486328125</v>
      </c>
      <c r="AG189" s="1">
        <v>97.814544677734375</v>
      </c>
      <c r="AH189" s="1">
        <v>7.5339794158935547</v>
      </c>
      <c r="AI189" s="1">
        <v>-0.31742656230926514</v>
      </c>
      <c r="AJ189" s="1">
        <v>1</v>
      </c>
      <c r="AK189" s="1">
        <v>-0.21956524252891541</v>
      </c>
      <c r="AL189" s="1">
        <v>2.737391471862793</v>
      </c>
      <c r="AM189" s="1">
        <v>1</v>
      </c>
      <c r="AN189" s="1">
        <v>0</v>
      </c>
      <c r="AO189" s="1">
        <v>0.18999999761581421</v>
      </c>
      <c r="AP189" s="1">
        <v>111115</v>
      </c>
      <c r="AQ189">
        <f t="shared" si="134"/>
        <v>1.6676680501302079</v>
      </c>
      <c r="AR189">
        <f t="shared" si="159"/>
        <v>1.3765188285696634E-2</v>
      </c>
      <c r="AS189">
        <f t="shared" si="136"/>
        <v>307.16390457153318</v>
      </c>
      <c r="AT189">
        <f t="shared" si="137"/>
        <v>307.99434127807615</v>
      </c>
      <c r="AU189">
        <f t="shared" si="138"/>
        <v>334.48107978719054</v>
      </c>
      <c r="AV189">
        <f t="shared" si="160"/>
        <v>-2.1967933195854599</v>
      </c>
      <c r="AW189">
        <f t="shared" si="140"/>
        <v>5.3471554969913653</v>
      </c>
      <c r="AX189">
        <f t="shared" si="161"/>
        <v>54.666261695624328</v>
      </c>
      <c r="AY189">
        <f t="shared" si="142"/>
        <v>31.873315833807922</v>
      </c>
      <c r="AZ189">
        <f t="shared" si="162"/>
        <v>34.429122924804688</v>
      </c>
      <c r="BA189">
        <f t="shared" si="144"/>
        <v>5.4722421895507765</v>
      </c>
      <c r="BB189">
        <f t="shared" si="163"/>
        <v>0.41514563675916355</v>
      </c>
      <c r="BC189">
        <f t="shared" si="164"/>
        <v>2.2294816213378219</v>
      </c>
      <c r="BD189">
        <f t="shared" si="147"/>
        <v>3.2427605682129546</v>
      </c>
      <c r="BE189">
        <f t="shared" si="165"/>
        <v>0.26324476419019233</v>
      </c>
      <c r="BF189">
        <f t="shared" si="149"/>
        <v>30.552508086764597</v>
      </c>
      <c r="BG189">
        <f t="shared" si="150"/>
        <v>0.80769216549042888</v>
      </c>
      <c r="BH189">
        <f t="shared" si="166"/>
        <v>45.402382019357049</v>
      </c>
      <c r="BI189">
        <f t="shared" si="152"/>
        <v>381.92598822550207</v>
      </c>
      <c r="BJ189">
        <f t="shared" si="167"/>
        <v>1.7553366750723977E-2</v>
      </c>
    </row>
    <row r="190" spans="1:62">
      <c r="A190" s="1">
        <v>17</v>
      </c>
      <c r="B190" s="1" t="s">
        <v>282</v>
      </c>
      <c r="C190" s="2">
        <v>41059</v>
      </c>
      <c r="D190" s="1" t="s">
        <v>230</v>
      </c>
      <c r="E190" s="1">
        <v>0</v>
      </c>
      <c r="F190" s="1" t="s">
        <v>267</v>
      </c>
      <c r="G190" s="1" t="s">
        <v>67</v>
      </c>
      <c r="H190" s="1">
        <v>0</v>
      </c>
      <c r="I190" s="1">
        <v>1459</v>
      </c>
      <c r="J190" s="1">
        <v>0</v>
      </c>
      <c r="K190">
        <f t="shared" si="154"/>
        <v>-1.2303980104361838E-2</v>
      </c>
      <c r="L190">
        <f t="shared" si="155"/>
        <v>1.3231530985078135E-2</v>
      </c>
      <c r="M190">
        <f t="shared" si="156"/>
        <v>375.87706740004336</v>
      </c>
      <c r="N190">
        <f t="shared" si="157"/>
        <v>0.53337997445816276</v>
      </c>
      <c r="O190">
        <f t="shared" si="130"/>
        <v>3.8207719224916232</v>
      </c>
      <c r="P190">
        <f t="shared" si="131"/>
        <v>33.931484222412109</v>
      </c>
      <c r="Q190" s="1">
        <v>5</v>
      </c>
      <c r="R190">
        <f t="shared" si="132"/>
        <v>1.6395652592182159</v>
      </c>
      <c r="S190" s="1">
        <v>1</v>
      </c>
      <c r="T190">
        <f t="shared" si="158"/>
        <v>3.2791305184364319</v>
      </c>
      <c r="U190" s="1">
        <v>35.030696868896484</v>
      </c>
      <c r="V190" s="1">
        <v>33.931484222412109</v>
      </c>
      <c r="W190" s="1">
        <v>35.123245239257812</v>
      </c>
      <c r="X190" s="1">
        <v>399.67547607421875</v>
      </c>
      <c r="Y190" s="1">
        <v>399.47482299804688</v>
      </c>
      <c r="Z190" s="1">
        <v>14.829424858093262</v>
      </c>
      <c r="AA190" s="1">
        <v>15.354314804077148</v>
      </c>
      <c r="AB190" s="1">
        <v>25.63654899597168</v>
      </c>
      <c r="AC190" s="1">
        <v>26.543962478637695</v>
      </c>
      <c r="AD190" s="1">
        <v>500.28610229492188</v>
      </c>
      <c r="AE190" s="1">
        <v>6.619682788848877</v>
      </c>
      <c r="AF190" s="1">
        <v>21.21989631652832</v>
      </c>
      <c r="AG190" s="1">
        <v>97.813026428222656</v>
      </c>
      <c r="AH190" s="1">
        <v>7.5339794158935547</v>
      </c>
      <c r="AI190" s="1">
        <v>-0.31742656230926514</v>
      </c>
      <c r="AJ190" s="1">
        <v>1</v>
      </c>
      <c r="AK190" s="1">
        <v>-0.21956524252891541</v>
      </c>
      <c r="AL190" s="1">
        <v>2.737391471862793</v>
      </c>
      <c r="AM190" s="1">
        <v>1</v>
      </c>
      <c r="AN190" s="1">
        <v>0</v>
      </c>
      <c r="AO190" s="1">
        <v>0.18999999761581421</v>
      </c>
      <c r="AP190" s="1">
        <v>111115</v>
      </c>
      <c r="AQ190">
        <f t="shared" si="134"/>
        <v>1.0005722045898438</v>
      </c>
      <c r="AR190">
        <f t="shared" si="159"/>
        <v>5.3337997445816277E-4</v>
      </c>
      <c r="AS190">
        <f t="shared" si="136"/>
        <v>307.08148422241209</v>
      </c>
      <c r="AT190">
        <f t="shared" si="137"/>
        <v>308.18069686889646</v>
      </c>
      <c r="AU190">
        <f t="shared" si="138"/>
        <v>1.257739714098733</v>
      </c>
      <c r="AV190">
        <f t="shared" si="160"/>
        <v>-8.7585994484909682E-2</v>
      </c>
      <c r="AW190">
        <f t="shared" si="140"/>
        <v>5.322623922210072</v>
      </c>
      <c r="AX190">
        <f t="shared" si="161"/>
        <v>54.416309530264151</v>
      </c>
      <c r="AY190">
        <f t="shared" si="142"/>
        <v>39.061994726187002</v>
      </c>
      <c r="AZ190">
        <f t="shared" si="162"/>
        <v>34.481090545654297</v>
      </c>
      <c r="BA190">
        <f t="shared" si="144"/>
        <v>5.4880754109314642</v>
      </c>
      <c r="BB190">
        <f t="shared" si="163"/>
        <v>1.3178355359317341E-2</v>
      </c>
      <c r="BC190">
        <f t="shared" si="164"/>
        <v>1.5018519997184485</v>
      </c>
      <c r="BD190">
        <f t="shared" si="147"/>
        <v>3.9862234112130155</v>
      </c>
      <c r="BE190">
        <f t="shared" si="165"/>
        <v>8.2412331476304761E-3</v>
      </c>
      <c r="BF190">
        <f t="shared" si="149"/>
        <v>36.765673527363276</v>
      </c>
      <c r="BG190">
        <f t="shared" si="150"/>
        <v>0.94092805293484316</v>
      </c>
      <c r="BH190">
        <f t="shared" si="166"/>
        <v>25.920588572380765</v>
      </c>
      <c r="BI190">
        <f t="shared" si="152"/>
        <v>399.47988847898688</v>
      </c>
      <c r="BJ190">
        <f t="shared" si="167"/>
        <v>-7.9835409813051862E-6</v>
      </c>
    </row>
    <row r="191" spans="1:62">
      <c r="A191" s="1">
        <v>18</v>
      </c>
      <c r="B191" s="1" t="s">
        <v>283</v>
      </c>
      <c r="C191" s="2">
        <v>41059</v>
      </c>
      <c r="D191" s="1" t="s">
        <v>230</v>
      </c>
      <c r="E191" s="1">
        <v>0</v>
      </c>
      <c r="F191" s="1" t="s">
        <v>231</v>
      </c>
      <c r="G191" s="1" t="s">
        <v>67</v>
      </c>
      <c r="H191" s="1">
        <v>0</v>
      </c>
      <c r="I191" s="1">
        <v>1533.5</v>
      </c>
      <c r="J191" s="1">
        <v>0</v>
      </c>
      <c r="K191">
        <f t="shared" si="154"/>
        <v>1.2327799777277428</v>
      </c>
      <c r="L191">
        <f t="shared" si="155"/>
        <v>4.1480169172772953E-2</v>
      </c>
      <c r="M191">
        <f t="shared" si="156"/>
        <v>326.43124249895328</v>
      </c>
      <c r="N191">
        <f t="shared" si="157"/>
        <v>1.6436863116625791</v>
      </c>
      <c r="O191">
        <f t="shared" si="130"/>
        <v>3.7842003014717953</v>
      </c>
      <c r="P191">
        <f t="shared" si="131"/>
        <v>34.189239501953125</v>
      </c>
      <c r="Q191" s="1">
        <v>5</v>
      </c>
      <c r="R191">
        <f t="shared" si="132"/>
        <v>1.6395652592182159</v>
      </c>
      <c r="S191" s="1">
        <v>1</v>
      </c>
      <c r="T191">
        <f t="shared" si="158"/>
        <v>3.2791305184364319</v>
      </c>
      <c r="U191" s="1">
        <v>35.067291259765625</v>
      </c>
      <c r="V191" s="1">
        <v>34.189239501953125</v>
      </c>
      <c r="W191" s="1">
        <v>35.185043334960938</v>
      </c>
      <c r="X191" s="1">
        <v>399.58749389648438</v>
      </c>
      <c r="Y191" s="1">
        <v>397.7020263671875</v>
      </c>
      <c r="Z191" s="1">
        <v>14.900229454040527</v>
      </c>
      <c r="AA191" s="1">
        <v>16.515903472900391</v>
      </c>
      <c r="AB191" s="1">
        <v>25.706804275512695</v>
      </c>
      <c r="AC191" s="1">
        <v>28.494266510009766</v>
      </c>
      <c r="AD191" s="1">
        <v>500.26779174804688</v>
      </c>
      <c r="AE191" s="1">
        <v>53.698204040527344</v>
      </c>
      <c r="AF191" s="1">
        <v>79.705146789550781</v>
      </c>
      <c r="AG191" s="1">
        <v>97.812942504882812</v>
      </c>
      <c r="AH191" s="1">
        <v>7.5339794158935547</v>
      </c>
      <c r="AI191" s="1">
        <v>-0.31742656230926514</v>
      </c>
      <c r="AJ191" s="1">
        <v>1</v>
      </c>
      <c r="AK191" s="1">
        <v>-0.21956524252891541</v>
      </c>
      <c r="AL191" s="1">
        <v>2.737391471862793</v>
      </c>
      <c r="AM191" s="1">
        <v>1</v>
      </c>
      <c r="AN191" s="1">
        <v>0</v>
      </c>
      <c r="AO191" s="1">
        <v>0.18999999761581421</v>
      </c>
      <c r="AP191" s="1">
        <v>111115</v>
      </c>
      <c r="AQ191">
        <f t="shared" si="134"/>
        <v>1.0005355834960938</v>
      </c>
      <c r="AR191">
        <f t="shared" si="159"/>
        <v>1.6436863116625791E-3</v>
      </c>
      <c r="AS191">
        <f t="shared" si="136"/>
        <v>307.3392395019531</v>
      </c>
      <c r="AT191">
        <f t="shared" si="137"/>
        <v>308.2172912597656</v>
      </c>
      <c r="AU191">
        <f t="shared" si="138"/>
        <v>10.2026586396737</v>
      </c>
      <c r="AV191">
        <f t="shared" si="160"/>
        <v>-0.52955829341536109</v>
      </c>
      <c r="AW191">
        <f t="shared" si="140"/>
        <v>5.3996694182827953</v>
      </c>
      <c r="AX191">
        <f t="shared" si="161"/>
        <v>55.204038238735578</v>
      </c>
      <c r="AY191">
        <f t="shared" si="142"/>
        <v>38.688134765835187</v>
      </c>
      <c r="AZ191">
        <f t="shared" si="162"/>
        <v>34.628265380859375</v>
      </c>
      <c r="BA191">
        <f t="shared" si="144"/>
        <v>5.5331321759166645</v>
      </c>
      <c r="BB191">
        <f t="shared" si="163"/>
        <v>4.0962010136237209E-2</v>
      </c>
      <c r="BC191">
        <f t="shared" si="164"/>
        <v>1.6154691168110002</v>
      </c>
      <c r="BD191">
        <f t="shared" si="147"/>
        <v>3.9176630591056645</v>
      </c>
      <c r="BE191">
        <f t="shared" si="165"/>
        <v>2.5647310853695059E-2</v>
      </c>
      <c r="BF191">
        <f t="shared" si="149"/>
        <v>31.929200354347579</v>
      </c>
      <c r="BG191">
        <f t="shared" si="150"/>
        <v>0.82079351086224583</v>
      </c>
      <c r="BH191">
        <f t="shared" si="166"/>
        <v>28.219319464195316</v>
      </c>
      <c r="BI191">
        <f t="shared" si="152"/>
        <v>397.19449763035453</v>
      </c>
      <c r="BJ191">
        <f t="shared" si="167"/>
        <v>8.7584828662299577E-4</v>
      </c>
    </row>
    <row r="192" spans="1:62">
      <c r="A192" s="1">
        <v>19</v>
      </c>
      <c r="B192" s="1" t="s">
        <v>284</v>
      </c>
      <c r="C192" s="2">
        <v>41059</v>
      </c>
      <c r="D192" s="1" t="s">
        <v>230</v>
      </c>
      <c r="E192" s="1">
        <v>0</v>
      </c>
      <c r="F192" s="1" t="s">
        <v>270</v>
      </c>
      <c r="G192" s="1" t="s">
        <v>67</v>
      </c>
      <c r="H192" s="1">
        <v>0</v>
      </c>
      <c r="I192" s="1">
        <v>1631.5</v>
      </c>
      <c r="J192" s="1">
        <v>0</v>
      </c>
      <c r="K192">
        <f t="shared" si="154"/>
        <v>5.3157155375486749</v>
      </c>
      <c r="L192">
        <f t="shared" si="155"/>
        <v>0.31986265545281461</v>
      </c>
      <c r="M192">
        <f t="shared" si="156"/>
        <v>344.35121121186222</v>
      </c>
      <c r="N192">
        <f t="shared" si="157"/>
        <v>9.8287378955264444</v>
      </c>
      <c r="O192">
        <f t="shared" si="130"/>
        <v>3.1377646866597422</v>
      </c>
      <c r="P192">
        <f t="shared" si="131"/>
        <v>34.038249969482422</v>
      </c>
      <c r="Q192" s="1">
        <v>4</v>
      </c>
      <c r="R192">
        <f t="shared" si="132"/>
        <v>1.8591305017471313</v>
      </c>
      <c r="S192" s="1">
        <v>1</v>
      </c>
      <c r="T192">
        <f t="shared" si="158"/>
        <v>3.7182610034942627</v>
      </c>
      <c r="U192" s="1">
        <v>35.291156768798828</v>
      </c>
      <c r="V192" s="1">
        <v>34.038249969482422</v>
      </c>
      <c r="W192" s="1">
        <v>35.386543273925781</v>
      </c>
      <c r="X192" s="1">
        <v>399.67691040039062</v>
      </c>
      <c r="Y192" s="1">
        <v>392.34344482421875</v>
      </c>
      <c r="Z192" s="1">
        <v>14.982094764709473</v>
      </c>
      <c r="AA192" s="1">
        <v>22.662595748901367</v>
      </c>
      <c r="AB192" s="1">
        <v>25.529541015625</v>
      </c>
      <c r="AC192" s="1">
        <v>38.617141723632812</v>
      </c>
      <c r="AD192" s="1">
        <v>500.27951049804688</v>
      </c>
      <c r="AE192" s="1">
        <v>502.84341430664062</v>
      </c>
      <c r="AF192" s="1">
        <v>674.079345703125</v>
      </c>
      <c r="AG192" s="1">
        <v>97.811203002929688</v>
      </c>
      <c r="AH192" s="1">
        <v>7.5339794158935547</v>
      </c>
      <c r="AI192" s="1">
        <v>-0.31742656230926514</v>
      </c>
      <c r="AJ192" s="1">
        <v>1</v>
      </c>
      <c r="AK192" s="1">
        <v>-0.21956524252891541</v>
      </c>
      <c r="AL192" s="1">
        <v>2.737391471862793</v>
      </c>
      <c r="AM192" s="1">
        <v>1</v>
      </c>
      <c r="AN192" s="1">
        <v>0</v>
      </c>
      <c r="AO192" s="1">
        <v>0.18999999761581421</v>
      </c>
      <c r="AP192" s="1">
        <v>111115</v>
      </c>
      <c r="AQ192">
        <f t="shared" si="134"/>
        <v>1.2506987762451172</v>
      </c>
      <c r="AR192">
        <f t="shared" si="159"/>
        <v>9.8287378955264435E-3</v>
      </c>
      <c r="AS192">
        <f t="shared" si="136"/>
        <v>307.1882499694824</v>
      </c>
      <c r="AT192">
        <f t="shared" si="137"/>
        <v>308.44115676879881</v>
      </c>
      <c r="AU192">
        <f t="shared" si="138"/>
        <v>95.540247519389595</v>
      </c>
      <c r="AV192">
        <f t="shared" si="160"/>
        <v>-2.9815686686409788</v>
      </c>
      <c r="AW192">
        <f t="shared" si="140"/>
        <v>5.3544204400288651</v>
      </c>
      <c r="AX192">
        <f t="shared" si="161"/>
        <v>54.742404506245435</v>
      </c>
      <c r="AY192">
        <f t="shared" si="142"/>
        <v>32.079808757344068</v>
      </c>
      <c r="AZ192">
        <f t="shared" si="162"/>
        <v>34.664703369140625</v>
      </c>
      <c r="BA192">
        <f t="shared" si="144"/>
        <v>5.5443370009643216</v>
      </c>
      <c r="BB192">
        <f t="shared" si="163"/>
        <v>0.29452610635367099</v>
      </c>
      <c r="BC192">
        <f t="shared" si="164"/>
        <v>2.2166557533691229</v>
      </c>
      <c r="BD192">
        <f t="shared" si="147"/>
        <v>3.3276812475951987</v>
      </c>
      <c r="BE192">
        <f t="shared" si="165"/>
        <v>0.18619897859587703</v>
      </c>
      <c r="BF192">
        <f t="shared" si="149"/>
        <v>33.681406224148176</v>
      </c>
      <c r="BG192">
        <f t="shared" si="150"/>
        <v>0.87767800317434019</v>
      </c>
      <c r="BH192">
        <f t="shared" si="166"/>
        <v>43.868022041728516</v>
      </c>
      <c r="BI192">
        <f t="shared" si="152"/>
        <v>390.41345229035767</v>
      </c>
      <c r="BJ192">
        <f t="shared" si="167"/>
        <v>5.972896809798357E-3</v>
      </c>
    </row>
    <row r="193" spans="1:62">
      <c r="A193" s="1">
        <v>20</v>
      </c>
      <c r="B193" s="1" t="s">
        <v>285</v>
      </c>
      <c r="C193" s="2">
        <v>41059</v>
      </c>
      <c r="D193" s="1" t="s">
        <v>230</v>
      </c>
      <c r="E193" s="1">
        <v>0</v>
      </c>
      <c r="F193" s="1" t="s">
        <v>233</v>
      </c>
      <c r="G193" s="1" t="s">
        <v>67</v>
      </c>
      <c r="H193" s="1">
        <v>0</v>
      </c>
      <c r="I193" s="1">
        <v>1741</v>
      </c>
      <c r="J193" s="1">
        <v>0</v>
      </c>
      <c r="K193">
        <f t="shared" si="154"/>
        <v>3.1302998019419936</v>
      </c>
      <c r="L193">
        <f t="shared" si="155"/>
        <v>0.18595632497788825</v>
      </c>
      <c r="M193">
        <f t="shared" si="156"/>
        <v>344.42042222251325</v>
      </c>
      <c r="N193">
        <f t="shared" si="157"/>
        <v>6.6933561534742063</v>
      </c>
      <c r="O193">
        <f t="shared" si="130"/>
        <v>3.5545479418814629</v>
      </c>
      <c r="P193">
        <f t="shared" si="131"/>
        <v>34.644290924072266</v>
      </c>
      <c r="Q193" s="1">
        <v>4</v>
      </c>
      <c r="R193">
        <f t="shared" si="132"/>
        <v>1.8591305017471313</v>
      </c>
      <c r="S193" s="1">
        <v>1</v>
      </c>
      <c r="T193">
        <f t="shared" si="158"/>
        <v>3.7182610034942627</v>
      </c>
      <c r="U193" s="1">
        <v>35.766269683837891</v>
      </c>
      <c r="V193" s="1">
        <v>34.644290924072266</v>
      </c>
      <c r="W193" s="1">
        <v>35.807270050048828</v>
      </c>
      <c r="X193" s="1">
        <v>399.31741333007812</v>
      </c>
      <c r="Y193" s="1">
        <v>394.7021484375</v>
      </c>
      <c r="Z193" s="1">
        <v>15.035839080810547</v>
      </c>
      <c r="AA193" s="1">
        <v>20.279117584228516</v>
      </c>
      <c r="AB193" s="1">
        <v>24.958131790161133</v>
      </c>
      <c r="AC193" s="1">
        <v>33.6614990234375</v>
      </c>
      <c r="AD193" s="1">
        <v>500.26873779296875</v>
      </c>
      <c r="AE193" s="1">
        <v>1532.87744140625</v>
      </c>
      <c r="AF193" s="1">
        <v>1460.2513427734375</v>
      </c>
      <c r="AG193" s="1">
        <v>97.810455322265625</v>
      </c>
      <c r="AH193" s="1">
        <v>7.5339794158935547</v>
      </c>
      <c r="AI193" s="1">
        <v>-0.31742656230926514</v>
      </c>
      <c r="AJ193" s="1">
        <v>1</v>
      </c>
      <c r="AK193" s="1">
        <v>-0.21956524252891541</v>
      </c>
      <c r="AL193" s="1">
        <v>2.737391471862793</v>
      </c>
      <c r="AM193" s="1">
        <v>1</v>
      </c>
      <c r="AN193" s="1">
        <v>0</v>
      </c>
      <c r="AO193" s="1">
        <v>0.18999999761581421</v>
      </c>
      <c r="AP193" s="1">
        <v>111115</v>
      </c>
      <c r="AQ193">
        <f t="shared" si="134"/>
        <v>1.2506718444824219</v>
      </c>
      <c r="AR193">
        <f t="shared" si="159"/>
        <v>6.6933561534742066E-3</v>
      </c>
      <c r="AS193">
        <f t="shared" si="136"/>
        <v>307.79429092407224</v>
      </c>
      <c r="AT193">
        <f t="shared" si="137"/>
        <v>308.91626968383787</v>
      </c>
      <c r="AU193">
        <f t="shared" si="138"/>
        <v>291.24671021252288</v>
      </c>
      <c r="AV193">
        <f t="shared" si="160"/>
        <v>9.4753084621032047E-2</v>
      </c>
      <c r="AW193">
        <f t="shared" si="140"/>
        <v>5.5380576663286174</v>
      </c>
      <c r="AX193">
        <f t="shared" si="161"/>
        <v>56.620303505201363</v>
      </c>
      <c r="AY193">
        <f t="shared" si="142"/>
        <v>36.341185920972848</v>
      </c>
      <c r="AZ193">
        <f t="shared" si="162"/>
        <v>35.205280303955078</v>
      </c>
      <c r="BA193">
        <f t="shared" si="144"/>
        <v>5.7128986495435008</v>
      </c>
      <c r="BB193">
        <f t="shared" si="163"/>
        <v>0.1770992988725269</v>
      </c>
      <c r="BC193">
        <f t="shared" si="164"/>
        <v>1.9835097244471545</v>
      </c>
      <c r="BD193">
        <f t="shared" si="147"/>
        <v>3.7293889250963463</v>
      </c>
      <c r="BE193">
        <f t="shared" si="165"/>
        <v>0.11145013361775065</v>
      </c>
      <c r="BF193">
        <f t="shared" si="149"/>
        <v>33.687918319870995</v>
      </c>
      <c r="BG193">
        <f t="shared" si="150"/>
        <v>0.87260843039736147</v>
      </c>
      <c r="BH193">
        <f t="shared" si="166"/>
        <v>36.428744778668879</v>
      </c>
      <c r="BI193">
        <f t="shared" si="152"/>
        <v>393.56562124679164</v>
      </c>
      <c r="BJ193">
        <f t="shared" si="167"/>
        <v>2.8974302228028312E-3</v>
      </c>
    </row>
    <row r="194" spans="1:62">
      <c r="A194" s="1">
        <v>21</v>
      </c>
      <c r="B194" s="1" t="s">
        <v>286</v>
      </c>
      <c r="C194" s="2">
        <v>41059</v>
      </c>
      <c r="D194" s="1" t="s">
        <v>230</v>
      </c>
      <c r="E194" s="1">
        <v>0</v>
      </c>
      <c r="F194" s="1" t="s">
        <v>267</v>
      </c>
      <c r="G194" s="1" t="s">
        <v>67</v>
      </c>
      <c r="H194" s="1">
        <v>0</v>
      </c>
      <c r="I194" s="1">
        <v>1842.5</v>
      </c>
      <c r="J194" s="1">
        <v>0</v>
      </c>
      <c r="K194">
        <f t="shared" si="154"/>
        <v>-1.302433584813002</v>
      </c>
      <c r="L194">
        <f t="shared" si="155"/>
        <v>1.3738171295401171E-2</v>
      </c>
      <c r="M194">
        <f t="shared" si="156"/>
        <v>521.97062955165438</v>
      </c>
      <c r="N194">
        <f t="shared" si="157"/>
        <v>0.57676273923438148</v>
      </c>
      <c r="O194">
        <f t="shared" si="130"/>
        <v>3.977277307483444</v>
      </c>
      <c r="P194">
        <f t="shared" si="131"/>
        <v>34.571895599365234</v>
      </c>
      <c r="Q194" s="1">
        <v>6</v>
      </c>
      <c r="R194">
        <f t="shared" si="132"/>
        <v>1.4200000166893005</v>
      </c>
      <c r="S194" s="1">
        <v>1</v>
      </c>
      <c r="T194">
        <f t="shared" si="158"/>
        <v>2.8400000333786011</v>
      </c>
      <c r="U194" s="1">
        <v>35.886051177978516</v>
      </c>
      <c r="V194" s="1">
        <v>34.571895599365234</v>
      </c>
      <c r="W194" s="1">
        <v>35.999950408935547</v>
      </c>
      <c r="X194" s="1">
        <v>399.49081420898438</v>
      </c>
      <c r="Y194" s="1">
        <v>400.77566528320312</v>
      </c>
      <c r="Z194" s="1">
        <v>15.049593925476074</v>
      </c>
      <c r="AA194" s="1">
        <v>15.73045825958252</v>
      </c>
      <c r="AB194" s="1">
        <v>24.816089630126953</v>
      </c>
      <c r="AC194" s="1">
        <v>25.938804626464844</v>
      </c>
      <c r="AD194" s="1">
        <v>500.26705932617188</v>
      </c>
      <c r="AE194" s="1">
        <v>3.263408899307251</v>
      </c>
      <c r="AF194" s="1">
        <v>9.7172489166259766</v>
      </c>
      <c r="AG194" s="1">
        <v>97.807685852050781</v>
      </c>
      <c r="AH194" s="1">
        <v>7.5339794158935547</v>
      </c>
      <c r="AI194" s="1">
        <v>-0.31742656230926514</v>
      </c>
      <c r="AJ194" s="1">
        <v>1</v>
      </c>
      <c r="AK194" s="1">
        <v>-0.21956524252891541</v>
      </c>
      <c r="AL194" s="1">
        <v>2.737391471862793</v>
      </c>
      <c r="AM194" s="1">
        <v>1</v>
      </c>
      <c r="AN194" s="1">
        <v>0</v>
      </c>
      <c r="AO194" s="1">
        <v>0.18999999761581421</v>
      </c>
      <c r="AP194" s="1">
        <v>111115</v>
      </c>
      <c r="AQ194">
        <f t="shared" si="134"/>
        <v>0.83377843221028636</v>
      </c>
      <c r="AR194">
        <f t="shared" si="159"/>
        <v>5.7676273923438148E-4</v>
      </c>
      <c r="AS194">
        <f t="shared" si="136"/>
        <v>307.72189559936521</v>
      </c>
      <c r="AT194">
        <f t="shared" si="137"/>
        <v>309.03605117797849</v>
      </c>
      <c r="AU194">
        <f t="shared" si="138"/>
        <v>0.62004768308780456</v>
      </c>
      <c r="AV194">
        <f t="shared" si="160"/>
        <v>-9.5948368116079055E-2</v>
      </c>
      <c r="AW194">
        <f t="shared" si="140"/>
        <v>5.5158370272454889</v>
      </c>
      <c r="AX194">
        <f t="shared" si="161"/>
        <v>56.394719690935567</v>
      </c>
      <c r="AY194">
        <f t="shared" si="142"/>
        <v>40.664261431353047</v>
      </c>
      <c r="AZ194">
        <f t="shared" si="162"/>
        <v>35.228973388671875</v>
      </c>
      <c r="BA194">
        <f t="shared" si="144"/>
        <v>5.7203873491570096</v>
      </c>
      <c r="BB194">
        <f t="shared" si="163"/>
        <v>1.3672034412125523E-2</v>
      </c>
      <c r="BC194">
        <f t="shared" si="164"/>
        <v>1.5385597197620446</v>
      </c>
      <c r="BD194">
        <f t="shared" si="147"/>
        <v>4.1818276293949648</v>
      </c>
      <c r="BE194">
        <f t="shared" si="165"/>
        <v>8.5509389829417984E-3</v>
      </c>
      <c r="BF194">
        <f t="shared" si="149"/>
        <v>51.052739359185388</v>
      </c>
      <c r="BG194">
        <f t="shared" si="150"/>
        <v>1.3024010057666808</v>
      </c>
      <c r="BH194">
        <f t="shared" si="166"/>
        <v>25.555978424699234</v>
      </c>
      <c r="BI194">
        <f t="shared" si="152"/>
        <v>401.39477983208775</v>
      </c>
      <c r="BJ194">
        <f t="shared" si="167"/>
        <v>-8.2923262248225027E-4</v>
      </c>
    </row>
    <row r="195" spans="1:62">
      <c r="A195" s="1">
        <v>23</v>
      </c>
      <c r="B195" s="1" t="s">
        <v>287</v>
      </c>
      <c r="C195" s="2">
        <v>41059</v>
      </c>
      <c r="D195" s="1" t="s">
        <v>230</v>
      </c>
      <c r="E195" s="1">
        <v>0</v>
      </c>
      <c r="F195" s="1" t="s">
        <v>231</v>
      </c>
      <c r="G195" s="1" t="s">
        <v>67</v>
      </c>
      <c r="H195" s="1">
        <v>0</v>
      </c>
      <c r="I195" s="1">
        <v>1912.5</v>
      </c>
      <c r="J195" s="1">
        <v>0</v>
      </c>
      <c r="K195">
        <f t="shared" si="154"/>
        <v>-0.50686165651522008</v>
      </c>
      <c r="L195">
        <f t="shared" si="155"/>
        <v>2.8898926758705618E-2</v>
      </c>
      <c r="M195">
        <f t="shared" si="156"/>
        <v>400.62000012626385</v>
      </c>
      <c r="N195">
        <f t="shared" si="157"/>
        <v>1.2076251005624974</v>
      </c>
      <c r="O195">
        <f t="shared" si="130"/>
        <v>3.9724528696454113</v>
      </c>
      <c r="P195">
        <f t="shared" si="131"/>
        <v>34.716510772705078</v>
      </c>
      <c r="Q195" s="1">
        <v>5</v>
      </c>
      <c r="R195">
        <f t="shared" si="132"/>
        <v>1.6395652592182159</v>
      </c>
      <c r="S195" s="1">
        <v>1</v>
      </c>
      <c r="T195">
        <f t="shared" si="158"/>
        <v>3.2791305184364319</v>
      </c>
      <c r="U195" s="1">
        <v>35.870586395263672</v>
      </c>
      <c r="V195" s="1">
        <v>34.716510772705078</v>
      </c>
      <c r="W195" s="1">
        <v>35.992103576660156</v>
      </c>
      <c r="X195" s="1">
        <v>399.26397705078125</v>
      </c>
      <c r="Y195" s="1">
        <v>399.28863525390625</v>
      </c>
      <c r="Z195" s="1">
        <v>15.047274589538574</v>
      </c>
      <c r="AA195" s="1">
        <v>16.23469352722168</v>
      </c>
      <c r="AB195" s="1">
        <v>24.832941055297852</v>
      </c>
      <c r="AC195" s="1">
        <v>26.792572021484375</v>
      </c>
      <c r="AD195" s="1">
        <v>500.25296020507812</v>
      </c>
      <c r="AE195" s="1">
        <v>6.728480339050293</v>
      </c>
      <c r="AF195" s="1">
        <v>24.260673522949219</v>
      </c>
      <c r="AG195" s="1">
        <v>97.805915832519531</v>
      </c>
      <c r="AH195" s="1">
        <v>7.5339794158935547</v>
      </c>
      <c r="AI195" s="1">
        <v>-0.31742656230926514</v>
      </c>
      <c r="AJ195" s="1">
        <v>1</v>
      </c>
      <c r="AK195" s="1">
        <v>-0.21956524252891541</v>
      </c>
      <c r="AL195" s="1">
        <v>2.737391471862793</v>
      </c>
      <c r="AM195" s="1">
        <v>1</v>
      </c>
      <c r="AN195" s="1">
        <v>0</v>
      </c>
      <c r="AO195" s="1">
        <v>0.18999999761581421</v>
      </c>
      <c r="AP195" s="1">
        <v>111115</v>
      </c>
      <c r="AQ195">
        <f t="shared" si="134"/>
        <v>1.0005059204101561</v>
      </c>
      <c r="AR195">
        <f t="shared" si="159"/>
        <v>1.2076251005624975E-3</v>
      </c>
      <c r="AS195">
        <f t="shared" si="136"/>
        <v>307.86651077270506</v>
      </c>
      <c r="AT195">
        <f t="shared" si="137"/>
        <v>309.02058639526365</v>
      </c>
      <c r="AU195">
        <f t="shared" si="138"/>
        <v>1.2784112483776084</v>
      </c>
      <c r="AV195">
        <f t="shared" si="160"/>
        <v>-0.38601075528768258</v>
      </c>
      <c r="AW195">
        <f t="shared" si="140"/>
        <v>5.5603019383356047</v>
      </c>
      <c r="AX195">
        <f t="shared" si="161"/>
        <v>56.850364223948688</v>
      </c>
      <c r="AY195">
        <f t="shared" si="142"/>
        <v>40.615670696727008</v>
      </c>
      <c r="AZ195">
        <f t="shared" si="162"/>
        <v>35.293548583984375</v>
      </c>
      <c r="BA195">
        <f t="shared" si="144"/>
        <v>5.7408410287897471</v>
      </c>
      <c r="BB195">
        <f t="shared" si="163"/>
        <v>2.864646589593486E-2</v>
      </c>
      <c r="BC195">
        <f t="shared" si="164"/>
        <v>1.5878490686901932</v>
      </c>
      <c r="BD195">
        <f t="shared" si="147"/>
        <v>4.1529919600995537</v>
      </c>
      <c r="BE195">
        <f t="shared" si="165"/>
        <v>1.7926553336247368E-2</v>
      </c>
      <c r="BF195">
        <f t="shared" si="149"/>
        <v>39.183006013173326</v>
      </c>
      <c r="BG195">
        <f t="shared" si="150"/>
        <v>1.0033343420142951</v>
      </c>
      <c r="BH195">
        <f t="shared" si="166"/>
        <v>26.49495200113109</v>
      </c>
      <c r="BI195">
        <f t="shared" si="152"/>
        <v>399.49730741027463</v>
      </c>
      <c r="BJ195">
        <f t="shared" si="167"/>
        <v>-3.3615433725046336E-4</v>
      </c>
    </row>
    <row r="196" spans="1:62">
      <c r="A196" s="1">
        <v>24</v>
      </c>
      <c r="B196" s="1" t="s">
        <v>288</v>
      </c>
      <c r="C196" s="2">
        <v>41059</v>
      </c>
      <c r="D196" s="1" t="s">
        <v>230</v>
      </c>
      <c r="E196" s="1">
        <v>0</v>
      </c>
      <c r="F196" s="1" t="s">
        <v>270</v>
      </c>
      <c r="G196" s="1" t="s">
        <v>67</v>
      </c>
      <c r="H196" s="1">
        <v>0</v>
      </c>
      <c r="I196" s="1">
        <v>1992</v>
      </c>
      <c r="J196" s="1">
        <v>0</v>
      </c>
      <c r="K196">
        <f t="shared" si="154"/>
        <v>2.1281649627371735</v>
      </c>
      <c r="L196">
        <f t="shared" si="155"/>
        <v>2.1557965221497555E-2</v>
      </c>
      <c r="M196">
        <f t="shared" si="156"/>
        <v>217.37054220344294</v>
      </c>
      <c r="N196">
        <f t="shared" si="157"/>
        <v>0.9258648801519701</v>
      </c>
      <c r="O196">
        <f t="shared" si="130"/>
        <v>4.0702281251530836</v>
      </c>
      <c r="P196">
        <f t="shared" si="131"/>
        <v>34.890254974365234</v>
      </c>
      <c r="Q196" s="1">
        <v>4</v>
      </c>
      <c r="R196">
        <f t="shared" si="132"/>
        <v>1.8591305017471313</v>
      </c>
      <c r="S196" s="1">
        <v>1</v>
      </c>
      <c r="T196">
        <f t="shared" si="158"/>
        <v>3.7182610034942627</v>
      </c>
      <c r="U196" s="1">
        <v>35.823825836181641</v>
      </c>
      <c r="V196" s="1">
        <v>34.890254974365234</v>
      </c>
      <c r="W196" s="1">
        <v>35.972743988037109</v>
      </c>
      <c r="X196" s="1">
        <v>399.32424926757812</v>
      </c>
      <c r="Y196" s="1">
        <v>397.32867431640625</v>
      </c>
      <c r="Z196" s="1">
        <v>15.057106018066406</v>
      </c>
      <c r="AA196" s="1">
        <v>15.785647392272949</v>
      </c>
      <c r="AB196" s="1">
        <v>24.912832260131836</v>
      </c>
      <c r="AC196" s="1">
        <v>26.118244171142578</v>
      </c>
      <c r="AD196" s="1">
        <v>500.31448364257812</v>
      </c>
      <c r="AE196" s="1">
        <v>68.108505249023438</v>
      </c>
      <c r="AF196" s="1">
        <v>222.55909729003906</v>
      </c>
      <c r="AG196" s="1">
        <v>97.804466247558594</v>
      </c>
      <c r="AH196" s="1">
        <v>7.5339794158935547</v>
      </c>
      <c r="AI196" s="1">
        <v>-0.31742656230926514</v>
      </c>
      <c r="AJ196" s="1">
        <v>1</v>
      </c>
      <c r="AK196" s="1">
        <v>-0.21956524252891541</v>
      </c>
      <c r="AL196" s="1">
        <v>2.737391471862793</v>
      </c>
      <c r="AM196" s="1">
        <v>1</v>
      </c>
      <c r="AN196" s="1">
        <v>0</v>
      </c>
      <c r="AO196" s="1">
        <v>0.18999999761581421</v>
      </c>
      <c r="AP196" s="1">
        <v>111115</v>
      </c>
      <c r="AQ196">
        <f t="shared" si="134"/>
        <v>1.2507862091064452</v>
      </c>
      <c r="AR196">
        <f t="shared" si="159"/>
        <v>9.2586488015197006E-4</v>
      </c>
      <c r="AS196">
        <f t="shared" si="136"/>
        <v>308.04025497436521</v>
      </c>
      <c r="AT196">
        <f t="shared" si="137"/>
        <v>308.97382583618162</v>
      </c>
      <c r="AU196">
        <f t="shared" si="138"/>
        <v>12.940615834931123</v>
      </c>
      <c r="AV196">
        <f t="shared" si="160"/>
        <v>-0.14865316472110485</v>
      </c>
      <c r="AW196">
        <f t="shared" si="140"/>
        <v>5.6141349427265048</v>
      </c>
      <c r="AX196">
        <f t="shared" si="161"/>
        <v>57.401621399540595</v>
      </c>
      <c r="AY196">
        <f t="shared" si="142"/>
        <v>41.615974007267646</v>
      </c>
      <c r="AZ196">
        <f t="shared" si="162"/>
        <v>35.357040405273438</v>
      </c>
      <c r="BA196">
        <f t="shared" si="144"/>
        <v>5.7610134905084225</v>
      </c>
      <c r="BB196">
        <f t="shared" si="163"/>
        <v>2.1433695606208961E-2</v>
      </c>
      <c r="BC196">
        <f t="shared" si="164"/>
        <v>1.543906817573421</v>
      </c>
      <c r="BD196">
        <f t="shared" si="147"/>
        <v>4.2171066729350013</v>
      </c>
      <c r="BE196">
        <f t="shared" si="165"/>
        <v>1.3407169448941521E-2</v>
      </c>
      <c r="BF196">
        <f t="shared" si="149"/>
        <v>21.259809858150149</v>
      </c>
      <c r="BG196">
        <f t="shared" si="150"/>
        <v>0.54707992715960752</v>
      </c>
      <c r="BH196">
        <f t="shared" si="166"/>
        <v>25.180347994937247</v>
      </c>
      <c r="BI196">
        <f t="shared" si="152"/>
        <v>396.55599518038133</v>
      </c>
      <c r="BJ196">
        <f t="shared" si="167"/>
        <v>1.3513333552801076E-3</v>
      </c>
    </row>
    <row r="197" spans="1:62">
      <c r="A197" s="1">
        <v>25</v>
      </c>
      <c r="B197" s="1" t="s">
        <v>289</v>
      </c>
      <c r="C197" s="2">
        <v>41059</v>
      </c>
      <c r="D197" s="1" t="s">
        <v>230</v>
      </c>
      <c r="E197" s="1">
        <v>0</v>
      </c>
      <c r="F197" s="1" t="s">
        <v>233</v>
      </c>
      <c r="G197" s="1" t="s">
        <v>67</v>
      </c>
      <c r="H197" s="1">
        <v>0</v>
      </c>
      <c r="I197" s="1">
        <v>2101</v>
      </c>
      <c r="J197" s="1">
        <v>0</v>
      </c>
      <c r="K197">
        <f t="shared" si="154"/>
        <v>4.642195421255102</v>
      </c>
      <c r="L197">
        <f t="shared" si="155"/>
        <v>0.1125484679573259</v>
      </c>
      <c r="M197">
        <f t="shared" si="156"/>
        <v>303.9372118383929</v>
      </c>
      <c r="N197">
        <f t="shared" si="157"/>
        <v>4.4555281001861902</v>
      </c>
      <c r="O197">
        <f t="shared" si="130"/>
        <v>3.836373425865637</v>
      </c>
      <c r="P197">
        <f t="shared" si="131"/>
        <v>35.03369140625</v>
      </c>
      <c r="Q197" s="1">
        <v>4</v>
      </c>
      <c r="R197">
        <f t="shared" si="132"/>
        <v>1.8591305017471313</v>
      </c>
      <c r="S197" s="1">
        <v>1</v>
      </c>
      <c r="T197">
        <f t="shared" si="158"/>
        <v>3.7182610034942627</v>
      </c>
      <c r="U197" s="1">
        <v>35.981388092041016</v>
      </c>
      <c r="V197" s="1">
        <v>35.03369140625</v>
      </c>
      <c r="W197" s="1">
        <v>36.091152191162109</v>
      </c>
      <c r="X197" s="1">
        <v>399.44528198242188</v>
      </c>
      <c r="Y197" s="1">
        <v>394.328857421875</v>
      </c>
      <c r="Z197" s="1">
        <v>15.139028549194336</v>
      </c>
      <c r="AA197" s="1">
        <v>18.635055541992188</v>
      </c>
      <c r="AB197" s="1">
        <v>24.831544876098633</v>
      </c>
      <c r="AC197" s="1">
        <v>30.565845489501953</v>
      </c>
      <c r="AD197" s="1">
        <v>500.28207397460938</v>
      </c>
      <c r="AE197" s="1">
        <v>1160.65380859375</v>
      </c>
      <c r="AF197" s="1">
        <v>382.06100463867188</v>
      </c>
      <c r="AG197" s="1">
        <v>97.801948547363281</v>
      </c>
      <c r="AH197" s="1">
        <v>7.5339794158935547</v>
      </c>
      <c r="AI197" s="1">
        <v>-0.31742656230926514</v>
      </c>
      <c r="AJ197" s="1">
        <v>1</v>
      </c>
      <c r="AK197" s="1">
        <v>-0.21956524252891541</v>
      </c>
      <c r="AL197" s="1">
        <v>2.737391471862793</v>
      </c>
      <c r="AM197" s="1">
        <v>1</v>
      </c>
      <c r="AN197" s="1">
        <v>0</v>
      </c>
      <c r="AO197" s="1">
        <v>0.18999999761581421</v>
      </c>
      <c r="AP197" s="1">
        <v>111115</v>
      </c>
      <c r="AQ197">
        <f t="shared" si="134"/>
        <v>1.2507051849365232</v>
      </c>
      <c r="AR197">
        <f t="shared" si="159"/>
        <v>4.4555281001861903E-3</v>
      </c>
      <c r="AS197">
        <f t="shared" si="136"/>
        <v>308.18369140624998</v>
      </c>
      <c r="AT197">
        <f t="shared" si="137"/>
        <v>309.13138809204099</v>
      </c>
      <c r="AU197">
        <f t="shared" si="138"/>
        <v>220.52422086559818</v>
      </c>
      <c r="AV197">
        <f t="shared" si="160"/>
        <v>0.33321013392461268</v>
      </c>
      <c r="AW197">
        <f t="shared" si="140"/>
        <v>5.6589181691608141</v>
      </c>
      <c r="AX197">
        <f t="shared" si="161"/>
        <v>57.860996158172931</v>
      </c>
      <c r="AY197">
        <f t="shared" si="142"/>
        <v>39.225940616180743</v>
      </c>
      <c r="AZ197">
        <f t="shared" si="162"/>
        <v>35.507539749145508</v>
      </c>
      <c r="BA197">
        <f t="shared" si="144"/>
        <v>5.8090759781487531</v>
      </c>
      <c r="BB197">
        <f t="shared" si="163"/>
        <v>0.10924181495514951</v>
      </c>
      <c r="BC197">
        <f t="shared" si="164"/>
        <v>1.8225447432951769</v>
      </c>
      <c r="BD197">
        <f t="shared" si="147"/>
        <v>3.986531234853576</v>
      </c>
      <c r="BE197">
        <f t="shared" si="165"/>
        <v>6.8565711219726919E-2</v>
      </c>
      <c r="BF197">
        <f t="shared" si="149"/>
        <v>29.725651553847559</v>
      </c>
      <c r="BG197">
        <f t="shared" si="150"/>
        <v>0.77077090889451172</v>
      </c>
      <c r="BH197">
        <f t="shared" si="166"/>
        <v>31.581477235205892</v>
      </c>
      <c r="BI197">
        <f t="shared" si="152"/>
        <v>392.64340182507721</v>
      </c>
      <c r="BJ197">
        <f t="shared" si="167"/>
        <v>3.7338559195516205E-3</v>
      </c>
    </row>
    <row r="198" spans="1:62">
      <c r="A198" s="1">
        <v>26</v>
      </c>
      <c r="B198" s="1" t="s">
        <v>290</v>
      </c>
      <c r="C198" s="2">
        <v>41059</v>
      </c>
      <c r="D198" s="1" t="s">
        <v>230</v>
      </c>
      <c r="E198" s="1">
        <v>0</v>
      </c>
      <c r="F198" s="1" t="s">
        <v>291</v>
      </c>
      <c r="G198" s="1" t="s">
        <v>67</v>
      </c>
      <c r="H198" s="1">
        <v>0</v>
      </c>
      <c r="I198" s="1">
        <v>2189</v>
      </c>
      <c r="J198" s="1">
        <v>0</v>
      </c>
      <c r="K198">
        <f t="shared" si="154"/>
        <v>17.217493113827995</v>
      </c>
      <c r="L198">
        <f t="shared" si="155"/>
        <v>0.38029522876255023</v>
      </c>
      <c r="M198">
        <f t="shared" si="156"/>
        <v>287.94385163800183</v>
      </c>
      <c r="N198">
        <f t="shared" si="157"/>
        <v>13.278300098755963</v>
      </c>
      <c r="O198">
        <f t="shared" si="130"/>
        <v>3.5732225766710841</v>
      </c>
      <c r="P198">
        <f t="shared" si="131"/>
        <v>35.559314727783203</v>
      </c>
      <c r="Q198" s="1">
        <v>3</v>
      </c>
      <c r="R198">
        <f t="shared" si="132"/>
        <v>2.0786957442760468</v>
      </c>
      <c r="S198" s="1">
        <v>1</v>
      </c>
      <c r="T198">
        <f t="shared" si="158"/>
        <v>4.1573914885520935</v>
      </c>
      <c r="U198" s="1">
        <v>36.228744506835938</v>
      </c>
      <c r="V198" s="1">
        <v>35.559314727783203</v>
      </c>
      <c r="W198" s="1">
        <v>36.275760650634766</v>
      </c>
      <c r="X198" s="1">
        <v>399.76779174804688</v>
      </c>
      <c r="Y198" s="1">
        <v>386.36654663085938</v>
      </c>
      <c r="Z198" s="1">
        <v>15.252038955688477</v>
      </c>
      <c r="AA198" s="1">
        <v>23.031219482421875</v>
      </c>
      <c r="AB198" s="1">
        <v>24.678932189941406</v>
      </c>
      <c r="AC198" s="1">
        <v>37.266227722167969</v>
      </c>
      <c r="AD198" s="1">
        <v>500.27703857421875</v>
      </c>
      <c r="AE198" s="1">
        <v>1839.3975830078125</v>
      </c>
      <c r="AF198" s="1">
        <v>1995.4769287109375</v>
      </c>
      <c r="AG198" s="1">
        <v>97.800651550292969</v>
      </c>
      <c r="AH198" s="1">
        <v>7.5339794158935547</v>
      </c>
      <c r="AI198" s="1">
        <v>-0.31742656230926514</v>
      </c>
      <c r="AJ198" s="1">
        <v>1</v>
      </c>
      <c r="AK198" s="1">
        <v>-0.21956524252891541</v>
      </c>
      <c r="AL198" s="1">
        <v>2.737391471862793</v>
      </c>
      <c r="AM198" s="1">
        <v>1</v>
      </c>
      <c r="AN198" s="1">
        <v>0</v>
      </c>
      <c r="AO198" s="1">
        <v>0.18999999761581421</v>
      </c>
      <c r="AP198" s="1">
        <v>111115</v>
      </c>
      <c r="AQ198">
        <f t="shared" si="134"/>
        <v>1.6675901285807289</v>
      </c>
      <c r="AR198">
        <f t="shared" si="159"/>
        <v>1.3278300098755963E-2</v>
      </c>
      <c r="AS198">
        <f t="shared" si="136"/>
        <v>308.70931472778318</v>
      </c>
      <c r="AT198">
        <f t="shared" si="137"/>
        <v>309.37874450683591</v>
      </c>
      <c r="AU198">
        <f t="shared" si="138"/>
        <v>349.48553638601879</v>
      </c>
      <c r="AV198">
        <f t="shared" si="160"/>
        <v>-1.9040123089043877</v>
      </c>
      <c r="AW198">
        <f t="shared" si="140"/>
        <v>5.8256908480497449</v>
      </c>
      <c r="AX198">
        <f t="shared" si="161"/>
        <v>59.56699424496108</v>
      </c>
      <c r="AY198">
        <f t="shared" si="142"/>
        <v>36.535774762539205</v>
      </c>
      <c r="AZ198">
        <f t="shared" si="162"/>
        <v>35.89402961730957</v>
      </c>
      <c r="BA198">
        <f t="shared" si="144"/>
        <v>5.934102350074137</v>
      </c>
      <c r="BB198">
        <f t="shared" si="163"/>
        <v>0.34842338083005403</v>
      </c>
      <c r="BC198">
        <f t="shared" si="164"/>
        <v>2.2524682713786608</v>
      </c>
      <c r="BD198">
        <f t="shared" si="147"/>
        <v>3.6816340786954762</v>
      </c>
      <c r="BE198">
        <f t="shared" si="165"/>
        <v>0.22042010767298262</v>
      </c>
      <c r="BF198">
        <f t="shared" si="149"/>
        <v>28.161096300097473</v>
      </c>
      <c r="BG198">
        <f t="shared" si="150"/>
        <v>0.74526082588901743</v>
      </c>
      <c r="BH198">
        <f t="shared" si="166"/>
        <v>41.384035307592384</v>
      </c>
      <c r="BI198">
        <f t="shared" si="152"/>
        <v>380.77563324979531</v>
      </c>
      <c r="BJ198">
        <f t="shared" si="167"/>
        <v>1.8712577190133778E-2</v>
      </c>
    </row>
    <row r="199" spans="1:62">
      <c r="A199" s="1">
        <v>28</v>
      </c>
      <c r="B199" s="1" t="s">
        <v>292</v>
      </c>
      <c r="C199" s="2">
        <v>41059</v>
      </c>
      <c r="D199" s="1" t="s">
        <v>230</v>
      </c>
      <c r="E199" s="1">
        <v>0</v>
      </c>
      <c r="F199" s="1" t="s">
        <v>267</v>
      </c>
      <c r="G199" s="1" t="s">
        <v>83</v>
      </c>
      <c r="H199" s="1">
        <v>0</v>
      </c>
      <c r="I199" s="1">
        <v>2446.5</v>
      </c>
      <c r="J199" s="1">
        <v>0</v>
      </c>
      <c r="K199">
        <f t="shared" si="154"/>
        <v>-6.2839706950970715</v>
      </c>
      <c r="L199">
        <f t="shared" si="155"/>
        <v>2.1388071887887345E-2</v>
      </c>
      <c r="M199">
        <f t="shared" si="156"/>
        <v>833.50374245818512</v>
      </c>
      <c r="N199">
        <f t="shared" si="157"/>
        <v>0.88977536928751089</v>
      </c>
      <c r="O199">
        <f t="shared" si="130"/>
        <v>3.9402276841573345</v>
      </c>
      <c r="P199">
        <f t="shared" si="131"/>
        <v>34.658245086669922</v>
      </c>
      <c r="Q199" s="1">
        <v>3</v>
      </c>
      <c r="R199">
        <f t="shared" si="132"/>
        <v>2.0786957442760468</v>
      </c>
      <c r="S199" s="1">
        <v>1</v>
      </c>
      <c r="T199">
        <f t="shared" si="158"/>
        <v>4.1573914885520935</v>
      </c>
      <c r="U199" s="1">
        <v>36.651458740234375</v>
      </c>
      <c r="V199" s="1">
        <v>34.658245086669922</v>
      </c>
      <c r="W199" s="1">
        <v>36.757457733154297</v>
      </c>
      <c r="X199" s="1">
        <v>399.11041259765625</v>
      </c>
      <c r="Y199" s="1">
        <v>402.6636962890625</v>
      </c>
      <c r="Z199" s="1">
        <v>15.856622695922852</v>
      </c>
      <c r="AA199" s="1">
        <v>16.381427764892578</v>
      </c>
      <c r="AB199" s="1">
        <v>25.069766998291016</v>
      </c>
      <c r="AC199" s="1">
        <v>25.899497985839844</v>
      </c>
      <c r="AD199" s="1">
        <v>500.2998046875</v>
      </c>
      <c r="AE199" s="1">
        <v>11.504519462585449</v>
      </c>
      <c r="AF199" s="1">
        <v>27.421112060546875</v>
      </c>
      <c r="AG199" s="1">
        <v>97.801116943359375</v>
      </c>
      <c r="AH199" s="1">
        <v>7.5339794158935547</v>
      </c>
      <c r="AI199" s="1">
        <v>-0.31742656230926514</v>
      </c>
      <c r="AJ199" s="1">
        <v>1</v>
      </c>
      <c r="AK199" s="1">
        <v>-0.21956524252891541</v>
      </c>
      <c r="AL199" s="1">
        <v>2.737391471862793</v>
      </c>
      <c r="AM199" s="1">
        <v>1</v>
      </c>
      <c r="AN199" s="1">
        <v>0</v>
      </c>
      <c r="AO199" s="1">
        <v>0.18999999761581421</v>
      </c>
      <c r="AP199" s="1">
        <v>111115</v>
      </c>
      <c r="AQ199">
        <f t="shared" si="134"/>
        <v>1.6676660156249996</v>
      </c>
      <c r="AR199">
        <f t="shared" si="159"/>
        <v>8.8977536928751093E-4</v>
      </c>
      <c r="AS199">
        <f t="shared" si="136"/>
        <v>307.8082450866699</v>
      </c>
      <c r="AT199">
        <f t="shared" si="137"/>
        <v>309.80145874023435</v>
      </c>
      <c r="AU199">
        <f t="shared" si="138"/>
        <v>2.1858586704623235</v>
      </c>
      <c r="AV199">
        <f t="shared" si="160"/>
        <v>-9.8480998832553693E-2</v>
      </c>
      <c r="AW199">
        <f t="shared" si="140"/>
        <v>5.542349616690788</v>
      </c>
      <c r="AX199">
        <f t="shared" si="161"/>
        <v>56.66959427365834</v>
      </c>
      <c r="AY199">
        <f t="shared" si="142"/>
        <v>40.288166508765762</v>
      </c>
      <c r="AZ199">
        <f t="shared" si="162"/>
        <v>35.654851913452148</v>
      </c>
      <c r="BA199">
        <f t="shared" si="144"/>
        <v>5.8564576568038991</v>
      </c>
      <c r="BB199">
        <f t="shared" si="163"/>
        <v>2.1278602217983708E-2</v>
      </c>
      <c r="BC199">
        <f t="shared" si="164"/>
        <v>1.6021219325334533</v>
      </c>
      <c r="BD199">
        <f t="shared" si="147"/>
        <v>4.2543357242704456</v>
      </c>
      <c r="BE199">
        <f t="shared" si="165"/>
        <v>1.3308918417462913E-2</v>
      </c>
      <c r="BF199">
        <f t="shared" si="149"/>
        <v>81.517596988880655</v>
      </c>
      <c r="BG199">
        <f t="shared" si="150"/>
        <v>2.0699748950296057</v>
      </c>
      <c r="BH199">
        <f t="shared" si="166"/>
        <v>26.58942242526161</v>
      </c>
      <c r="BI199">
        <f t="shared" si="152"/>
        <v>404.70424514325174</v>
      </c>
      <c r="BJ199">
        <f t="shared" si="167"/>
        <v>-4.1286236387453167E-3</v>
      </c>
    </row>
    <row r="200" spans="1:62">
      <c r="A200" s="1">
        <v>29</v>
      </c>
      <c r="B200" s="1" t="s">
        <v>293</v>
      </c>
      <c r="C200" s="2">
        <v>41059</v>
      </c>
      <c r="D200" s="1" t="s">
        <v>230</v>
      </c>
      <c r="E200" s="1">
        <v>0</v>
      </c>
      <c r="F200" s="1" t="s">
        <v>231</v>
      </c>
      <c r="G200" s="1" t="s">
        <v>83</v>
      </c>
      <c r="H200" s="1">
        <v>0</v>
      </c>
      <c r="I200" s="1">
        <v>2568</v>
      </c>
      <c r="J200" s="1">
        <v>0</v>
      </c>
      <c r="K200">
        <f t="shared" si="154"/>
        <v>8.1084835622364362E-2</v>
      </c>
      <c r="L200">
        <f t="shared" si="155"/>
        <v>0.14758495835686794</v>
      </c>
      <c r="M200">
        <f t="shared" si="156"/>
        <v>371.72939757736708</v>
      </c>
      <c r="N200">
        <f t="shared" si="157"/>
        <v>5.852494081296955</v>
      </c>
      <c r="O200">
        <f t="shared" si="130"/>
        <v>3.8600068674052395</v>
      </c>
      <c r="P200">
        <f t="shared" si="131"/>
        <v>35.255977630615234</v>
      </c>
      <c r="Q200" s="1">
        <v>3</v>
      </c>
      <c r="R200">
        <f t="shared" si="132"/>
        <v>2.0786957442760468</v>
      </c>
      <c r="S200" s="1">
        <v>1</v>
      </c>
      <c r="T200">
        <f t="shared" si="158"/>
        <v>4.1573914885520935</v>
      </c>
      <c r="U200" s="1">
        <v>36.52032470703125</v>
      </c>
      <c r="V200" s="1">
        <v>35.255977630615234</v>
      </c>
      <c r="W200" s="1">
        <v>36.638572692871094</v>
      </c>
      <c r="X200" s="1">
        <v>399.23419189453125</v>
      </c>
      <c r="Y200" s="1">
        <v>397.78948974609375</v>
      </c>
      <c r="Z200" s="1">
        <v>15.666874885559082</v>
      </c>
      <c r="AA200" s="1">
        <v>19.109397888183594</v>
      </c>
      <c r="AB200" s="1">
        <v>24.948308944702148</v>
      </c>
      <c r="AC200" s="1">
        <v>30.430265426635742</v>
      </c>
      <c r="AD200" s="1">
        <v>500.271728515625</v>
      </c>
      <c r="AE200" s="1">
        <v>22.137357711791992</v>
      </c>
      <c r="AF200" s="1">
        <v>45.301895141601562</v>
      </c>
      <c r="AG200" s="1">
        <v>97.801414489746094</v>
      </c>
      <c r="AH200" s="1">
        <v>7.5339794158935547</v>
      </c>
      <c r="AI200" s="1">
        <v>-0.31742656230926514</v>
      </c>
      <c r="AJ200" s="1">
        <v>1</v>
      </c>
      <c r="AK200" s="1">
        <v>-0.21956524252891541</v>
      </c>
      <c r="AL200" s="1">
        <v>2.737391471862793</v>
      </c>
      <c r="AM200" s="1">
        <v>1</v>
      </c>
      <c r="AN200" s="1">
        <v>0</v>
      </c>
      <c r="AO200" s="1">
        <v>0.18999999761581421</v>
      </c>
      <c r="AP200" s="1">
        <v>111115</v>
      </c>
      <c r="AQ200">
        <f t="shared" si="134"/>
        <v>1.6675724283854163</v>
      </c>
      <c r="AR200">
        <f t="shared" si="159"/>
        <v>5.852494081296955E-3</v>
      </c>
      <c r="AS200">
        <f t="shared" si="136"/>
        <v>308.40597763061521</v>
      </c>
      <c r="AT200">
        <f t="shared" si="137"/>
        <v>309.67032470703123</v>
      </c>
      <c r="AU200">
        <f t="shared" si="138"/>
        <v>4.2060979124609048</v>
      </c>
      <c r="AV200">
        <f t="shared" si="160"/>
        <v>-1.990269680576114</v>
      </c>
      <c r="AW200">
        <f t="shared" si="140"/>
        <v>5.7289330109169621</v>
      </c>
      <c r="AX200">
        <f t="shared" si="161"/>
        <v>58.577199939348603</v>
      </c>
      <c r="AY200">
        <f t="shared" si="142"/>
        <v>39.467802051165009</v>
      </c>
      <c r="AZ200">
        <f t="shared" si="162"/>
        <v>35.888151168823242</v>
      </c>
      <c r="BA200">
        <f t="shared" si="144"/>
        <v>5.9321833529445795</v>
      </c>
      <c r="BB200">
        <f t="shared" si="163"/>
        <v>0.14252539062129119</v>
      </c>
      <c r="BC200">
        <f t="shared" si="164"/>
        <v>1.8689261435117224</v>
      </c>
      <c r="BD200">
        <f t="shared" si="147"/>
        <v>4.063257209432857</v>
      </c>
      <c r="BE200">
        <f t="shared" si="165"/>
        <v>8.9519529987515667E-2</v>
      </c>
      <c r="BF200">
        <f t="shared" si="149"/>
        <v>36.355660890487691</v>
      </c>
      <c r="BG200">
        <f t="shared" si="150"/>
        <v>0.9344877307206868</v>
      </c>
      <c r="BH200">
        <f t="shared" si="166"/>
        <v>32.30286676608609</v>
      </c>
      <c r="BI200">
        <f t="shared" si="152"/>
        <v>397.7631596474269</v>
      </c>
      <c r="BJ200">
        <f t="shared" si="167"/>
        <v>6.5850056203820462E-5</v>
      </c>
    </row>
    <row r="201" spans="1:62">
      <c r="A201" s="1">
        <v>31</v>
      </c>
      <c r="B201" s="1" t="s">
        <v>294</v>
      </c>
      <c r="C201" s="2">
        <v>41059</v>
      </c>
      <c r="D201" s="1" t="s">
        <v>230</v>
      </c>
      <c r="E201" s="1">
        <v>0</v>
      </c>
      <c r="F201" s="1" t="s">
        <v>270</v>
      </c>
      <c r="G201" s="1" t="s">
        <v>83</v>
      </c>
      <c r="H201" s="1">
        <v>0</v>
      </c>
      <c r="I201" s="1">
        <v>2702</v>
      </c>
      <c r="J201" s="1">
        <v>0</v>
      </c>
      <c r="K201">
        <f t="shared" si="154"/>
        <v>25.574216586245708</v>
      </c>
      <c r="L201">
        <f t="shared" si="155"/>
        <v>0.6235194756100757</v>
      </c>
      <c r="M201">
        <f t="shared" si="156"/>
        <v>291.38638795504704</v>
      </c>
      <c r="N201">
        <f t="shared" si="157"/>
        <v>21.86358683801944</v>
      </c>
      <c r="O201">
        <f t="shared" si="130"/>
        <v>3.7277160050102234</v>
      </c>
      <c r="P201">
        <f t="shared" si="131"/>
        <v>36.255012512207031</v>
      </c>
      <c r="Q201" s="1">
        <v>2</v>
      </c>
      <c r="R201">
        <f t="shared" si="132"/>
        <v>2.2982609868049622</v>
      </c>
      <c r="S201" s="1">
        <v>1</v>
      </c>
      <c r="T201">
        <f t="shared" si="158"/>
        <v>4.5965219736099243</v>
      </c>
      <c r="U201" s="1">
        <v>36.603836059570312</v>
      </c>
      <c r="V201" s="1">
        <v>36.255012512207031</v>
      </c>
      <c r="W201" s="1">
        <v>36.68475341796875</v>
      </c>
      <c r="X201" s="1">
        <v>399.434814453125</v>
      </c>
      <c r="Y201" s="1">
        <v>385.83822631835938</v>
      </c>
      <c r="Z201" s="1">
        <v>15.242851257324219</v>
      </c>
      <c r="AA201" s="1">
        <v>23.775699615478516</v>
      </c>
      <c r="AB201" s="1">
        <v>24.162023544311523</v>
      </c>
      <c r="AC201" s="1">
        <v>37.687763214111328</v>
      </c>
      <c r="AD201" s="1">
        <v>500.27291870117188</v>
      </c>
      <c r="AE201" s="1">
        <v>1185.0523681640625</v>
      </c>
      <c r="AF201" s="1">
        <v>1149.1458740234375</v>
      </c>
      <c r="AG201" s="1">
        <v>97.80010986328125</v>
      </c>
      <c r="AH201" s="1">
        <v>7.5339794158935547</v>
      </c>
      <c r="AI201" s="1">
        <v>-0.31742656230926514</v>
      </c>
      <c r="AJ201" s="1">
        <v>1</v>
      </c>
      <c r="AK201" s="1">
        <v>-0.21956524252891541</v>
      </c>
      <c r="AL201" s="1">
        <v>2.737391471862793</v>
      </c>
      <c r="AM201" s="1">
        <v>1</v>
      </c>
      <c r="AN201" s="1">
        <v>0</v>
      </c>
      <c r="AO201" s="1">
        <v>0.18999999761581421</v>
      </c>
      <c r="AP201" s="1">
        <v>111115</v>
      </c>
      <c r="AQ201">
        <f t="shared" si="134"/>
        <v>2.5013645935058593</v>
      </c>
      <c r="AR201">
        <f t="shared" si="159"/>
        <v>2.1863586838019439E-2</v>
      </c>
      <c r="AS201">
        <f t="shared" si="136"/>
        <v>309.40501251220701</v>
      </c>
      <c r="AT201">
        <f t="shared" si="137"/>
        <v>309.75383605957029</v>
      </c>
      <c r="AU201">
        <f t="shared" si="138"/>
        <v>225.15994712578686</v>
      </c>
      <c r="AV201">
        <f t="shared" si="160"/>
        <v>-5.6118865990636397</v>
      </c>
      <c r="AW201">
        <f t="shared" si="140"/>
        <v>6.0529820394803959</v>
      </c>
      <c r="AX201">
        <f t="shared" si="161"/>
        <v>61.891362371086345</v>
      </c>
      <c r="AY201">
        <f t="shared" si="142"/>
        <v>38.115662755607829</v>
      </c>
      <c r="AZ201">
        <f t="shared" si="162"/>
        <v>36.429424285888672</v>
      </c>
      <c r="BA201">
        <f t="shared" si="144"/>
        <v>6.1111570619490792</v>
      </c>
      <c r="BB201">
        <f t="shared" si="163"/>
        <v>0.5490418033066965</v>
      </c>
      <c r="BC201">
        <f t="shared" si="164"/>
        <v>2.3252660344701725</v>
      </c>
      <c r="BD201">
        <f t="shared" si="147"/>
        <v>3.7858910274789066</v>
      </c>
      <c r="BE201">
        <f t="shared" si="165"/>
        <v>0.34914615468787413</v>
      </c>
      <c r="BF201">
        <f t="shared" si="149"/>
        <v>28.497620754668294</v>
      </c>
      <c r="BG201">
        <f t="shared" si="150"/>
        <v>0.75520352334042951</v>
      </c>
      <c r="BH201">
        <f t="shared" si="166"/>
        <v>43.344595322547875</v>
      </c>
      <c r="BI201">
        <f t="shared" si="152"/>
        <v>378.3270705815541</v>
      </c>
      <c r="BJ201">
        <f t="shared" si="167"/>
        <v>2.9300152032949948E-2</v>
      </c>
    </row>
    <row r="202" spans="1:62">
      <c r="A202" s="1">
        <v>32</v>
      </c>
      <c r="B202" s="1" t="s">
        <v>295</v>
      </c>
      <c r="C202" s="2">
        <v>41059</v>
      </c>
      <c r="D202" s="1" t="s">
        <v>230</v>
      </c>
      <c r="E202" s="1">
        <v>0</v>
      </c>
      <c r="F202" s="1" t="s">
        <v>267</v>
      </c>
      <c r="G202" s="1" t="s">
        <v>79</v>
      </c>
      <c r="H202" s="1">
        <v>0</v>
      </c>
      <c r="I202" s="1">
        <v>2902.5</v>
      </c>
      <c r="J202" s="1">
        <v>0</v>
      </c>
      <c r="K202">
        <f t="shared" si="154"/>
        <v>-0.33915419300723609</v>
      </c>
      <c r="L202">
        <f t="shared" si="155"/>
        <v>3.4866023396162883E-2</v>
      </c>
      <c r="M202">
        <f t="shared" si="156"/>
        <v>386.14687108647399</v>
      </c>
      <c r="N202">
        <f t="shared" si="157"/>
        <v>1.5758199692365549</v>
      </c>
      <c r="O202">
        <f t="shared" si="130"/>
        <v>4.296733989870992</v>
      </c>
      <c r="P202">
        <f t="shared" si="131"/>
        <v>35.732681274414062</v>
      </c>
      <c r="Q202" s="1">
        <v>5</v>
      </c>
      <c r="R202">
        <f t="shared" si="132"/>
        <v>1.6395652592182159</v>
      </c>
      <c r="S202" s="1">
        <v>1</v>
      </c>
      <c r="T202">
        <f t="shared" si="158"/>
        <v>3.2791305184364319</v>
      </c>
      <c r="U202" s="1">
        <v>36.580574035644531</v>
      </c>
      <c r="V202" s="1">
        <v>35.732681274414062</v>
      </c>
      <c r="W202" s="1">
        <v>36.653964996337891</v>
      </c>
      <c r="X202" s="1">
        <v>399.3814697265625</v>
      </c>
      <c r="Y202" s="1">
        <v>399.09188842773438</v>
      </c>
      <c r="Z202" s="1">
        <v>14.655847549438477</v>
      </c>
      <c r="AA202" s="1">
        <v>16.205266952514648</v>
      </c>
      <c r="AB202" s="1">
        <v>23.261363983154297</v>
      </c>
      <c r="AC202" s="1">
        <v>25.720560073852539</v>
      </c>
      <c r="AD202" s="1">
        <v>500.27880859375</v>
      </c>
      <c r="AE202" s="1">
        <v>65.758438110351562</v>
      </c>
      <c r="AF202" s="1">
        <v>67.338706970214844</v>
      </c>
      <c r="AG202" s="1">
        <v>97.801048278808594</v>
      </c>
      <c r="AH202" s="1">
        <v>7.5339794158935547</v>
      </c>
      <c r="AI202" s="1">
        <v>-0.31742656230926514</v>
      </c>
      <c r="AJ202" s="1">
        <v>1</v>
      </c>
      <c r="AK202" s="1">
        <v>-0.21956524252891541</v>
      </c>
      <c r="AL202" s="1">
        <v>2.737391471862793</v>
      </c>
      <c r="AM202" s="1">
        <v>1</v>
      </c>
      <c r="AN202" s="1">
        <v>0</v>
      </c>
      <c r="AO202" s="1">
        <v>0.18999999761581421</v>
      </c>
      <c r="AP202" s="1">
        <v>111115</v>
      </c>
      <c r="AQ202">
        <f t="shared" si="134"/>
        <v>1.0005576171874999</v>
      </c>
      <c r="AR202">
        <f t="shared" si="159"/>
        <v>1.575819969236555E-3</v>
      </c>
      <c r="AS202">
        <f t="shared" si="136"/>
        <v>308.88268127441404</v>
      </c>
      <c r="AT202">
        <f t="shared" si="137"/>
        <v>309.73057403564451</v>
      </c>
      <c r="AU202">
        <f t="shared" si="138"/>
        <v>12.494103084186463</v>
      </c>
      <c r="AV202">
        <f t="shared" si="160"/>
        <v>-0.47629353159299498</v>
      </c>
      <c r="AW202">
        <f t="shared" si="140"/>
        <v>5.881626085464859</v>
      </c>
      <c r="AX202">
        <f t="shared" si="161"/>
        <v>60.138681424944217</v>
      </c>
      <c r="AY202">
        <f t="shared" si="142"/>
        <v>43.933414472429568</v>
      </c>
      <c r="AZ202">
        <f t="shared" si="162"/>
        <v>36.156627655029297</v>
      </c>
      <c r="BA202">
        <f t="shared" si="144"/>
        <v>6.0203784538495162</v>
      </c>
      <c r="BB202">
        <f t="shared" si="163"/>
        <v>3.4499203584459175E-2</v>
      </c>
      <c r="BC202">
        <f t="shared" si="164"/>
        <v>1.5848920955938666</v>
      </c>
      <c r="BD202">
        <f t="shared" si="147"/>
        <v>4.4354863582556501</v>
      </c>
      <c r="BE202">
        <f t="shared" si="165"/>
        <v>2.1594661370771262E-2</v>
      </c>
      <c r="BF202">
        <f t="shared" si="149"/>
        <v>37.765568781839121</v>
      </c>
      <c r="BG202">
        <f t="shared" si="150"/>
        <v>0.96756381746504883</v>
      </c>
      <c r="BH202">
        <f t="shared" si="166"/>
        <v>24.846314900495813</v>
      </c>
      <c r="BI202">
        <f t="shared" si="152"/>
        <v>399.23151634372783</v>
      </c>
      <c r="BJ202">
        <f t="shared" si="167"/>
        <v>-2.1107381392269965E-4</v>
      </c>
    </row>
    <row r="203" spans="1:62">
      <c r="A203" s="1">
        <v>33</v>
      </c>
      <c r="B203" s="1" t="s">
        <v>296</v>
      </c>
      <c r="C203" s="2">
        <v>41059</v>
      </c>
      <c r="D203" s="1" t="s">
        <v>230</v>
      </c>
      <c r="E203" s="1">
        <v>20</v>
      </c>
      <c r="F203" s="1" t="s">
        <v>231</v>
      </c>
      <c r="G203" s="1" t="s">
        <v>79</v>
      </c>
      <c r="H203" s="1">
        <v>0</v>
      </c>
      <c r="I203" s="1">
        <v>3010.5</v>
      </c>
      <c r="J203" s="1">
        <v>0</v>
      </c>
      <c r="K203">
        <f t="shared" si="154"/>
        <v>1.6716557196839394</v>
      </c>
      <c r="L203">
        <f t="shared" si="155"/>
        <v>0.24277331130993701</v>
      </c>
      <c r="M203">
        <f t="shared" si="156"/>
        <v>359.80728754170593</v>
      </c>
      <c r="N203">
        <f t="shared" si="157"/>
        <v>8.7461898882918909</v>
      </c>
      <c r="O203">
        <f t="shared" si="130"/>
        <v>3.6271541538901668</v>
      </c>
      <c r="P203">
        <f t="shared" si="131"/>
        <v>35.703208923339844</v>
      </c>
      <c r="Q203" s="1">
        <v>5</v>
      </c>
      <c r="R203">
        <f t="shared" si="132"/>
        <v>1.6395652592182159</v>
      </c>
      <c r="S203" s="1">
        <v>1</v>
      </c>
      <c r="T203">
        <f t="shared" si="158"/>
        <v>3.2791305184364319</v>
      </c>
      <c r="U203" s="1">
        <v>36.72119140625</v>
      </c>
      <c r="V203" s="1">
        <v>35.703208923339844</v>
      </c>
      <c r="W203" s="1">
        <v>36.762683868408203</v>
      </c>
      <c r="X203" s="1">
        <v>399.765625</v>
      </c>
      <c r="Y203" s="1">
        <v>394.64520263671875</v>
      </c>
      <c r="Z203" s="1">
        <v>14.413797378540039</v>
      </c>
      <c r="AA203" s="1">
        <v>22.954427719116211</v>
      </c>
      <c r="AB203" s="1">
        <v>22.701461791992188</v>
      </c>
      <c r="AC203" s="1">
        <v>36.152793884277344</v>
      </c>
      <c r="AD203" s="1">
        <v>500.28076171875</v>
      </c>
      <c r="AE203" s="1">
        <v>1718.81005859375</v>
      </c>
      <c r="AF203" s="1">
        <v>1857.692626953125</v>
      </c>
      <c r="AG203" s="1">
        <v>97.7994384765625</v>
      </c>
      <c r="AH203" s="1">
        <v>7.5339794158935547</v>
      </c>
      <c r="AI203" s="1">
        <v>-0.31742656230926514</v>
      </c>
      <c r="AJ203" s="1">
        <v>1</v>
      </c>
      <c r="AK203" s="1">
        <v>-0.21956524252891541</v>
      </c>
      <c r="AL203" s="1">
        <v>2.737391471862793</v>
      </c>
      <c r="AM203" s="1">
        <v>1</v>
      </c>
      <c r="AN203" s="1">
        <v>0</v>
      </c>
      <c r="AO203" s="1">
        <v>0.18999999761581421</v>
      </c>
      <c r="AP203" s="1">
        <v>111115</v>
      </c>
      <c r="AQ203">
        <f t="shared" si="134"/>
        <v>1.0005615234375</v>
      </c>
      <c r="AR203">
        <f t="shared" si="159"/>
        <v>8.7461898882918911E-3</v>
      </c>
      <c r="AS203">
        <f t="shared" si="136"/>
        <v>308.85320892333982</v>
      </c>
      <c r="AT203">
        <f t="shared" si="137"/>
        <v>309.87119140624998</v>
      </c>
      <c r="AU203">
        <f t="shared" si="138"/>
        <v>326.57390703484998</v>
      </c>
      <c r="AV203">
        <f t="shared" si="160"/>
        <v>-0.47587395019722101</v>
      </c>
      <c r="AW203">
        <f t="shared" si="140"/>
        <v>5.8720842953705734</v>
      </c>
      <c r="AX203">
        <f t="shared" si="161"/>
        <v>60.042106446018195</v>
      </c>
      <c r="AY203">
        <f t="shared" si="142"/>
        <v>37.087678726901984</v>
      </c>
      <c r="AZ203">
        <f t="shared" si="162"/>
        <v>36.212200164794922</v>
      </c>
      <c r="BA203">
        <f t="shared" si="144"/>
        <v>6.0387757326050373</v>
      </c>
      <c r="BB203">
        <f t="shared" si="163"/>
        <v>0.22603836239208536</v>
      </c>
      <c r="BC203">
        <f t="shared" si="164"/>
        <v>2.2449301414804066</v>
      </c>
      <c r="BD203">
        <f t="shared" si="147"/>
        <v>3.7938455911246307</v>
      </c>
      <c r="BE203">
        <f t="shared" si="165"/>
        <v>0.14268787545191369</v>
      </c>
      <c r="BF203">
        <f t="shared" si="149"/>
        <v>35.188950681353909</v>
      </c>
      <c r="BG203">
        <f t="shared" si="150"/>
        <v>0.91172345473287808</v>
      </c>
      <c r="BH203">
        <f t="shared" si="166"/>
        <v>39.998509336712793</v>
      </c>
      <c r="BI203">
        <f t="shared" si="152"/>
        <v>393.95699117063492</v>
      </c>
      <c r="BJ203">
        <f t="shared" si="167"/>
        <v>1.6972344293945184E-3</v>
      </c>
    </row>
    <row r="204" spans="1:62">
      <c r="A204" s="1">
        <v>34</v>
      </c>
      <c r="B204" s="1" t="s">
        <v>297</v>
      </c>
      <c r="C204" s="2">
        <v>41059</v>
      </c>
      <c r="D204" s="1" t="s">
        <v>230</v>
      </c>
      <c r="E204" s="1">
        <v>20</v>
      </c>
      <c r="F204" s="1" t="s">
        <v>270</v>
      </c>
      <c r="G204" s="1" t="s">
        <v>79</v>
      </c>
      <c r="H204" s="1">
        <v>0</v>
      </c>
      <c r="I204" s="1">
        <v>3087.5</v>
      </c>
      <c r="J204" s="1">
        <v>0</v>
      </c>
      <c r="K204">
        <f t="shared" si="154"/>
        <v>9.1680944820482946</v>
      </c>
      <c r="L204">
        <f t="shared" si="155"/>
        <v>0.31782608321446182</v>
      </c>
      <c r="M204">
        <f t="shared" si="156"/>
        <v>315.93221365147969</v>
      </c>
      <c r="N204">
        <f t="shared" si="157"/>
        <v>10.770977843413943</v>
      </c>
      <c r="O204">
        <f t="shared" si="130"/>
        <v>3.4808453609455943</v>
      </c>
      <c r="P204">
        <f t="shared" si="131"/>
        <v>35.801200866699219</v>
      </c>
      <c r="Q204" s="1">
        <v>5</v>
      </c>
      <c r="R204">
        <f t="shared" si="132"/>
        <v>1.6395652592182159</v>
      </c>
      <c r="S204" s="1">
        <v>1</v>
      </c>
      <c r="T204">
        <f t="shared" si="158"/>
        <v>3.2791305184364319</v>
      </c>
      <c r="U204" s="1">
        <v>36.909347534179688</v>
      </c>
      <c r="V204" s="1">
        <v>35.801200866699219</v>
      </c>
      <c r="W204" s="1">
        <v>36.924648284912109</v>
      </c>
      <c r="X204" s="1">
        <v>399.86734008789062</v>
      </c>
      <c r="Y204" s="1">
        <v>386.54241943359375</v>
      </c>
      <c r="Z204" s="1">
        <v>14.276459693908691</v>
      </c>
      <c r="AA204" s="1">
        <v>24.775371551513672</v>
      </c>
      <c r="AB204" s="1">
        <v>22.255098342895508</v>
      </c>
      <c r="AC204" s="1">
        <v>38.621505737304688</v>
      </c>
      <c r="AD204" s="1">
        <v>500.2481689453125</v>
      </c>
      <c r="AE204" s="1">
        <v>1392.1932373046875</v>
      </c>
      <c r="AF204" s="1">
        <v>1316.61328125</v>
      </c>
      <c r="AG204" s="1">
        <v>97.799392700195312</v>
      </c>
      <c r="AH204" s="1">
        <v>7.5339794158935547</v>
      </c>
      <c r="AI204" s="1">
        <v>-0.31742656230926514</v>
      </c>
      <c r="AJ204" s="1">
        <v>1</v>
      </c>
      <c r="AK204" s="1">
        <v>-0.21956524252891541</v>
      </c>
      <c r="AL204" s="1">
        <v>2.737391471862793</v>
      </c>
      <c r="AM204" s="1">
        <v>1</v>
      </c>
      <c r="AN204" s="1">
        <v>0</v>
      </c>
      <c r="AO204" s="1">
        <v>0.18999999761581421</v>
      </c>
      <c r="AP204" s="1">
        <v>111115</v>
      </c>
      <c r="AQ204">
        <f t="shared" si="134"/>
        <v>1.0004963378906251</v>
      </c>
      <c r="AR204">
        <f t="shared" si="159"/>
        <v>1.0770977843413944E-2</v>
      </c>
      <c r="AS204">
        <f t="shared" si="136"/>
        <v>308.9512008666992</v>
      </c>
      <c r="AT204">
        <f t="shared" si="137"/>
        <v>310.05934753417966</v>
      </c>
      <c r="AU204">
        <f t="shared" si="138"/>
        <v>264.51671176864329</v>
      </c>
      <c r="AV204">
        <f t="shared" si="160"/>
        <v>-2.0243636573672057</v>
      </c>
      <c r="AW204">
        <f t="shared" si="140"/>
        <v>5.9038616526053271</v>
      </c>
      <c r="AX204">
        <f t="shared" si="161"/>
        <v>60.367058420328384</v>
      </c>
      <c r="AY204">
        <f t="shared" si="142"/>
        <v>35.591686868814712</v>
      </c>
      <c r="AZ204">
        <f t="shared" si="162"/>
        <v>36.355274200439453</v>
      </c>
      <c r="BA204">
        <f t="shared" si="144"/>
        <v>6.0863652462974427</v>
      </c>
      <c r="BB204">
        <f t="shared" si="163"/>
        <v>0.28974305904756364</v>
      </c>
      <c r="BC204">
        <f t="shared" si="164"/>
        <v>2.4230162916597329</v>
      </c>
      <c r="BD204">
        <f t="shared" si="147"/>
        <v>3.6633489546377098</v>
      </c>
      <c r="BE204">
        <f t="shared" si="165"/>
        <v>0.18341914873145379</v>
      </c>
      <c r="BF204">
        <f t="shared" si="149"/>
        <v>30.897978629543069</v>
      </c>
      <c r="BG204">
        <f t="shared" si="150"/>
        <v>0.81732870124427681</v>
      </c>
      <c r="BH204">
        <f t="shared" si="166"/>
        <v>43.860882315495317</v>
      </c>
      <c r="BI204">
        <f t="shared" si="152"/>
        <v>382.76796535768011</v>
      </c>
      <c r="BJ204">
        <f t="shared" si="167"/>
        <v>1.0505599985586509E-2</v>
      </c>
    </row>
    <row r="205" spans="1:62">
      <c r="A205" s="1">
        <v>35</v>
      </c>
      <c r="B205" s="1" t="s">
        <v>298</v>
      </c>
      <c r="C205" s="2">
        <v>41059</v>
      </c>
      <c r="D205" s="1" t="s">
        <v>230</v>
      </c>
      <c r="E205" s="1">
        <v>20</v>
      </c>
      <c r="F205" s="1" t="s">
        <v>233</v>
      </c>
      <c r="G205" s="1" t="s">
        <v>79</v>
      </c>
      <c r="H205" s="1">
        <v>0</v>
      </c>
      <c r="I205" s="1">
        <v>3170.5</v>
      </c>
      <c r="J205" s="1">
        <v>0</v>
      </c>
      <c r="K205">
        <f t="shared" si="154"/>
        <v>15.443161515310036</v>
      </c>
      <c r="L205">
        <f t="shared" si="155"/>
        <v>0.39591492931455557</v>
      </c>
      <c r="M205">
        <f t="shared" si="156"/>
        <v>294.5874065704561</v>
      </c>
      <c r="N205">
        <f t="shared" si="157"/>
        <v>13.686872943589837</v>
      </c>
      <c r="O205">
        <f t="shared" si="130"/>
        <v>3.5794899359774424</v>
      </c>
      <c r="P205">
        <f t="shared" si="131"/>
        <v>36.122333526611328</v>
      </c>
      <c r="Q205" s="1">
        <v>4</v>
      </c>
      <c r="R205">
        <f t="shared" si="132"/>
        <v>1.8591305017471313</v>
      </c>
      <c r="S205" s="1">
        <v>1</v>
      </c>
      <c r="T205">
        <f t="shared" si="158"/>
        <v>3.7182610034942627</v>
      </c>
      <c r="U205" s="1">
        <v>37.185115814208984</v>
      </c>
      <c r="V205" s="1">
        <v>36.122333526611328</v>
      </c>
      <c r="W205" s="1">
        <v>37.166332244873047</v>
      </c>
      <c r="X205" s="1">
        <v>399.6800537109375</v>
      </c>
      <c r="Y205" s="1">
        <v>383.13970947265625</v>
      </c>
      <c r="Z205" s="1">
        <v>14.171260833740234</v>
      </c>
      <c r="AA205" s="1">
        <v>24.842697143554688</v>
      </c>
      <c r="AB205" s="1">
        <v>21.760824203491211</v>
      </c>
      <c r="AC205" s="1">
        <v>38.147457122802734</v>
      </c>
      <c r="AD205" s="1">
        <v>500.2833251953125</v>
      </c>
      <c r="AE205" s="1">
        <v>1657.215576171875</v>
      </c>
      <c r="AF205" s="1">
        <v>1724.222412109375</v>
      </c>
      <c r="AG205" s="1">
        <v>97.797744750976562</v>
      </c>
      <c r="AH205" s="1">
        <v>7.5339794158935547</v>
      </c>
      <c r="AI205" s="1">
        <v>-0.31742656230926514</v>
      </c>
      <c r="AJ205" s="1">
        <v>1</v>
      </c>
      <c r="AK205" s="1">
        <v>-0.21956524252891541</v>
      </c>
      <c r="AL205" s="1">
        <v>2.737391471862793</v>
      </c>
      <c r="AM205" s="1">
        <v>1</v>
      </c>
      <c r="AN205" s="1">
        <v>0</v>
      </c>
      <c r="AO205" s="1">
        <v>0.18999999761581421</v>
      </c>
      <c r="AP205" s="1">
        <v>111115</v>
      </c>
      <c r="AQ205">
        <f t="shared" si="134"/>
        <v>1.250708312988281</v>
      </c>
      <c r="AR205">
        <f t="shared" si="159"/>
        <v>1.3686872943589837E-2</v>
      </c>
      <c r="AS205">
        <f t="shared" si="136"/>
        <v>309.27233352661131</v>
      </c>
      <c r="AT205">
        <f t="shared" si="137"/>
        <v>310.33511581420896</v>
      </c>
      <c r="AU205">
        <f t="shared" si="138"/>
        <v>314.87095552154642</v>
      </c>
      <c r="AV205">
        <f t="shared" si="160"/>
        <v>-2.5400330979442729</v>
      </c>
      <c r="AW205">
        <f t="shared" si="140"/>
        <v>6.0090496901486183</v>
      </c>
      <c r="AX205">
        <f t="shared" si="161"/>
        <v>61.443642749119888</v>
      </c>
      <c r="AY205">
        <f t="shared" si="142"/>
        <v>36.600945605565201</v>
      </c>
      <c r="AZ205">
        <f t="shared" si="162"/>
        <v>36.653724670410156</v>
      </c>
      <c r="BA205">
        <f t="shared" si="144"/>
        <v>6.1866857646703508</v>
      </c>
      <c r="BB205">
        <f t="shared" si="163"/>
        <v>0.35781528704983245</v>
      </c>
      <c r="BC205">
        <f t="shared" si="164"/>
        <v>2.429559754171176</v>
      </c>
      <c r="BD205">
        <f t="shared" si="147"/>
        <v>3.7571260104991748</v>
      </c>
      <c r="BE205">
        <f t="shared" si="165"/>
        <v>0.22677156122458025</v>
      </c>
      <c r="BF205">
        <f t="shared" si="149"/>
        <v>28.809983994629619</v>
      </c>
      <c r="BG205">
        <f t="shared" si="150"/>
        <v>0.76887725100569371</v>
      </c>
      <c r="BH205">
        <f t="shared" si="166"/>
        <v>43.736674020679487</v>
      </c>
      <c r="BI205">
        <f t="shared" si="152"/>
        <v>377.53271522828334</v>
      </c>
      <c r="BJ205">
        <f t="shared" si="167"/>
        <v>1.7890701753764643E-2</v>
      </c>
    </row>
    <row r="206" spans="1:62">
      <c r="A206" s="1">
        <v>36</v>
      </c>
      <c r="B206" s="1" t="s">
        <v>299</v>
      </c>
      <c r="C206" s="2">
        <v>41059</v>
      </c>
      <c r="D206" s="1" t="s">
        <v>230</v>
      </c>
      <c r="E206" s="1">
        <v>20</v>
      </c>
      <c r="F206" s="1" t="s">
        <v>267</v>
      </c>
      <c r="G206" s="1" t="s">
        <v>79</v>
      </c>
      <c r="H206" s="1">
        <v>0</v>
      </c>
      <c r="I206" s="1">
        <v>3254</v>
      </c>
      <c r="J206" s="1">
        <v>0</v>
      </c>
      <c r="K206">
        <f t="shared" si="154"/>
        <v>0.32129416254819854</v>
      </c>
      <c r="L206">
        <f t="shared" si="155"/>
        <v>4.6950546280119403E-2</v>
      </c>
      <c r="M206">
        <f t="shared" si="156"/>
        <v>358.66017485713837</v>
      </c>
      <c r="N206">
        <f t="shared" si="157"/>
        <v>2.199171987133552</v>
      </c>
      <c r="O206">
        <f t="shared" si="130"/>
        <v>4.4648825951831741</v>
      </c>
      <c r="P206">
        <f t="shared" si="131"/>
        <v>36.254920959472656</v>
      </c>
      <c r="Q206" s="1">
        <v>5</v>
      </c>
      <c r="R206">
        <f t="shared" si="132"/>
        <v>1.6395652592182159</v>
      </c>
      <c r="S206" s="1">
        <v>1</v>
      </c>
      <c r="T206">
        <f t="shared" si="158"/>
        <v>3.2791305184364319</v>
      </c>
      <c r="U206" s="1">
        <v>37.396514892578125</v>
      </c>
      <c r="V206" s="1">
        <v>36.254920959472656</v>
      </c>
      <c r="W206" s="1">
        <v>37.457691192626953</v>
      </c>
      <c r="X206" s="1">
        <v>399.6593017578125</v>
      </c>
      <c r="Y206" s="1">
        <v>398.46243286132812</v>
      </c>
      <c r="Z206" s="1">
        <v>14.076315879821777</v>
      </c>
      <c r="AA206" s="1">
        <v>16.238489151000977</v>
      </c>
      <c r="AB206" s="1">
        <v>21.367319107055664</v>
      </c>
      <c r="AC206" s="1">
        <v>24.649417877197266</v>
      </c>
      <c r="AD206" s="1">
        <v>500.2977294921875</v>
      </c>
      <c r="AE206" s="1">
        <v>47.401401519775391</v>
      </c>
      <c r="AF206" s="1">
        <v>49.388896942138672</v>
      </c>
      <c r="AG206" s="1">
        <v>97.796600341796875</v>
      </c>
      <c r="AH206" s="1">
        <v>7.5339794158935547</v>
      </c>
      <c r="AI206" s="1">
        <v>-0.31742656230926514</v>
      </c>
      <c r="AJ206" s="1">
        <v>1</v>
      </c>
      <c r="AK206" s="1">
        <v>-0.21956524252891541</v>
      </c>
      <c r="AL206" s="1">
        <v>2.737391471862793</v>
      </c>
      <c r="AM206" s="1">
        <v>1</v>
      </c>
      <c r="AN206" s="1">
        <v>0</v>
      </c>
      <c r="AO206" s="1">
        <v>0.18999999761581421</v>
      </c>
      <c r="AP206" s="1">
        <v>111115</v>
      </c>
      <c r="AQ206">
        <f t="shared" si="134"/>
        <v>1.0005954589843751</v>
      </c>
      <c r="AR206">
        <f t="shared" si="159"/>
        <v>2.1991719871335522E-3</v>
      </c>
      <c r="AS206">
        <f t="shared" si="136"/>
        <v>309.40492095947263</v>
      </c>
      <c r="AT206">
        <f t="shared" si="137"/>
        <v>310.5465148925781</v>
      </c>
      <c r="AU206">
        <f t="shared" si="138"/>
        <v>9.0062661757435762</v>
      </c>
      <c r="AV206">
        <f t="shared" si="160"/>
        <v>-0.75564013049812662</v>
      </c>
      <c r="AW206">
        <f t="shared" si="140"/>
        <v>6.0529516288382208</v>
      </c>
      <c r="AX206">
        <f t="shared" si="161"/>
        <v>61.89327244181591</v>
      </c>
      <c r="AY206">
        <f t="shared" si="142"/>
        <v>45.654783290814933</v>
      </c>
      <c r="AZ206">
        <f t="shared" si="162"/>
        <v>36.825717926025391</v>
      </c>
      <c r="BA206">
        <f t="shared" si="144"/>
        <v>6.245148883331729</v>
      </c>
      <c r="BB206">
        <f t="shared" si="163"/>
        <v>4.6287798213216984E-2</v>
      </c>
      <c r="BC206">
        <f t="shared" si="164"/>
        <v>1.5880690336550469</v>
      </c>
      <c r="BD206">
        <f t="shared" si="147"/>
        <v>4.6570798496766823</v>
      </c>
      <c r="BE206">
        <f t="shared" si="165"/>
        <v>2.8988696502764314E-2</v>
      </c>
      <c r="BF206">
        <f t="shared" si="149"/>
        <v>35.075745779022547</v>
      </c>
      <c r="BG206">
        <f t="shared" si="150"/>
        <v>0.90011038752543671</v>
      </c>
      <c r="BH206">
        <f t="shared" si="166"/>
        <v>24.32104968705633</v>
      </c>
      <c r="BI206">
        <f t="shared" si="152"/>
        <v>398.33015782164875</v>
      </c>
      <c r="BJ206">
        <f t="shared" si="167"/>
        <v>1.9617423230592251E-4</v>
      </c>
    </row>
    <row r="207" spans="1:62">
      <c r="A207" s="1">
        <v>37</v>
      </c>
      <c r="B207" s="1" t="s">
        <v>300</v>
      </c>
      <c r="C207" s="2">
        <v>41059</v>
      </c>
      <c r="D207" s="1" t="s">
        <v>230</v>
      </c>
      <c r="E207" s="1">
        <v>20</v>
      </c>
      <c r="F207" s="1" t="s">
        <v>231</v>
      </c>
      <c r="G207" s="1" t="s">
        <v>79</v>
      </c>
      <c r="H207" s="1">
        <v>0</v>
      </c>
      <c r="I207" s="1">
        <v>3312.5</v>
      </c>
      <c r="J207" s="1">
        <v>0</v>
      </c>
      <c r="K207">
        <f t="shared" si="154"/>
        <v>8.5107142268320821</v>
      </c>
      <c r="L207">
        <f t="shared" si="155"/>
        <v>8.7756548562854711E-2</v>
      </c>
      <c r="M207">
        <f t="shared" si="156"/>
        <v>209.53429639202042</v>
      </c>
      <c r="N207">
        <f t="shared" si="157"/>
        <v>3.7897087000726786</v>
      </c>
      <c r="O207">
        <f t="shared" si="130"/>
        <v>4.1668191764928419</v>
      </c>
      <c r="P207">
        <f t="shared" si="131"/>
        <v>35.805164337158203</v>
      </c>
      <c r="Q207" s="1">
        <v>5</v>
      </c>
      <c r="R207">
        <f t="shared" si="132"/>
        <v>1.6395652592182159</v>
      </c>
      <c r="S207" s="1">
        <v>1</v>
      </c>
      <c r="T207">
        <f t="shared" si="158"/>
        <v>3.2791305184364319</v>
      </c>
      <c r="U207" s="1">
        <v>37.578968048095703</v>
      </c>
      <c r="V207" s="1">
        <v>35.805164337158203</v>
      </c>
      <c r="W207" s="1">
        <v>37.665496826171875</v>
      </c>
      <c r="X207" s="1">
        <v>399.4073486328125</v>
      </c>
      <c r="Y207" s="1">
        <v>389.42630004882812</v>
      </c>
      <c r="Z207" s="1">
        <v>14.054782867431641</v>
      </c>
      <c r="AA207" s="1">
        <v>17.775087356567383</v>
      </c>
      <c r="AB207" s="1">
        <v>21.123807907104492</v>
      </c>
      <c r="AC207" s="1">
        <v>26.71528434753418</v>
      </c>
      <c r="AD207" s="1">
        <v>500.2744140625</v>
      </c>
      <c r="AE207" s="1">
        <v>237.12799072265625</v>
      </c>
      <c r="AF207" s="1">
        <v>1079.0068359375</v>
      </c>
      <c r="AG207" s="1">
        <v>97.795913696289062</v>
      </c>
      <c r="AH207" s="1">
        <v>7.5339794158935547</v>
      </c>
      <c r="AI207" s="1">
        <v>-0.31742656230926514</v>
      </c>
      <c r="AJ207" s="1">
        <v>1</v>
      </c>
      <c r="AK207" s="1">
        <v>-0.21956524252891541</v>
      </c>
      <c r="AL207" s="1">
        <v>2.737391471862793</v>
      </c>
      <c r="AM207" s="1">
        <v>1</v>
      </c>
      <c r="AN207" s="1">
        <v>0</v>
      </c>
      <c r="AO207" s="1">
        <v>0.18999999761581421</v>
      </c>
      <c r="AP207" s="1">
        <v>111115</v>
      </c>
      <c r="AQ207">
        <f t="shared" si="134"/>
        <v>1.0005488281249999</v>
      </c>
      <c r="AR207">
        <f t="shared" si="159"/>
        <v>3.7897087000726784E-3</v>
      </c>
      <c r="AS207">
        <f t="shared" si="136"/>
        <v>308.95516433715818</v>
      </c>
      <c r="AT207">
        <f t="shared" si="137"/>
        <v>310.72896804809568</v>
      </c>
      <c r="AU207">
        <f t="shared" si="138"/>
        <v>45.054317671947501</v>
      </c>
      <c r="AV207">
        <f t="shared" si="160"/>
        <v>-1.0242657701610434</v>
      </c>
      <c r="AW207">
        <f t="shared" si="140"/>
        <v>5.905150085559705</v>
      </c>
      <c r="AX207">
        <f t="shared" si="161"/>
        <v>60.382380637073389</v>
      </c>
      <c r="AY207">
        <f t="shared" si="142"/>
        <v>42.607293280506006</v>
      </c>
      <c r="AZ207">
        <f t="shared" si="162"/>
        <v>36.692066192626953</v>
      </c>
      <c r="BA207">
        <f t="shared" si="144"/>
        <v>6.1996773015784292</v>
      </c>
      <c r="BB207">
        <f t="shared" si="163"/>
        <v>8.5469209646397287E-2</v>
      </c>
      <c r="BC207">
        <f t="shared" si="164"/>
        <v>1.7383309090668626</v>
      </c>
      <c r="BD207">
        <f t="shared" si="147"/>
        <v>4.4613463925115671</v>
      </c>
      <c r="BE207">
        <f t="shared" si="165"/>
        <v>5.3619155506767643E-2</v>
      </c>
      <c r="BF207">
        <f t="shared" si="149"/>
        <v>20.49159796636668</v>
      </c>
      <c r="BG207">
        <f t="shared" si="150"/>
        <v>0.53805892505397812</v>
      </c>
      <c r="BH207">
        <f t="shared" si="166"/>
        <v>28.481884386290702</v>
      </c>
      <c r="BI207">
        <f t="shared" si="152"/>
        <v>385.92248580855147</v>
      </c>
      <c r="BJ207">
        <f t="shared" si="167"/>
        <v>6.2810846106967E-3</v>
      </c>
    </row>
    <row r="208" spans="1:62">
      <c r="A208" s="1">
        <v>38</v>
      </c>
      <c r="B208" s="1" t="s">
        <v>301</v>
      </c>
      <c r="C208" s="2">
        <v>41059</v>
      </c>
      <c r="D208" s="1" t="s">
        <v>230</v>
      </c>
      <c r="E208" s="1">
        <v>20</v>
      </c>
      <c r="F208" s="1" t="s">
        <v>270</v>
      </c>
      <c r="G208" s="1" t="s">
        <v>79</v>
      </c>
      <c r="H208" s="1">
        <v>0</v>
      </c>
      <c r="I208" s="1">
        <v>3389</v>
      </c>
      <c r="J208" s="1">
        <v>0</v>
      </c>
      <c r="K208">
        <f t="shared" si="154"/>
        <v>8.9746175743888017</v>
      </c>
      <c r="L208">
        <f t="shared" si="155"/>
        <v>0.25744529321138993</v>
      </c>
      <c r="M208">
        <f t="shared" si="156"/>
        <v>305.73338660085699</v>
      </c>
      <c r="N208">
        <f t="shared" si="157"/>
        <v>10.598336336753718</v>
      </c>
      <c r="O208">
        <f t="shared" si="130"/>
        <v>4.1180513619745831</v>
      </c>
      <c r="P208">
        <f t="shared" si="131"/>
        <v>36.986129760742188</v>
      </c>
      <c r="Q208" s="1">
        <v>4</v>
      </c>
      <c r="R208">
        <f t="shared" si="132"/>
        <v>1.8591305017471313</v>
      </c>
      <c r="S208" s="1">
        <v>1</v>
      </c>
      <c r="T208">
        <f t="shared" si="158"/>
        <v>3.7182610034942627</v>
      </c>
      <c r="U208" s="1">
        <v>37.925796508789062</v>
      </c>
      <c r="V208" s="1">
        <v>36.986129760742188</v>
      </c>
      <c r="W208" s="1">
        <v>37.925487518310547</v>
      </c>
      <c r="X208" s="1">
        <v>399.5277099609375</v>
      </c>
      <c r="Y208" s="1">
        <v>389.05520629882812</v>
      </c>
      <c r="Z208" s="1">
        <v>14.027566909790039</v>
      </c>
      <c r="AA208" s="1">
        <v>22.312419891357422</v>
      </c>
      <c r="AB208" s="1">
        <v>20.689579010009766</v>
      </c>
      <c r="AC208" s="1">
        <v>32.909095764160156</v>
      </c>
      <c r="AD208" s="1">
        <v>500.27981567382812</v>
      </c>
      <c r="AE208" s="1">
        <v>1109.4228515625</v>
      </c>
      <c r="AF208" s="1">
        <v>1326.7203369140625</v>
      </c>
      <c r="AG208" s="1">
        <v>97.795562744140625</v>
      </c>
      <c r="AH208" s="1">
        <v>7.5339794158935547</v>
      </c>
      <c r="AI208" s="1">
        <v>-0.31742656230926514</v>
      </c>
      <c r="AJ208" s="1">
        <v>1</v>
      </c>
      <c r="AK208" s="1">
        <v>-0.21956524252891541</v>
      </c>
      <c r="AL208" s="1">
        <v>2.737391471862793</v>
      </c>
      <c r="AM208" s="1">
        <v>1</v>
      </c>
      <c r="AN208" s="1">
        <v>0</v>
      </c>
      <c r="AO208" s="1">
        <v>0.18999999761581421</v>
      </c>
      <c r="AP208" s="1">
        <v>111115</v>
      </c>
      <c r="AQ208">
        <f t="shared" si="134"/>
        <v>1.2506995391845703</v>
      </c>
      <c r="AR208">
        <f t="shared" si="159"/>
        <v>1.0598336336753719E-2</v>
      </c>
      <c r="AS208">
        <f t="shared" si="136"/>
        <v>310.13612976074216</v>
      </c>
      <c r="AT208">
        <f t="shared" si="137"/>
        <v>311.07579650878904</v>
      </c>
      <c r="AU208">
        <f t="shared" si="138"/>
        <v>210.7903391518048</v>
      </c>
      <c r="AV208">
        <f t="shared" si="160"/>
        <v>-2.2549016782493445</v>
      </c>
      <c r="AW208">
        <f t="shared" si="140"/>
        <v>6.3001070214334387</v>
      </c>
      <c r="AX208">
        <f t="shared" si="161"/>
        <v>64.421195038431392</v>
      </c>
      <c r="AY208">
        <f t="shared" si="142"/>
        <v>42.10877514707397</v>
      </c>
      <c r="AZ208">
        <f t="shared" si="162"/>
        <v>37.455963134765625</v>
      </c>
      <c r="BA208">
        <f t="shared" si="144"/>
        <v>6.463498036392453</v>
      </c>
      <c r="BB208">
        <f t="shared" si="163"/>
        <v>0.24077452478676617</v>
      </c>
      <c r="BC208">
        <f t="shared" si="164"/>
        <v>2.182055659458856</v>
      </c>
      <c r="BD208">
        <f t="shared" si="147"/>
        <v>4.2814423769335974</v>
      </c>
      <c r="BE208">
        <f t="shared" si="165"/>
        <v>0.15189801681614426</v>
      </c>
      <c r="BF208">
        <f t="shared" si="149"/>
        <v>29.899368592302711</v>
      </c>
      <c r="BG208">
        <f t="shared" si="150"/>
        <v>0.78583548465876907</v>
      </c>
      <c r="BH208">
        <f t="shared" si="166"/>
        <v>36.096600137377031</v>
      </c>
      <c r="BI208">
        <f t="shared" si="152"/>
        <v>385.79676540023627</v>
      </c>
      <c r="BJ208">
        <f t="shared" si="167"/>
        <v>8.3969906184286208E-3</v>
      </c>
    </row>
    <row r="209" spans="1:62">
      <c r="A209" s="1">
        <v>39</v>
      </c>
      <c r="B209" s="1" t="s">
        <v>302</v>
      </c>
      <c r="C209" s="2">
        <v>41059</v>
      </c>
      <c r="D209" s="1" t="s">
        <v>230</v>
      </c>
      <c r="E209" s="1">
        <v>20</v>
      </c>
      <c r="F209" s="1" t="s">
        <v>233</v>
      </c>
      <c r="G209" s="1" t="s">
        <v>79</v>
      </c>
      <c r="H209" s="1">
        <v>0</v>
      </c>
      <c r="I209" s="1">
        <v>3470.5</v>
      </c>
      <c r="J209" s="1">
        <v>0</v>
      </c>
      <c r="K209">
        <f t="shared" si="154"/>
        <v>18.874415548067919</v>
      </c>
      <c r="L209">
        <f t="shared" si="155"/>
        <v>0.34936568113591954</v>
      </c>
      <c r="M209">
        <f t="shared" si="156"/>
        <v>264.45648959603551</v>
      </c>
      <c r="N209">
        <f t="shared" si="157"/>
        <v>14.043727740017165</v>
      </c>
      <c r="O209">
        <f t="shared" si="130"/>
        <v>4.1029078005813107</v>
      </c>
      <c r="P209">
        <f t="shared" si="131"/>
        <v>37.686107635498047</v>
      </c>
      <c r="Q209" s="1">
        <v>4</v>
      </c>
      <c r="R209">
        <f t="shared" si="132"/>
        <v>1.8591305017471313</v>
      </c>
      <c r="S209" s="1">
        <v>1</v>
      </c>
      <c r="T209">
        <f t="shared" si="158"/>
        <v>3.7182610034942627</v>
      </c>
      <c r="U209" s="1">
        <v>38.214359283447266</v>
      </c>
      <c r="V209" s="1">
        <v>37.686107635498047</v>
      </c>
      <c r="W209" s="1">
        <v>38.194522857666016</v>
      </c>
      <c r="X209" s="1">
        <v>399.6114501953125</v>
      </c>
      <c r="Y209" s="1">
        <v>380.25115966796875</v>
      </c>
      <c r="Z209" s="1">
        <v>14.022202491760254</v>
      </c>
      <c r="AA209" s="1">
        <v>24.970222473144531</v>
      </c>
      <c r="AB209" s="1">
        <v>20.360780715942383</v>
      </c>
      <c r="AC209" s="1">
        <v>36.257728576660156</v>
      </c>
      <c r="AD209" s="1">
        <v>500.29330444335938</v>
      </c>
      <c r="AE209" s="1">
        <v>1871.8128662109375</v>
      </c>
      <c r="AF209" s="1">
        <v>1951.4117431640625</v>
      </c>
      <c r="AG209" s="1">
        <v>97.79486083984375</v>
      </c>
      <c r="AH209" s="1">
        <v>7.5339794158935547</v>
      </c>
      <c r="AI209" s="1">
        <v>-0.31742656230926514</v>
      </c>
      <c r="AJ209" s="1">
        <v>1</v>
      </c>
      <c r="AK209" s="1">
        <v>-0.21956524252891541</v>
      </c>
      <c r="AL209" s="1">
        <v>2.737391471862793</v>
      </c>
      <c r="AM209" s="1">
        <v>1</v>
      </c>
      <c r="AN209" s="1">
        <v>0</v>
      </c>
      <c r="AO209" s="1">
        <v>0.18999999761581421</v>
      </c>
      <c r="AP209" s="1">
        <v>111115</v>
      </c>
      <c r="AQ209">
        <f t="shared" si="134"/>
        <v>1.2507332611083983</v>
      </c>
      <c r="AR209">
        <f t="shared" si="159"/>
        <v>1.4043727740017165E-2</v>
      </c>
      <c r="AS209">
        <f t="shared" si="136"/>
        <v>310.83610763549802</v>
      </c>
      <c r="AT209">
        <f t="shared" si="137"/>
        <v>311.36435928344724</v>
      </c>
      <c r="AU209">
        <f t="shared" si="138"/>
        <v>355.64444011732849</v>
      </c>
      <c r="AV209">
        <f t="shared" si="160"/>
        <v>-2.3670753117043373</v>
      </c>
      <c r="AW209">
        <f t="shared" si="140"/>
        <v>6.5448672324824191</v>
      </c>
      <c r="AX209">
        <f t="shared" si="161"/>
        <v>66.924449570011532</v>
      </c>
      <c r="AY209">
        <f t="shared" si="142"/>
        <v>41.954227096867001</v>
      </c>
      <c r="AZ209">
        <f t="shared" si="162"/>
        <v>37.950233459472656</v>
      </c>
      <c r="BA209">
        <f t="shared" si="144"/>
        <v>6.6393450150907007</v>
      </c>
      <c r="BB209">
        <f t="shared" si="163"/>
        <v>0.31935890110943288</v>
      </c>
      <c r="BC209">
        <f t="shared" si="164"/>
        <v>2.4419594319011084</v>
      </c>
      <c r="BD209">
        <f t="shared" si="147"/>
        <v>4.1973855831895923</v>
      </c>
      <c r="BE209">
        <f t="shared" si="165"/>
        <v>0.2020944909002779</v>
      </c>
      <c r="BF209">
        <f t="shared" si="149"/>
        <v>25.862485598237878</v>
      </c>
      <c r="BG209">
        <f t="shared" si="150"/>
        <v>0.69547845646797257</v>
      </c>
      <c r="BH209">
        <f t="shared" si="166"/>
        <v>39.935571076612639</v>
      </c>
      <c r="BI209">
        <f t="shared" si="152"/>
        <v>373.3983698917948</v>
      </c>
      <c r="BJ209">
        <f t="shared" si="167"/>
        <v>2.0186498507420304E-2</v>
      </c>
    </row>
    <row r="210" spans="1:62">
      <c r="A210" s="1">
        <v>41</v>
      </c>
      <c r="B210" s="1" t="s">
        <v>303</v>
      </c>
      <c r="C210" s="2">
        <v>41059</v>
      </c>
      <c r="D210" s="1" t="s">
        <v>230</v>
      </c>
      <c r="E210" s="1">
        <v>20</v>
      </c>
      <c r="F210" s="1" t="s">
        <v>231</v>
      </c>
      <c r="G210" s="1" t="s">
        <v>79</v>
      </c>
      <c r="H210" s="1">
        <v>0</v>
      </c>
      <c r="I210" s="1">
        <v>3563.5</v>
      </c>
      <c r="J210" s="1">
        <v>0</v>
      </c>
      <c r="K210">
        <f t="shared" si="154"/>
        <v>4.0646901346114843</v>
      </c>
      <c r="L210">
        <f t="shared" si="155"/>
        <v>6.0497392507661903E-2</v>
      </c>
      <c r="M210">
        <f t="shared" si="156"/>
        <v>258.78238017392914</v>
      </c>
      <c r="N210">
        <f t="shared" si="157"/>
        <v>3.1197406250874873</v>
      </c>
      <c r="O210">
        <f t="shared" si="130"/>
        <v>4.9116681397522015</v>
      </c>
      <c r="P210">
        <f t="shared" si="131"/>
        <v>37.639194488525391</v>
      </c>
      <c r="Q210" s="1">
        <v>4</v>
      </c>
      <c r="R210">
        <f t="shared" si="132"/>
        <v>1.8591305017471313</v>
      </c>
      <c r="S210" s="1">
        <v>1</v>
      </c>
      <c r="T210">
        <f t="shared" si="158"/>
        <v>3.7182610034942627</v>
      </c>
      <c r="U210" s="1">
        <v>38.215702056884766</v>
      </c>
      <c r="V210" s="1">
        <v>37.639194488525391</v>
      </c>
      <c r="W210" s="1">
        <v>38.275119781494141</v>
      </c>
      <c r="X210" s="1">
        <v>399.36874389648438</v>
      </c>
      <c r="Y210" s="1">
        <v>395.1334228515625</v>
      </c>
      <c r="Z210" s="1">
        <v>14.07710075378418</v>
      </c>
      <c r="AA210" s="1">
        <v>16.530130386352539</v>
      </c>
      <c r="AB210" s="1">
        <v>20.438745498657227</v>
      </c>
      <c r="AC210" s="1">
        <v>24.000333786010742</v>
      </c>
      <c r="AD210" s="1">
        <v>500.30718994140625</v>
      </c>
      <c r="AE210" s="1">
        <v>1053.156005859375</v>
      </c>
      <c r="AF210" s="1">
        <v>102.49241638183594</v>
      </c>
      <c r="AG210" s="1">
        <v>97.793594360351562</v>
      </c>
      <c r="AH210" s="1">
        <v>7.5339794158935547</v>
      </c>
      <c r="AI210" s="1">
        <v>-0.31742656230926514</v>
      </c>
      <c r="AJ210" s="1">
        <v>1</v>
      </c>
      <c r="AK210" s="1">
        <v>-0.21956524252891541</v>
      </c>
      <c r="AL210" s="1">
        <v>2.737391471862793</v>
      </c>
      <c r="AM210" s="1">
        <v>1</v>
      </c>
      <c r="AN210" s="1">
        <v>0</v>
      </c>
      <c r="AO210" s="1">
        <v>0.18999999761581421</v>
      </c>
      <c r="AP210" s="1">
        <v>111115</v>
      </c>
      <c r="AQ210">
        <f t="shared" si="134"/>
        <v>1.2507679748535154</v>
      </c>
      <c r="AR210">
        <f t="shared" si="159"/>
        <v>3.1197406250874872E-3</v>
      </c>
      <c r="AS210">
        <f t="shared" si="136"/>
        <v>310.78919448852537</v>
      </c>
      <c r="AT210">
        <f t="shared" si="137"/>
        <v>311.36570205688474</v>
      </c>
      <c r="AU210">
        <f t="shared" si="138"/>
        <v>200.09963860236167</v>
      </c>
      <c r="AV210">
        <f t="shared" si="160"/>
        <v>0.64516676431652409</v>
      </c>
      <c r="AW210">
        <f t="shared" si="140"/>
        <v>6.5282090054788835</v>
      </c>
      <c r="AX210">
        <f t="shared" si="161"/>
        <v>66.754975601199646</v>
      </c>
      <c r="AY210">
        <f t="shared" si="142"/>
        <v>50.224845214847107</v>
      </c>
      <c r="AZ210">
        <f t="shared" si="162"/>
        <v>37.927448272705078</v>
      </c>
      <c r="BA210">
        <f t="shared" si="144"/>
        <v>6.6311483779736395</v>
      </c>
      <c r="BB210">
        <f t="shared" si="163"/>
        <v>5.9528837729431454E-2</v>
      </c>
      <c r="BC210">
        <f t="shared" si="164"/>
        <v>1.6165408657266818</v>
      </c>
      <c r="BD210">
        <f t="shared" si="147"/>
        <v>5.0146075122469576</v>
      </c>
      <c r="BE210">
        <f t="shared" si="165"/>
        <v>3.7291346533195491E-2</v>
      </c>
      <c r="BF210">
        <f t="shared" si="149"/>
        <v>25.307259114335508</v>
      </c>
      <c r="BG210">
        <f t="shared" si="150"/>
        <v>0.65492404643062663</v>
      </c>
      <c r="BH210">
        <f t="shared" si="166"/>
        <v>22.750052980512979</v>
      </c>
      <c r="BI210">
        <f t="shared" si="152"/>
        <v>393.65764380416135</v>
      </c>
      <c r="BJ210">
        <f t="shared" si="167"/>
        <v>2.349044083538311E-3</v>
      </c>
    </row>
    <row r="211" spans="1:62">
      <c r="A211" s="1">
        <v>42</v>
      </c>
      <c r="B211" s="1" t="s">
        <v>304</v>
      </c>
      <c r="C211" s="2">
        <v>41059</v>
      </c>
      <c r="D211" s="1" t="s">
        <v>230</v>
      </c>
      <c r="E211" s="1">
        <v>20</v>
      </c>
      <c r="F211" s="1" t="s">
        <v>270</v>
      </c>
      <c r="G211" s="1" t="s">
        <v>79</v>
      </c>
      <c r="H211" s="1">
        <v>0</v>
      </c>
      <c r="I211" s="1">
        <v>3670.5</v>
      </c>
      <c r="J211" s="1">
        <v>0</v>
      </c>
      <c r="K211">
        <f t="shared" si="154"/>
        <v>8.3509708156193323</v>
      </c>
      <c r="L211">
        <f t="shared" si="155"/>
        <v>0.28305496845896028</v>
      </c>
      <c r="M211">
        <f t="shared" si="156"/>
        <v>312.17023682604844</v>
      </c>
      <c r="N211">
        <f t="shared" si="157"/>
        <v>12.634870226362674</v>
      </c>
      <c r="O211">
        <f t="shared" si="130"/>
        <v>4.4769624285828415</v>
      </c>
      <c r="P211">
        <f t="shared" si="131"/>
        <v>38.475021362304688</v>
      </c>
      <c r="Q211" s="1">
        <v>4</v>
      </c>
      <c r="R211">
        <f t="shared" si="132"/>
        <v>1.8591305017471313</v>
      </c>
      <c r="S211" s="1">
        <v>1</v>
      </c>
      <c r="T211">
        <f t="shared" si="158"/>
        <v>3.7182610034942627</v>
      </c>
      <c r="U211" s="1">
        <v>38.36407470703125</v>
      </c>
      <c r="V211" s="1">
        <v>38.475021362304688</v>
      </c>
      <c r="W211" s="1">
        <v>38.412017822265625</v>
      </c>
      <c r="X211" s="1">
        <v>399.73532104492188</v>
      </c>
      <c r="Y211" s="1">
        <v>389.12771606445312</v>
      </c>
      <c r="Z211" s="1">
        <v>14.208662033081055</v>
      </c>
      <c r="AA211" s="1">
        <v>24.06730842590332</v>
      </c>
      <c r="AB211" s="1">
        <v>20.46478271484375</v>
      </c>
      <c r="AC211" s="1">
        <v>34.664222717285156</v>
      </c>
      <c r="AD211" s="1">
        <v>500.30328369140625</v>
      </c>
      <c r="AE211" s="1">
        <v>1411.622314453125</v>
      </c>
      <c r="AF211" s="1">
        <v>1721.1778564453125</v>
      </c>
      <c r="AG211" s="1">
        <v>97.793075561523438</v>
      </c>
      <c r="AH211" s="1">
        <v>7.5339794158935547</v>
      </c>
      <c r="AI211" s="1">
        <v>-0.31742656230926514</v>
      </c>
      <c r="AJ211" s="1">
        <v>1</v>
      </c>
      <c r="AK211" s="1">
        <v>-0.21956524252891541</v>
      </c>
      <c r="AL211" s="1">
        <v>2.737391471862793</v>
      </c>
      <c r="AM211" s="1">
        <v>1</v>
      </c>
      <c r="AN211" s="1">
        <v>0</v>
      </c>
      <c r="AO211" s="1">
        <v>0.18999999761581421</v>
      </c>
      <c r="AP211" s="1">
        <v>111115</v>
      </c>
      <c r="AQ211">
        <f t="shared" si="134"/>
        <v>1.2507582092285154</v>
      </c>
      <c r="AR211">
        <f t="shared" si="159"/>
        <v>1.2634870226362675E-2</v>
      </c>
      <c r="AS211">
        <f t="shared" si="136"/>
        <v>311.62502136230466</v>
      </c>
      <c r="AT211">
        <f t="shared" si="137"/>
        <v>311.51407470703123</v>
      </c>
      <c r="AU211">
        <f t="shared" si="138"/>
        <v>268.20823638052389</v>
      </c>
      <c r="AV211">
        <f t="shared" si="160"/>
        <v>-2.6743658417103893</v>
      </c>
      <c r="AW211">
        <f t="shared" si="140"/>
        <v>6.8305785400396948</v>
      </c>
      <c r="AX211">
        <f t="shared" si="161"/>
        <v>69.847261688200518</v>
      </c>
      <c r="AY211">
        <f t="shared" si="142"/>
        <v>45.779953262297198</v>
      </c>
      <c r="AZ211">
        <f t="shared" si="162"/>
        <v>38.419548034667969</v>
      </c>
      <c r="BA211">
        <f t="shared" si="144"/>
        <v>6.8101406860160916</v>
      </c>
      <c r="BB211">
        <f t="shared" si="163"/>
        <v>0.26303152723839784</v>
      </c>
      <c r="BC211">
        <f t="shared" si="164"/>
        <v>2.3536161114568532</v>
      </c>
      <c r="BD211">
        <f t="shared" si="147"/>
        <v>4.4565245745592383</v>
      </c>
      <c r="BE211">
        <f t="shared" si="165"/>
        <v>0.16608359907965367</v>
      </c>
      <c r="BF211">
        <f t="shared" si="149"/>
        <v>30.528087557988421</v>
      </c>
      <c r="BG211">
        <f t="shared" si="150"/>
        <v>0.80223079451462709</v>
      </c>
      <c r="BH211">
        <f t="shared" si="166"/>
        <v>36.092678071806041</v>
      </c>
      <c r="BI211">
        <f t="shared" si="152"/>
        <v>386.09570443576666</v>
      </c>
      <c r="BJ211">
        <f t="shared" si="167"/>
        <v>7.806585200829148E-3</v>
      </c>
    </row>
    <row r="212" spans="1:62">
      <c r="A212" s="1">
        <v>44</v>
      </c>
      <c r="B212" s="1" t="s">
        <v>305</v>
      </c>
      <c r="C212" s="2">
        <v>41059</v>
      </c>
      <c r="D212" s="1" t="s">
        <v>230</v>
      </c>
      <c r="E212" s="1">
        <v>20</v>
      </c>
      <c r="F212" s="1" t="s">
        <v>233</v>
      </c>
      <c r="G212" s="1" t="s">
        <v>79</v>
      </c>
      <c r="H212" s="1">
        <v>0</v>
      </c>
      <c r="I212" s="1">
        <v>3810.5</v>
      </c>
      <c r="J212" s="1">
        <v>0</v>
      </c>
      <c r="K212">
        <f t="shared" si="154"/>
        <v>18.788310383533297</v>
      </c>
      <c r="L212">
        <f t="shared" si="155"/>
        <v>0.41379577099619713</v>
      </c>
      <c r="M212">
        <f t="shared" si="156"/>
        <v>275.90863445535319</v>
      </c>
      <c r="N212">
        <f t="shared" si="157"/>
        <v>17.258341993132582</v>
      </c>
      <c r="O212">
        <f t="shared" si="130"/>
        <v>4.3063012953258424</v>
      </c>
      <c r="P212">
        <f t="shared" si="131"/>
        <v>39.014408111572266</v>
      </c>
      <c r="Q212" s="1">
        <v>4</v>
      </c>
      <c r="R212">
        <f t="shared" si="132"/>
        <v>1.8591305017471313</v>
      </c>
      <c r="S212" s="1">
        <v>1</v>
      </c>
      <c r="T212">
        <f t="shared" si="158"/>
        <v>3.7182610034942627</v>
      </c>
      <c r="U212" s="1">
        <v>38.719337463378906</v>
      </c>
      <c r="V212" s="1">
        <v>39.014408111572266</v>
      </c>
      <c r="W212" s="1">
        <v>38.74114990234375</v>
      </c>
      <c r="X212" s="1">
        <v>399.68624877929688</v>
      </c>
      <c r="Y212" s="1">
        <v>379.42840576171875</v>
      </c>
      <c r="Z212" s="1">
        <v>14.4598388671875</v>
      </c>
      <c r="AA212" s="1">
        <v>27.874082565307617</v>
      </c>
      <c r="AB212" s="1">
        <v>20.430198669433594</v>
      </c>
      <c r="AC212" s="1">
        <v>39.383087158203125</v>
      </c>
      <c r="AD212" s="1">
        <v>500.2825927734375</v>
      </c>
      <c r="AE212" s="1">
        <v>1610.3831787109375</v>
      </c>
      <c r="AF212" s="1">
        <v>1768.1982421875</v>
      </c>
      <c r="AG212" s="1">
        <v>97.789482116699219</v>
      </c>
      <c r="AH212" s="1">
        <v>7.5339794158935547</v>
      </c>
      <c r="AI212" s="1">
        <v>-0.31742656230926514</v>
      </c>
      <c r="AJ212" s="1">
        <v>1</v>
      </c>
      <c r="AK212" s="1">
        <v>-0.21956524252891541</v>
      </c>
      <c r="AL212" s="1">
        <v>2.737391471862793</v>
      </c>
      <c r="AM212" s="1">
        <v>1</v>
      </c>
      <c r="AN212" s="1">
        <v>0</v>
      </c>
      <c r="AO212" s="1">
        <v>0.18999999761581421</v>
      </c>
      <c r="AP212" s="1">
        <v>111115</v>
      </c>
      <c r="AQ212">
        <f t="shared" si="134"/>
        <v>1.2507064819335936</v>
      </c>
      <c r="AR212">
        <f t="shared" si="159"/>
        <v>1.7258341993132583E-2</v>
      </c>
      <c r="AS212">
        <f t="shared" si="136"/>
        <v>312.16440811157224</v>
      </c>
      <c r="AT212">
        <f t="shared" si="137"/>
        <v>311.86933746337888</v>
      </c>
      <c r="AU212">
        <f t="shared" si="138"/>
        <v>305.97280011562543</v>
      </c>
      <c r="AV212">
        <f t="shared" si="160"/>
        <v>-4.2237280606181331</v>
      </c>
      <c r="AW212">
        <f t="shared" si="140"/>
        <v>7.0320933938653889</v>
      </c>
      <c r="AX212">
        <f t="shared" si="161"/>
        <v>71.910529043128449</v>
      </c>
      <c r="AY212">
        <f t="shared" si="142"/>
        <v>44.036446477820832</v>
      </c>
      <c r="AZ212">
        <f t="shared" si="162"/>
        <v>38.866872787475586</v>
      </c>
      <c r="BA212">
        <f t="shared" si="144"/>
        <v>6.9764685043034769</v>
      </c>
      <c r="BB212">
        <f t="shared" si="163"/>
        <v>0.37235710027138552</v>
      </c>
      <c r="BC212">
        <f t="shared" si="164"/>
        <v>2.7257920985395465</v>
      </c>
      <c r="BD212">
        <f t="shared" si="147"/>
        <v>4.2506764057639304</v>
      </c>
      <c r="BE212">
        <f t="shared" si="165"/>
        <v>0.23612229292518747</v>
      </c>
      <c r="BF212">
        <f t="shared" si="149"/>
        <v>26.980962474914666</v>
      </c>
      <c r="BG212">
        <f t="shared" si="150"/>
        <v>0.72716915830657125</v>
      </c>
      <c r="BH212">
        <f t="shared" si="166"/>
        <v>42.000995539978639</v>
      </c>
      <c r="BI212">
        <f t="shared" si="152"/>
        <v>372.60687844184162</v>
      </c>
      <c r="BJ212">
        <f t="shared" si="167"/>
        <v>2.1178560737323788E-2</v>
      </c>
    </row>
    <row r="213" spans="1:62">
      <c r="A213" s="1">
        <v>45</v>
      </c>
      <c r="B213" s="1" t="s">
        <v>306</v>
      </c>
      <c r="C213" s="2">
        <v>41059</v>
      </c>
      <c r="D213" s="1" t="s">
        <v>230</v>
      </c>
      <c r="E213" s="1">
        <v>20</v>
      </c>
      <c r="F213" s="1" t="s">
        <v>291</v>
      </c>
      <c r="G213" s="1" t="s">
        <v>79</v>
      </c>
      <c r="H213" s="1">
        <v>0</v>
      </c>
      <c r="I213" s="1">
        <v>3929.5</v>
      </c>
      <c r="J213" s="1">
        <v>0</v>
      </c>
      <c r="K213">
        <f t="shared" si="154"/>
        <v>19.426555805626062</v>
      </c>
      <c r="L213">
        <f t="shared" si="155"/>
        <v>0.43227087359042543</v>
      </c>
      <c r="M213">
        <f t="shared" si="156"/>
        <v>277.02179351009903</v>
      </c>
      <c r="N213">
        <f t="shared" si="157"/>
        <v>16.940879994602255</v>
      </c>
      <c r="O213">
        <f t="shared" si="130"/>
        <v>4.0697323139154911</v>
      </c>
      <c r="P213">
        <f t="shared" si="131"/>
        <v>38.372314453125</v>
      </c>
      <c r="Q213" s="1">
        <v>4</v>
      </c>
      <c r="R213">
        <f t="shared" si="132"/>
        <v>1.8591305017471313</v>
      </c>
      <c r="S213" s="1">
        <v>1</v>
      </c>
      <c r="T213">
        <f t="shared" si="158"/>
        <v>3.7182610034942627</v>
      </c>
      <c r="U213" s="1">
        <v>38.981235504150391</v>
      </c>
      <c r="V213" s="1">
        <v>38.372314453125</v>
      </c>
      <c r="W213" s="1">
        <v>38.984596252441406</v>
      </c>
      <c r="X213" s="1">
        <v>399.35110473632812</v>
      </c>
      <c r="Y213" s="1">
        <v>378.68917846679688</v>
      </c>
      <c r="Z213" s="1">
        <v>14.678605079650879</v>
      </c>
      <c r="AA213" s="1">
        <v>27.846532821655273</v>
      </c>
      <c r="AB213" s="1">
        <v>20.448406219482422</v>
      </c>
      <c r="AC213" s="1">
        <v>38.792327880859375</v>
      </c>
      <c r="AD213" s="1">
        <v>500.28024291992188</v>
      </c>
      <c r="AE213" s="1">
        <v>1765.1824951171875</v>
      </c>
      <c r="AF213" s="1">
        <v>1896.9144287109375</v>
      </c>
      <c r="AG213" s="1">
        <v>97.787689208984375</v>
      </c>
      <c r="AH213" s="1">
        <v>7.5339794158935547</v>
      </c>
      <c r="AI213" s="1">
        <v>-0.31742656230926514</v>
      </c>
      <c r="AJ213" s="1">
        <v>1</v>
      </c>
      <c r="AK213" s="1">
        <v>-0.21956524252891541</v>
      </c>
      <c r="AL213" s="1">
        <v>2.737391471862793</v>
      </c>
      <c r="AM213" s="1">
        <v>1</v>
      </c>
      <c r="AN213" s="1">
        <v>0</v>
      </c>
      <c r="AO213" s="1">
        <v>0.18999999761581421</v>
      </c>
      <c r="AP213" s="1">
        <v>111115</v>
      </c>
      <c r="AQ213">
        <f t="shared" si="134"/>
        <v>1.2507006072998046</v>
      </c>
      <c r="AR213">
        <f t="shared" si="159"/>
        <v>1.6940879994602254E-2</v>
      </c>
      <c r="AS213">
        <f t="shared" si="136"/>
        <v>311.52231445312498</v>
      </c>
      <c r="AT213">
        <f t="shared" si="137"/>
        <v>312.13123550415037</v>
      </c>
      <c r="AU213">
        <f t="shared" si="138"/>
        <v>335.3846698637426</v>
      </c>
      <c r="AV213">
        <f t="shared" si="160"/>
        <v>-3.7182392763917003</v>
      </c>
      <c r="AW213">
        <f t="shared" si="140"/>
        <v>6.7927804110272998</v>
      </c>
      <c r="AX213">
        <f t="shared" si="161"/>
        <v>69.464576430580024</v>
      </c>
      <c r="AY213">
        <f t="shared" si="142"/>
        <v>41.618043608924751</v>
      </c>
      <c r="AZ213">
        <f t="shared" si="162"/>
        <v>38.676774978637695</v>
      </c>
      <c r="BA213">
        <f t="shared" si="144"/>
        <v>6.9053592912460093</v>
      </c>
      <c r="BB213">
        <f t="shared" si="163"/>
        <v>0.38725059337374201</v>
      </c>
      <c r="BC213">
        <f t="shared" si="164"/>
        <v>2.7230480971118087</v>
      </c>
      <c r="BD213">
        <f t="shared" si="147"/>
        <v>4.1823111941342006</v>
      </c>
      <c r="BE213">
        <f t="shared" si="165"/>
        <v>0.24571022712906554</v>
      </c>
      <c r="BF213">
        <f t="shared" si="149"/>
        <v>27.089321047881008</v>
      </c>
      <c r="BG213">
        <f t="shared" si="150"/>
        <v>0.7315281483132956</v>
      </c>
      <c r="BH213">
        <f t="shared" si="166"/>
        <v>43.582141094479553</v>
      </c>
      <c r="BI213">
        <f t="shared" si="152"/>
        <v>371.63592149722177</v>
      </c>
      <c r="BJ213">
        <f t="shared" si="167"/>
        <v>2.2781729298116442E-2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2012-06-11T20:10:09Z</dcterms:created>
  <dcterms:modified xsi:type="dcterms:W3CDTF">2012-06-11T20:28:01Z</dcterms:modified>
</cp:coreProperties>
</file>