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740" yWindow="1520" windowWidth="25120" windowHeight="15580" tabRatio="500"/>
  </bookViews>
  <sheets>
    <sheet name="Total aboveground biomass" sheetId="2" r:id="rId1"/>
    <sheet name="derivatives for chri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I16" i="1"/>
  <c r="G16" i="1"/>
  <c r="F16" i="1"/>
  <c r="E16" i="1"/>
  <c r="D16" i="1"/>
  <c r="C16" i="1"/>
  <c r="P16" i="1"/>
  <c r="O16" i="1"/>
  <c r="N16" i="1"/>
  <c r="M16" i="1"/>
  <c r="L16" i="1"/>
  <c r="L14" i="1"/>
  <c r="H17" i="1"/>
  <c r="I17" i="1"/>
  <c r="C4" i="1"/>
  <c r="C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4" i="1"/>
  <c r="P14" i="1"/>
  <c r="G14" i="1"/>
  <c r="O14" i="1"/>
  <c r="F14" i="1"/>
  <c r="N14" i="1"/>
  <c r="E14" i="1"/>
  <c r="M14" i="1"/>
  <c r="D14" i="1"/>
  <c r="C14" i="1"/>
  <c r="L12" i="1"/>
  <c r="C12" i="1"/>
  <c r="M12" i="1"/>
  <c r="D12" i="1"/>
  <c r="N12" i="1"/>
  <c r="E12" i="1"/>
  <c r="O12" i="1"/>
  <c r="F12" i="1"/>
  <c r="P12" i="1"/>
  <c r="G12" i="1"/>
  <c r="P10" i="1"/>
  <c r="G10" i="1"/>
  <c r="O10" i="1"/>
  <c r="F10" i="1"/>
  <c r="N10" i="1"/>
  <c r="E10" i="1"/>
  <c r="M10" i="1"/>
  <c r="D10" i="1"/>
  <c r="L10" i="1"/>
  <c r="C10" i="1"/>
  <c r="L8" i="1"/>
  <c r="C8" i="1"/>
  <c r="M8" i="1"/>
  <c r="D8" i="1"/>
  <c r="N8" i="1"/>
  <c r="E8" i="1"/>
  <c r="O8" i="1"/>
  <c r="F8" i="1"/>
  <c r="P8" i="1"/>
  <c r="G8" i="1"/>
  <c r="P6" i="1"/>
  <c r="G6" i="1"/>
  <c r="O6" i="1"/>
  <c r="F6" i="1"/>
  <c r="N6" i="1"/>
  <c r="E6" i="1"/>
  <c r="M6" i="1"/>
  <c r="D6" i="1"/>
  <c r="L6" i="1"/>
  <c r="P4" i="1"/>
  <c r="G4" i="1"/>
  <c r="O4" i="1"/>
  <c r="F4" i="1"/>
  <c r="N4" i="1"/>
  <c r="E4" i="1"/>
  <c r="M4" i="1"/>
  <c r="D4" i="1"/>
</calcChain>
</file>

<file path=xl/sharedStrings.xml><?xml version="1.0" encoding="utf-8"?>
<sst xmlns="http://schemas.openxmlformats.org/spreadsheetml/2006/main" count="94" uniqueCount="36">
  <si>
    <t>Species specific aboveground biomass (values in kg)</t>
  </si>
  <si>
    <t>Month</t>
  </si>
  <si>
    <t>S. acutus &amp; S. tabernaemontani</t>
  </si>
  <si>
    <t>S. americanus</t>
  </si>
  <si>
    <t>S. californicus</t>
  </si>
  <si>
    <t>T. domingensis &amp; T. latifolia</t>
  </si>
  <si>
    <t>S. maritimus</t>
  </si>
  <si>
    <t>Year</t>
  </si>
  <si>
    <t>July</t>
  </si>
  <si>
    <t>Sept</t>
  </si>
  <si>
    <t>Nov</t>
  </si>
  <si>
    <t>Jan</t>
  </si>
  <si>
    <t>Mar</t>
  </si>
  <si>
    <t>May</t>
  </si>
  <si>
    <t>August</t>
  </si>
  <si>
    <t>Oct</t>
  </si>
  <si>
    <t>Dec</t>
  </si>
  <si>
    <t>Feb</t>
  </si>
  <si>
    <t>April</t>
  </si>
  <si>
    <t>June</t>
  </si>
  <si>
    <t>Rates of biomass loss (kg/day)</t>
  </si>
  <si>
    <t>July-Sept</t>
  </si>
  <si>
    <t>Sept-Nov</t>
  </si>
  <si>
    <t>Nov-Jan</t>
  </si>
  <si>
    <t>Jan-Mar</t>
  </si>
  <si>
    <t>Mar-May</t>
  </si>
  <si>
    <t>May-July</t>
  </si>
  <si>
    <t>Total aboveground biomass (kg)</t>
  </si>
  <si>
    <t>Month Year</t>
  </si>
  <si>
    <t>Total aboveground biomass (10^3 kg)</t>
  </si>
  <si>
    <t>Species specific aboveground biomass (values in 10^ 3kg)</t>
  </si>
  <si>
    <t>Schoenoplectus spp.</t>
  </si>
  <si>
    <t>Typha spp.</t>
  </si>
  <si>
    <t>Total Above Ground Biomass (kg)</t>
  </si>
  <si>
    <t>TAGBiomass (10^3 kg)</t>
  </si>
  <si>
    <t>NOTE: orange cells represent a calculated (derived)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</si>
</sst>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 yyyy;@"/>
    <numFmt numFmtId="165" formatCode="[$-409]mmmm\ yyyy;@"/>
  </numFmts>
  <fonts count="6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/>
    <xf numFmtId="0" fontId="1" fillId="2" borderId="0" xfId="1" applyBorder="1"/>
    <xf numFmtId="0" fontId="5" fillId="0" borderId="0" xfId="0" applyFont="1" applyAlignment="1">
      <alignment wrapText="1"/>
    </xf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0" fontId="0" fillId="0" borderId="0" xfId="0" applyFill="1"/>
    <xf numFmtId="0" fontId="5" fillId="0" borderId="0" xfId="0" applyFont="1" applyFill="1"/>
    <xf numFmtId="17" fontId="5" fillId="0" borderId="0" xfId="0" applyNumberFormat="1" applyFont="1"/>
    <xf numFmtId="165" fontId="5" fillId="0" borderId="0" xfId="0" applyNumberFormat="1" applyFont="1"/>
    <xf numFmtId="0" fontId="5" fillId="0" borderId="0" xfId="0" applyFont="1" applyAlignment="1">
      <alignment horizontal="center"/>
    </xf>
  </cellXfs>
  <cellStyles count="69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Output 2" xfId="3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E6" sqref="E6"/>
    </sheetView>
  </sheetViews>
  <sheetFormatPr baseColWidth="10" defaultColWidth="11" defaultRowHeight="15" x14ac:dyDescent="0"/>
  <cols>
    <col min="1" max="1" width="17.83203125" bestFit="1" customWidth="1"/>
    <col min="2" max="2" width="12.5" bestFit="1" customWidth="1"/>
    <col min="3" max="3" width="11.1640625" bestFit="1" customWidth="1"/>
    <col min="4" max="4" width="13.6640625" customWidth="1"/>
    <col min="8" max="8" width="14.6640625" bestFit="1" customWidth="1"/>
  </cols>
  <sheetData>
    <row r="1" spans="1:20" ht="60">
      <c r="A1" s="3" t="s">
        <v>1</v>
      </c>
      <c r="B1" s="3" t="s">
        <v>27</v>
      </c>
      <c r="C1" s="3" t="s">
        <v>28</v>
      </c>
      <c r="D1" s="3" t="s">
        <v>29</v>
      </c>
      <c r="E1" s="3" t="s">
        <v>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4" t="s">
        <v>8</v>
      </c>
      <c r="B2" s="5">
        <v>617131.48</v>
      </c>
      <c r="C2" s="6">
        <v>40725</v>
      </c>
      <c r="D2" s="5">
        <v>617.13</v>
      </c>
      <c r="E2" s="4">
        <v>2011</v>
      </c>
      <c r="F2" s="4"/>
      <c r="G2" s="4"/>
      <c r="H2" s="4"/>
      <c r="I2" s="4"/>
      <c r="J2" s="8"/>
      <c r="K2" s="7"/>
      <c r="L2" s="7"/>
      <c r="T2" s="4"/>
    </row>
    <row r="3" spans="1:20">
      <c r="A3" s="4" t="s">
        <v>9</v>
      </c>
      <c r="B3" s="5">
        <v>205662.24</v>
      </c>
      <c r="C3" s="6">
        <v>40787</v>
      </c>
      <c r="D3" s="5">
        <v>205.66</v>
      </c>
      <c r="E3" s="4">
        <v>2011</v>
      </c>
      <c r="F3" s="4"/>
      <c r="G3" s="4"/>
      <c r="H3" s="4"/>
      <c r="I3" s="4"/>
      <c r="J3" s="8"/>
      <c r="K3" s="8"/>
      <c r="L3" s="8"/>
      <c r="T3" s="4"/>
    </row>
    <row r="4" spans="1:20">
      <c r="A4" s="4" t="s">
        <v>10</v>
      </c>
      <c r="B4" s="5">
        <v>223157.42</v>
      </c>
      <c r="C4" s="6">
        <v>40848</v>
      </c>
      <c r="D4" s="5">
        <v>223.16</v>
      </c>
      <c r="E4" s="4">
        <v>2011</v>
      </c>
      <c r="F4" s="4"/>
      <c r="G4" s="4"/>
      <c r="H4" s="4"/>
      <c r="I4" s="4"/>
      <c r="J4" s="8"/>
      <c r="K4" s="7"/>
      <c r="L4" s="7"/>
      <c r="T4" s="4"/>
    </row>
    <row r="5" spans="1:20">
      <c r="A5" s="4" t="s">
        <v>11</v>
      </c>
      <c r="B5" s="5">
        <v>105578.35</v>
      </c>
      <c r="C5" s="6">
        <v>40909</v>
      </c>
      <c r="D5" s="5">
        <v>105.58</v>
      </c>
      <c r="E5" s="4">
        <v>2012</v>
      </c>
      <c r="F5" s="4"/>
      <c r="G5" s="4"/>
      <c r="H5" s="4"/>
      <c r="I5" s="4"/>
      <c r="T5" s="4"/>
    </row>
    <row r="6" spans="1:20">
      <c r="A6" s="4" t="s">
        <v>12</v>
      </c>
      <c r="B6" s="5">
        <v>92953.73</v>
      </c>
      <c r="C6" s="6">
        <v>40969</v>
      </c>
      <c r="D6" s="5">
        <v>92.95</v>
      </c>
      <c r="E6" s="4">
        <v>2012</v>
      </c>
      <c r="F6" s="4"/>
      <c r="G6" s="4"/>
      <c r="H6" s="4"/>
      <c r="I6" s="4"/>
      <c r="T6" s="4"/>
    </row>
    <row r="7" spans="1:20">
      <c r="A7" s="4" t="s">
        <v>13</v>
      </c>
      <c r="B7" s="5">
        <v>252056.85</v>
      </c>
      <c r="C7" s="6">
        <v>41030</v>
      </c>
      <c r="D7" s="5">
        <v>252.06</v>
      </c>
      <c r="E7" s="4">
        <v>2012</v>
      </c>
      <c r="F7" s="4"/>
      <c r="G7" s="4"/>
      <c r="H7" s="4"/>
      <c r="I7" s="4"/>
      <c r="T7" s="4"/>
    </row>
    <row r="8" spans="1:20">
      <c r="A8" s="4" t="s">
        <v>8</v>
      </c>
      <c r="B8" s="5">
        <v>492444.91</v>
      </c>
      <c r="C8" s="6">
        <v>41091</v>
      </c>
      <c r="D8" s="5">
        <v>492.44</v>
      </c>
      <c r="E8" s="4">
        <v>2012</v>
      </c>
      <c r="F8" s="4"/>
      <c r="G8" s="4"/>
      <c r="H8" s="4"/>
      <c r="I8" s="4"/>
      <c r="T8" s="4"/>
    </row>
    <row r="9" spans="1:20">
      <c r="A9" s="4" t="s">
        <v>9</v>
      </c>
      <c r="B9" s="4">
        <v>332145.92849999998</v>
      </c>
      <c r="C9" s="9">
        <v>41164</v>
      </c>
      <c r="D9" s="5">
        <v>332.15</v>
      </c>
      <c r="E9" s="4">
        <v>2012</v>
      </c>
      <c r="F9" s="4"/>
      <c r="G9" s="4"/>
      <c r="H9" s="4"/>
      <c r="I9" s="4"/>
      <c r="T9" s="4"/>
    </row>
    <row r="10" spans="1:20">
      <c r="A10" s="4"/>
      <c r="B10" s="4"/>
      <c r="C10" s="4"/>
      <c r="D10" s="4"/>
      <c r="E10" s="4"/>
      <c r="F10" s="4"/>
      <c r="G10" s="4"/>
      <c r="H10" s="4"/>
      <c r="I10" s="4"/>
      <c r="T10" s="4"/>
    </row>
    <row r="11" spans="1:20">
      <c r="A11" s="4"/>
      <c r="B11" s="4"/>
      <c r="C11" s="4"/>
      <c r="D11" s="4"/>
      <c r="E11" s="4"/>
      <c r="F11" s="4"/>
      <c r="G11" s="4"/>
      <c r="H11" s="4"/>
      <c r="I11" s="4"/>
      <c r="T11" s="4"/>
    </row>
    <row r="12" spans="1:20">
      <c r="A12" s="11" t="s">
        <v>0</v>
      </c>
      <c r="B12" s="11"/>
      <c r="C12" s="11"/>
      <c r="D12" s="11"/>
      <c r="E12" s="11"/>
      <c r="F12" s="11"/>
      <c r="G12" s="11"/>
      <c r="H12" s="4"/>
      <c r="I12" s="4"/>
      <c r="T12" s="4"/>
    </row>
    <row r="13" spans="1:20" ht="60">
      <c r="A13" s="4" t="s">
        <v>1</v>
      </c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4" t="s">
        <v>7</v>
      </c>
      <c r="H13" s="4" t="s">
        <v>28</v>
      </c>
      <c r="I13" s="4"/>
      <c r="T13" s="4"/>
    </row>
    <row r="14" spans="1:20">
      <c r="A14" s="4" t="s">
        <v>8</v>
      </c>
      <c r="B14" s="5">
        <v>135117.38</v>
      </c>
      <c r="C14" s="5">
        <v>69386.960000000006</v>
      </c>
      <c r="D14" s="5">
        <v>2817.16</v>
      </c>
      <c r="E14" s="5">
        <v>397197.62</v>
      </c>
      <c r="F14" s="5">
        <v>12612.36</v>
      </c>
      <c r="G14" s="4">
        <v>2011</v>
      </c>
      <c r="H14" s="10">
        <v>40725</v>
      </c>
      <c r="I14" s="4"/>
      <c r="T14" s="4"/>
    </row>
    <row r="15" spans="1:20">
      <c r="A15" s="4" t="s">
        <v>9</v>
      </c>
      <c r="B15" s="5">
        <v>64745.279999999999</v>
      </c>
      <c r="C15" s="5">
        <v>30425.47</v>
      </c>
      <c r="D15" s="5">
        <v>10692.43</v>
      </c>
      <c r="E15" s="5">
        <v>99799.06</v>
      </c>
      <c r="F15" s="5">
        <v>0</v>
      </c>
      <c r="G15" s="4">
        <v>2011</v>
      </c>
      <c r="H15" s="10">
        <v>40787</v>
      </c>
      <c r="I15" s="4"/>
      <c r="T15" s="4"/>
    </row>
    <row r="16" spans="1:20">
      <c r="A16" s="4" t="s">
        <v>10</v>
      </c>
      <c r="B16" s="5">
        <v>67019</v>
      </c>
      <c r="C16" s="5">
        <v>25111.83</v>
      </c>
      <c r="D16" s="5">
        <v>18196.53</v>
      </c>
      <c r="E16" s="5">
        <v>112830.06</v>
      </c>
      <c r="F16" s="5">
        <v>0</v>
      </c>
      <c r="G16" s="4">
        <v>2011</v>
      </c>
      <c r="H16" s="10">
        <v>40848</v>
      </c>
      <c r="I16" s="4"/>
      <c r="T16" s="4"/>
    </row>
    <row r="17" spans="1:20">
      <c r="A17" s="4" t="s">
        <v>11</v>
      </c>
      <c r="B17" s="5">
        <v>35723.040000000001</v>
      </c>
      <c r="C17" s="5">
        <v>15206.54</v>
      </c>
      <c r="D17" s="5">
        <v>9717.01</v>
      </c>
      <c r="E17" s="5">
        <v>44931.77</v>
      </c>
      <c r="F17" s="5">
        <v>0</v>
      </c>
      <c r="G17" s="4">
        <v>2012</v>
      </c>
      <c r="H17" s="10">
        <v>40909</v>
      </c>
      <c r="I17" s="4"/>
      <c r="T17" s="4"/>
    </row>
    <row r="18" spans="1:20">
      <c r="A18" s="4" t="s">
        <v>12</v>
      </c>
      <c r="B18" s="5">
        <v>20491.05</v>
      </c>
      <c r="C18" s="5">
        <v>5775.15</v>
      </c>
      <c r="D18" s="5">
        <v>9151.65</v>
      </c>
      <c r="E18" s="5">
        <v>57535.87</v>
      </c>
      <c r="F18" s="5">
        <v>0</v>
      </c>
      <c r="G18" s="4">
        <v>2012</v>
      </c>
      <c r="H18" s="10">
        <v>40969</v>
      </c>
      <c r="I18" s="4"/>
      <c r="T18" s="4"/>
    </row>
    <row r="19" spans="1:20">
      <c r="A19" s="4" t="s">
        <v>13</v>
      </c>
      <c r="B19" s="5">
        <v>45394.400000000001</v>
      </c>
      <c r="C19" s="5">
        <v>18834.54</v>
      </c>
      <c r="D19" s="5">
        <v>18232.400000000001</v>
      </c>
      <c r="E19" s="5">
        <v>169595.51</v>
      </c>
      <c r="F19" s="5">
        <v>0</v>
      </c>
      <c r="G19" s="4">
        <v>2012</v>
      </c>
      <c r="H19" s="10">
        <v>41030</v>
      </c>
      <c r="I19" s="4"/>
      <c r="T19" s="4"/>
    </row>
    <row r="20" spans="1:20">
      <c r="A20" s="4" t="s">
        <v>8</v>
      </c>
      <c r="B20" s="5">
        <v>102826.6</v>
      </c>
      <c r="C20" s="5">
        <v>49480.69</v>
      </c>
      <c r="D20" s="5">
        <v>19224.13</v>
      </c>
      <c r="E20" s="5">
        <v>320749.39</v>
      </c>
      <c r="F20" s="5">
        <v>164.1</v>
      </c>
      <c r="G20" s="4">
        <v>2012</v>
      </c>
      <c r="H20" s="10">
        <v>41091</v>
      </c>
      <c r="I20" s="4"/>
      <c r="T20" s="4"/>
    </row>
    <row r="21" spans="1:20">
      <c r="A21" s="4" t="s">
        <v>9</v>
      </c>
      <c r="B21" s="5">
        <v>48535.59</v>
      </c>
      <c r="C21" s="5">
        <v>47234.64</v>
      </c>
      <c r="D21" s="5">
        <v>5169.07</v>
      </c>
      <c r="E21" s="5">
        <v>231206.63</v>
      </c>
      <c r="F21" s="5">
        <v>0</v>
      </c>
      <c r="G21" s="4">
        <v>2012</v>
      </c>
      <c r="H21" s="9">
        <v>41164</v>
      </c>
      <c r="I21" s="4"/>
      <c r="T21" s="4"/>
    </row>
    <row r="22" spans="1:20">
      <c r="A22" s="4"/>
      <c r="B22" s="4"/>
      <c r="C22" s="4"/>
      <c r="D22" s="4"/>
      <c r="E22" s="4"/>
      <c r="F22" s="4"/>
      <c r="G22" s="4"/>
      <c r="H22" s="4"/>
      <c r="I22" s="4"/>
      <c r="J22" s="8"/>
      <c r="K22" s="7"/>
      <c r="L22" s="7"/>
    </row>
    <row r="23" spans="1:20">
      <c r="A23" s="4"/>
      <c r="B23" s="4"/>
      <c r="C23" s="4"/>
      <c r="D23" s="4"/>
      <c r="E23" s="4"/>
      <c r="F23" s="4"/>
      <c r="G23" s="4"/>
      <c r="H23" s="4"/>
      <c r="I23" s="4"/>
      <c r="J23" s="8"/>
      <c r="K23" s="8"/>
      <c r="L23" s="8"/>
    </row>
    <row r="24" spans="1:20">
      <c r="A24" s="11" t="s">
        <v>30</v>
      </c>
      <c r="B24" s="11"/>
      <c r="C24" s="11"/>
      <c r="D24" s="11"/>
      <c r="E24" s="11"/>
      <c r="F24" s="11"/>
      <c r="G24" s="4"/>
      <c r="H24" s="4"/>
      <c r="I24" s="4"/>
      <c r="J24" s="8"/>
      <c r="K24" s="7"/>
      <c r="L24" s="7"/>
    </row>
    <row r="25" spans="1:20" ht="30">
      <c r="A25" s="4" t="s">
        <v>28</v>
      </c>
      <c r="B25" s="4" t="s">
        <v>1</v>
      </c>
      <c r="C25" s="3" t="s">
        <v>31</v>
      </c>
      <c r="D25" s="3" t="s">
        <v>3</v>
      </c>
      <c r="E25" s="3" t="s">
        <v>4</v>
      </c>
      <c r="F25" s="3" t="s">
        <v>32</v>
      </c>
      <c r="G25" s="3" t="s">
        <v>6</v>
      </c>
      <c r="H25" s="4" t="s">
        <v>1</v>
      </c>
      <c r="I25" s="4"/>
    </row>
    <row r="26" spans="1:20">
      <c r="A26" s="10">
        <v>40725</v>
      </c>
      <c r="B26" s="4" t="s">
        <v>8</v>
      </c>
      <c r="C26" s="5">
        <v>135.12</v>
      </c>
      <c r="D26" s="5">
        <v>69.39</v>
      </c>
      <c r="E26" s="5">
        <v>2.82</v>
      </c>
      <c r="F26" s="5">
        <v>397.2</v>
      </c>
      <c r="G26" s="5">
        <v>12.61</v>
      </c>
      <c r="H26" s="4" t="s">
        <v>8</v>
      </c>
      <c r="I26" s="4"/>
    </row>
    <row r="27" spans="1:20">
      <c r="A27" s="10">
        <v>40787</v>
      </c>
      <c r="B27" s="4" t="s">
        <v>9</v>
      </c>
      <c r="C27" s="5">
        <v>64.75</v>
      </c>
      <c r="D27" s="5">
        <v>30.43</v>
      </c>
      <c r="E27" s="5">
        <v>10.69</v>
      </c>
      <c r="F27" s="5">
        <v>99.8</v>
      </c>
      <c r="G27" s="5">
        <v>0</v>
      </c>
      <c r="H27" s="4" t="s">
        <v>9</v>
      </c>
      <c r="I27" s="4"/>
    </row>
    <row r="28" spans="1:20">
      <c r="A28" s="10">
        <v>40848</v>
      </c>
      <c r="B28" s="4" t="s">
        <v>10</v>
      </c>
      <c r="C28" s="5">
        <v>67.02</v>
      </c>
      <c r="D28" s="5">
        <v>25.11</v>
      </c>
      <c r="E28" s="5">
        <v>18.2</v>
      </c>
      <c r="F28" s="5">
        <v>112.83</v>
      </c>
      <c r="G28" s="5">
        <v>0</v>
      </c>
      <c r="H28" s="4" t="s">
        <v>10</v>
      </c>
      <c r="I28" s="4"/>
    </row>
    <row r="29" spans="1:20">
      <c r="A29" s="10">
        <v>40909</v>
      </c>
      <c r="B29" s="4" t="s">
        <v>11</v>
      </c>
      <c r="C29" s="5">
        <v>35.72</v>
      </c>
      <c r="D29" s="5">
        <v>15.21</v>
      </c>
      <c r="E29" s="5">
        <v>9.7200000000000006</v>
      </c>
      <c r="F29" s="5">
        <v>44.93</v>
      </c>
      <c r="G29" s="5">
        <v>0</v>
      </c>
      <c r="H29" s="4" t="s">
        <v>11</v>
      </c>
      <c r="I29" s="4"/>
    </row>
    <row r="30" spans="1:20">
      <c r="A30" s="10">
        <v>40969</v>
      </c>
      <c r="B30" s="4" t="s">
        <v>12</v>
      </c>
      <c r="C30" s="5">
        <v>20.49</v>
      </c>
      <c r="D30" s="5">
        <v>5.78</v>
      </c>
      <c r="E30" s="5">
        <v>9.15</v>
      </c>
      <c r="F30" s="5">
        <v>57.54</v>
      </c>
      <c r="G30" s="5">
        <v>0</v>
      </c>
      <c r="H30" s="4" t="s">
        <v>12</v>
      </c>
      <c r="I30" s="4"/>
    </row>
    <row r="31" spans="1:20">
      <c r="A31" s="10">
        <v>41030</v>
      </c>
      <c r="B31" s="4" t="s">
        <v>13</v>
      </c>
      <c r="C31" s="5">
        <v>45.39</v>
      </c>
      <c r="D31" s="5">
        <v>18.829999999999998</v>
      </c>
      <c r="E31" s="5">
        <v>18.23</v>
      </c>
      <c r="F31" s="5">
        <v>169.6</v>
      </c>
      <c r="G31" s="5">
        <v>0</v>
      </c>
      <c r="H31" s="4" t="s">
        <v>13</v>
      </c>
      <c r="I31" s="4"/>
    </row>
    <row r="32" spans="1:20">
      <c r="A32" s="10">
        <v>41091</v>
      </c>
      <c r="B32" s="4" t="s">
        <v>8</v>
      </c>
      <c r="C32" s="5">
        <v>102.83</v>
      </c>
      <c r="D32" s="5">
        <v>49.48</v>
      </c>
      <c r="E32" s="5">
        <v>19.22</v>
      </c>
      <c r="F32" s="5">
        <v>320.75</v>
      </c>
      <c r="G32" s="5">
        <v>0.16</v>
      </c>
      <c r="H32" s="4" t="s">
        <v>8</v>
      </c>
      <c r="I32" s="4"/>
    </row>
    <row r="33" spans="1:9">
      <c r="A33" s="9">
        <v>41164</v>
      </c>
      <c r="B33" s="4" t="s">
        <v>9</v>
      </c>
      <c r="C33" s="5">
        <v>48.54</v>
      </c>
      <c r="D33" s="5">
        <v>47.23</v>
      </c>
      <c r="E33" s="5">
        <v>5.17</v>
      </c>
      <c r="F33" s="5">
        <v>231.21</v>
      </c>
      <c r="G33" s="5">
        <v>0</v>
      </c>
      <c r="H33" s="4" t="s">
        <v>9</v>
      </c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</sheetData>
  <mergeCells count="2">
    <mergeCell ref="A12:G12"/>
    <mergeCell ref="A24:F2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H23" sqref="H23"/>
    </sheetView>
  </sheetViews>
  <sheetFormatPr baseColWidth="10" defaultRowHeight="15" x14ac:dyDescent="0"/>
  <cols>
    <col min="11" max="11" width="18.33203125" bestFit="1" customWidth="1"/>
    <col min="12" max="12" width="10.83203125" customWidth="1"/>
  </cols>
  <sheetData>
    <row r="1" spans="1:16">
      <c r="A1" t="s">
        <v>0</v>
      </c>
      <c r="L1" t="s">
        <v>20</v>
      </c>
    </row>
    <row r="2" spans="1:16">
      <c r="A2" t="s">
        <v>1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33</v>
      </c>
      <c r="I2" t="s">
        <v>34</v>
      </c>
      <c r="L2" t="s">
        <v>2</v>
      </c>
      <c r="M2" t="s">
        <v>3</v>
      </c>
      <c r="N2" t="s">
        <v>4</v>
      </c>
      <c r="O2" t="s">
        <v>5</v>
      </c>
      <c r="P2" t="s">
        <v>6</v>
      </c>
    </row>
    <row r="3" spans="1:16">
      <c r="A3" t="s">
        <v>8</v>
      </c>
      <c r="B3">
        <v>2011</v>
      </c>
      <c r="C3">
        <v>135117.37756240374</v>
      </c>
      <c r="D3">
        <v>69386.956862239647</v>
      </c>
      <c r="E3">
        <v>2817.1592810396519</v>
      </c>
      <c r="F3">
        <v>397197.62474997825</v>
      </c>
      <c r="G3">
        <v>12612.357209767068</v>
      </c>
      <c r="H3">
        <f>SUM(C3:G3)</f>
        <v>617131.47566542833</v>
      </c>
      <c r="I3">
        <f>H3/1000</f>
        <v>617.1314756654283</v>
      </c>
    </row>
    <row r="4" spans="1:16">
      <c r="A4" s="1" t="s">
        <v>14</v>
      </c>
      <c r="B4" s="1">
        <v>2011</v>
      </c>
      <c r="C4" s="1">
        <f>C3-(L4*-30)</f>
        <v>99931.327562288774</v>
      </c>
      <c r="D4" s="1">
        <f>D3-(M4*-30)</f>
        <v>49906.215722043242</v>
      </c>
      <c r="E4" s="1">
        <f>E3-(N4*-30)</f>
        <v>6754.7936792913115</v>
      </c>
      <c r="F4" s="1">
        <f>F3-(O4*-30)</f>
        <v>248498.34017025071</v>
      </c>
      <c r="G4" s="1">
        <f>G3-(P4*-30)</f>
        <v>6306.1786048835338</v>
      </c>
      <c r="H4">
        <f t="shared" ref="H4:H15" si="0">SUM(C4:G4)</f>
        <v>411396.85573875759</v>
      </c>
      <c r="I4">
        <f t="shared" ref="I4:I15" si="1">H4/1000</f>
        <v>411.39685573875761</v>
      </c>
      <c r="K4" t="s">
        <v>21</v>
      </c>
      <c r="L4">
        <f>(C5-C3)/60</f>
        <v>-1172.8683333371655</v>
      </c>
      <c r="M4">
        <f>(D5-D3)/60</f>
        <v>-649.35803800654696</v>
      </c>
      <c r="N4">
        <f>(E5-E3)/60</f>
        <v>131.25447994172197</v>
      </c>
      <c r="O4">
        <f>(F5-F3)/60</f>
        <v>-4956.6428193242509</v>
      </c>
      <c r="P4">
        <f>(G5-G3)/60</f>
        <v>-210.20595349611779</v>
      </c>
    </row>
    <row r="5" spans="1:16">
      <c r="A5" t="s">
        <v>9</v>
      </c>
      <c r="B5">
        <v>2011</v>
      </c>
      <c r="C5">
        <v>64745.277562173811</v>
      </c>
      <c r="D5">
        <v>30425.474581846829</v>
      </c>
      <c r="E5">
        <v>10692.428077542971</v>
      </c>
      <c r="F5">
        <v>99799.055590523189</v>
      </c>
      <c r="G5">
        <v>0</v>
      </c>
      <c r="H5">
        <f t="shared" si="0"/>
        <v>205662.23581208679</v>
      </c>
      <c r="I5">
        <f t="shared" si="1"/>
        <v>205.66223581208678</v>
      </c>
    </row>
    <row r="6" spans="1:16">
      <c r="A6" s="1" t="s">
        <v>15</v>
      </c>
      <c r="B6" s="1">
        <v>2011</v>
      </c>
      <c r="C6" s="1">
        <f>C5-(L6*-30)</f>
        <v>65882.138474323438</v>
      </c>
      <c r="D6" s="1">
        <f>D5-(M6*-30)</f>
        <v>27768.652754743427</v>
      </c>
      <c r="E6" s="1">
        <f>E5-(N6*-30)</f>
        <v>14444.480999487652</v>
      </c>
      <c r="F6" s="1">
        <f>F5-(O6*-30)</f>
        <v>106314.55584215716</v>
      </c>
      <c r="G6" s="1">
        <f>G5-(P6*-30)</f>
        <v>0</v>
      </c>
      <c r="H6">
        <f t="shared" si="0"/>
        <v>214409.82807071169</v>
      </c>
      <c r="I6">
        <f t="shared" si="1"/>
        <v>214.40982807071168</v>
      </c>
      <c r="K6" t="s">
        <v>22</v>
      </c>
      <c r="L6">
        <f>(C7-C5)/60</f>
        <v>37.89536373832113</v>
      </c>
      <c r="M6">
        <f>(D7-D5)/60</f>
        <v>-88.5607275701134</v>
      </c>
      <c r="N6">
        <f>(E7-E5)/60</f>
        <v>125.06843073148941</v>
      </c>
      <c r="O6">
        <f>(F7-F5)/60</f>
        <v>217.18334172113271</v>
      </c>
      <c r="P6">
        <f>(G7-G5)/60</f>
        <v>0</v>
      </c>
    </row>
    <row r="7" spans="1:16">
      <c r="A7" t="s">
        <v>10</v>
      </c>
      <c r="B7">
        <v>2011</v>
      </c>
      <c r="C7">
        <v>67018.999386473079</v>
      </c>
      <c r="D7">
        <v>25111.830927640025</v>
      </c>
      <c r="E7">
        <v>18196.533921432336</v>
      </c>
      <c r="F7">
        <v>112830.05609379115</v>
      </c>
      <c r="G7">
        <v>0</v>
      </c>
      <c r="H7">
        <f t="shared" si="0"/>
        <v>223157.4203293366</v>
      </c>
      <c r="I7">
        <f t="shared" si="1"/>
        <v>223.15742032933659</v>
      </c>
    </row>
    <row r="8" spans="1:16">
      <c r="A8" s="1" t="s">
        <v>16</v>
      </c>
      <c r="B8" s="1">
        <v>2011</v>
      </c>
      <c r="C8" s="1">
        <f>C7-(L8*-30)</f>
        <v>51371.020600195581</v>
      </c>
      <c r="D8" s="1">
        <f>D7-(M8*-30)</f>
        <v>20159.185080354138</v>
      </c>
      <c r="E8" s="1">
        <f>E7-(N8*-30)</f>
        <v>13956.769799136506</v>
      </c>
      <c r="F8" s="1">
        <f>F7-(O8*-30)</f>
        <v>78880.911630800052</v>
      </c>
      <c r="G8" s="1">
        <f>G7-(P8*-30)</f>
        <v>0</v>
      </c>
      <c r="H8">
        <f t="shared" si="0"/>
        <v>164367.88711048628</v>
      </c>
      <c r="I8">
        <f t="shared" si="1"/>
        <v>164.36788711048627</v>
      </c>
      <c r="K8" t="s">
        <v>23</v>
      </c>
      <c r="L8">
        <f>(C9-C7)/60</f>
        <v>-521.5992928759166</v>
      </c>
      <c r="M8">
        <f>(D9-D7)/60</f>
        <v>-165.08819490952953</v>
      </c>
      <c r="N8">
        <f>(E9-E7)/60</f>
        <v>-141.3254707431943</v>
      </c>
      <c r="O8">
        <f>(F9-F7)/60</f>
        <v>-1131.6381487663698</v>
      </c>
      <c r="P8">
        <f>(G9-G7)/60</f>
        <v>0</v>
      </c>
    </row>
    <row r="9" spans="1:16">
      <c r="A9" t="s">
        <v>11</v>
      </c>
      <c r="B9">
        <v>2012</v>
      </c>
      <c r="C9">
        <v>35723.041813918084</v>
      </c>
      <c r="D9">
        <v>15206.539233068253</v>
      </c>
      <c r="E9">
        <v>9717.0056768406776</v>
      </c>
      <c r="F9">
        <v>44931.767167808968</v>
      </c>
      <c r="G9">
        <v>0</v>
      </c>
      <c r="H9">
        <f t="shared" si="0"/>
        <v>105578.35389163598</v>
      </c>
      <c r="I9">
        <f t="shared" si="1"/>
        <v>105.57835389163598</v>
      </c>
    </row>
    <row r="10" spans="1:16">
      <c r="A10" s="1" t="s">
        <v>17</v>
      </c>
      <c r="B10" s="1">
        <v>2012</v>
      </c>
      <c r="C10" s="1">
        <f>C9-(L10*-30)</f>
        <v>28107.046335645275</v>
      </c>
      <c r="D10" s="1">
        <f>D9-(M10*-30)</f>
        <v>10490.845176165742</v>
      </c>
      <c r="E10" s="1">
        <f>E9-(N10*-30)</f>
        <v>9434.3303062562554</v>
      </c>
      <c r="F10" s="1">
        <f>F9-(O10*-30)</f>
        <v>51233.818166434525</v>
      </c>
      <c r="G10" s="1">
        <f>G9-(P10*-30)</f>
        <v>0</v>
      </c>
      <c r="H10">
        <f t="shared" si="0"/>
        <v>99266.039984501796</v>
      </c>
      <c r="I10">
        <f t="shared" si="1"/>
        <v>99.266039984501802</v>
      </c>
      <c r="K10" t="s">
        <v>24</v>
      </c>
      <c r="L10">
        <f>(C11-C9)/60</f>
        <v>-253.8665159424269</v>
      </c>
      <c r="M10">
        <f>(D11-D9)/60</f>
        <v>-157.18980189675042</v>
      </c>
      <c r="N10">
        <f>(E11-E9)/60</f>
        <v>-9.4225123528141008</v>
      </c>
      <c r="O10">
        <f>(F11-F9)/60</f>
        <v>210.06836662085189</v>
      </c>
      <c r="P10">
        <f>(G11-G9)/60</f>
        <v>0</v>
      </c>
    </row>
    <row r="11" spans="1:16">
      <c r="A11" t="s">
        <v>12</v>
      </c>
      <c r="B11">
        <v>2012</v>
      </c>
      <c r="C11">
        <v>20491.050857372469</v>
      </c>
      <c r="D11">
        <v>5775.1511192632279</v>
      </c>
      <c r="E11">
        <v>9151.6549356718315</v>
      </c>
      <c r="F11">
        <v>57535.869165060081</v>
      </c>
      <c r="G11">
        <v>0</v>
      </c>
      <c r="H11">
        <f t="shared" si="0"/>
        <v>92953.72607736761</v>
      </c>
      <c r="I11">
        <f t="shared" si="1"/>
        <v>92.953726077367605</v>
      </c>
    </row>
    <row r="12" spans="1:16">
      <c r="A12" s="1" t="s">
        <v>18</v>
      </c>
      <c r="B12" s="1">
        <v>2012</v>
      </c>
      <c r="C12" s="1">
        <f>C11-(L12*-30)</f>
        <v>32942.722986206223</v>
      </c>
      <c r="D12" s="1">
        <f>D11-(M12*-30)</f>
        <v>12304.848020687052</v>
      </c>
      <c r="E12" s="1">
        <f>E11-(N12*-30)</f>
        <v>13692.027640453784</v>
      </c>
      <c r="F12" s="1">
        <f>F11-(O12*-30)</f>
        <v>113565.68856793619</v>
      </c>
      <c r="G12" s="1">
        <f>G11-(P12*-30)</f>
        <v>0</v>
      </c>
      <c r="H12">
        <f t="shared" si="0"/>
        <v>172505.28721528326</v>
      </c>
      <c r="I12">
        <f t="shared" si="1"/>
        <v>172.50528721528326</v>
      </c>
      <c r="K12" t="s">
        <v>25</v>
      </c>
      <c r="L12">
        <f>(C13-C11)/60</f>
        <v>415.05573762779187</v>
      </c>
      <c r="M12">
        <f>(D13-D11)/60</f>
        <v>217.65656338079413</v>
      </c>
      <c r="N12">
        <f>(E13-E11)/60</f>
        <v>151.34575682606507</v>
      </c>
      <c r="O12">
        <f>(F13-F11)/60</f>
        <v>1867.6606467625368</v>
      </c>
      <c r="P12">
        <f>(G13-G11)/60</f>
        <v>0</v>
      </c>
    </row>
    <row r="13" spans="1:16">
      <c r="A13" t="s">
        <v>13</v>
      </c>
      <c r="B13">
        <v>2012</v>
      </c>
      <c r="C13">
        <v>45394.395115039981</v>
      </c>
      <c r="D13">
        <v>18834.544922110876</v>
      </c>
      <c r="E13">
        <v>18232.400345235736</v>
      </c>
      <c r="F13">
        <v>169595.50797081229</v>
      </c>
      <c r="G13">
        <v>0</v>
      </c>
      <c r="H13">
        <f t="shared" si="0"/>
        <v>252056.84835319887</v>
      </c>
      <c r="I13">
        <f t="shared" si="1"/>
        <v>252.05684835319889</v>
      </c>
    </row>
    <row r="14" spans="1:16">
      <c r="A14" s="1" t="s">
        <v>19</v>
      </c>
      <c r="B14" s="1">
        <v>2012</v>
      </c>
      <c r="C14" s="1">
        <f>C13-(L14*-30)</f>
        <v>74110.49702035675</v>
      </c>
      <c r="D14" s="1">
        <f>D13-(M14*-30)</f>
        <v>34157.617635400187</v>
      </c>
      <c r="E14" s="1">
        <f>E13-(N14*-30)</f>
        <v>18728.266967324293</v>
      </c>
      <c r="F14" s="1">
        <f>F13-(O14*-30)</f>
        <v>245172.4475519688</v>
      </c>
      <c r="G14" s="1">
        <f>G13-(P14*-30)</f>
        <v>82.052422323954048</v>
      </c>
      <c r="H14">
        <f t="shared" si="0"/>
        <v>372250.88159737398</v>
      </c>
      <c r="I14">
        <f t="shared" si="1"/>
        <v>372.25088159737396</v>
      </c>
      <c r="K14" t="s">
        <v>26</v>
      </c>
      <c r="L14">
        <f>(C15-C13)/60</f>
        <v>957.20339684389228</v>
      </c>
      <c r="M14">
        <f>(D15-D13)/60</f>
        <v>510.76909044297713</v>
      </c>
      <c r="N14">
        <f>(E15-E13)/60</f>
        <v>16.528887402951842</v>
      </c>
      <c r="O14">
        <f>(F15-F13)/60</f>
        <v>2519.2313193718828</v>
      </c>
      <c r="P14">
        <f>(G15-G13)/60</f>
        <v>2.7350807441318015</v>
      </c>
    </row>
    <row r="15" spans="1:16">
      <c r="A15" t="s">
        <v>8</v>
      </c>
      <c r="B15">
        <v>2012</v>
      </c>
      <c r="C15">
        <v>102826.59892567352</v>
      </c>
      <c r="D15">
        <v>49480.690348689503</v>
      </c>
      <c r="E15">
        <v>19224.133589412846</v>
      </c>
      <c r="F15">
        <v>320749.38713312527</v>
      </c>
      <c r="G15">
        <v>164.1048446479081</v>
      </c>
      <c r="H15">
        <f t="shared" si="0"/>
        <v>492444.91484154906</v>
      </c>
      <c r="I15">
        <f t="shared" si="1"/>
        <v>492.44491484154906</v>
      </c>
    </row>
    <row r="16" spans="1:16">
      <c r="A16" s="2" t="s">
        <v>14</v>
      </c>
      <c r="B16" s="2">
        <v>2012</v>
      </c>
      <c r="C16" s="1">
        <f>C15-(L16*-30)</f>
        <v>75681.096427622469</v>
      </c>
      <c r="D16" s="1">
        <f t="shared" ref="D16:G16" si="2">D15-(M16*-30)</f>
        <v>48357.662796424251</v>
      </c>
      <c r="E16" s="1">
        <f t="shared" si="2"/>
        <v>12196.601881161681</v>
      </c>
      <c r="F16" s="1">
        <f t="shared" si="2"/>
        <v>275978.00815278525</v>
      </c>
      <c r="G16" s="1">
        <f t="shared" si="2"/>
        <v>82.052422323954048</v>
      </c>
      <c r="H16">
        <f t="shared" ref="H16" si="3">SUM(C16:G16)</f>
        <v>412295.42168031761</v>
      </c>
      <c r="I16">
        <f t="shared" ref="I16" si="4">H16/1000</f>
        <v>412.29542168031759</v>
      </c>
      <c r="K16" t="s">
        <v>21</v>
      </c>
      <c r="L16">
        <f>(C17-C15)/60</f>
        <v>-904.85008326836839</v>
      </c>
      <c r="M16">
        <f>(D17-D15)/60</f>
        <v>-37.434251742175064</v>
      </c>
      <c r="N16">
        <f>(E17-E15)/60</f>
        <v>-234.25105694170549</v>
      </c>
      <c r="O16">
        <f>(F17-F15)/60</f>
        <v>-1492.3792993446671</v>
      </c>
      <c r="P16">
        <f>(G17-G15)/60</f>
        <v>-2.7350807441318015</v>
      </c>
    </row>
    <row r="17" spans="1:9">
      <c r="A17" t="s">
        <v>9</v>
      </c>
      <c r="B17">
        <v>2012</v>
      </c>
      <c r="C17">
        <v>48535.593929571412</v>
      </c>
      <c r="D17">
        <v>47234.635244158999</v>
      </c>
      <c r="E17">
        <v>5169.0701729105158</v>
      </c>
      <c r="F17">
        <v>231206.62917244525</v>
      </c>
      <c r="G17">
        <v>0</v>
      </c>
      <c r="H17">
        <f t="shared" ref="H17" si="5">SUM(C17:G17)</f>
        <v>332145.92851908621</v>
      </c>
      <c r="I17">
        <f t="shared" ref="I17" si="6">H17/1000</f>
        <v>332.14592851908623</v>
      </c>
    </row>
    <row r="19" spans="1:9">
      <c r="A19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aboveground biomass</vt:lpstr>
      <vt:lpstr>derivatives for chris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2012-07-25T22:27:45Z</dcterms:created>
  <dcterms:modified xsi:type="dcterms:W3CDTF">2012-12-27T01:32:06Z</dcterms:modified>
</cp:coreProperties>
</file>