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6480" yWindow="0" windowWidth="22440" windowHeight="19680" tabRatio="927" firstSheet="1" activeTab="1"/>
  </bookViews>
  <sheets>
    <sheet name="Daily Flow and ET" sheetId="7" r:id="rId1"/>
    <sheet name="Monthly Water Budget" sheetId="8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8" l="1"/>
  <c r="E17" i="8"/>
  <c r="E16" i="8"/>
  <c r="E15" i="8"/>
  <c r="E14" i="8"/>
  <c r="E12" i="8"/>
  <c r="E11" i="8"/>
  <c r="E10" i="8"/>
  <c r="E9" i="8"/>
  <c r="E8" i="8"/>
  <c r="E7" i="8"/>
  <c r="E6" i="8"/>
  <c r="E5" i="8"/>
  <c r="E4" i="8"/>
  <c r="E3" i="8"/>
  <c r="E2" i="8"/>
  <c r="F14" i="8"/>
  <c r="F11" i="8"/>
  <c r="G11" i="8"/>
  <c r="F12" i="8"/>
  <c r="G12" i="8"/>
  <c r="G14" i="8"/>
  <c r="F15" i="8"/>
  <c r="G15" i="8"/>
  <c r="F16" i="8"/>
  <c r="G16" i="8"/>
  <c r="F17" i="8"/>
  <c r="G17" i="8"/>
  <c r="F18" i="8"/>
  <c r="G18" i="8"/>
  <c r="D11" i="8"/>
  <c r="D12" i="8"/>
  <c r="D14" i="8"/>
  <c r="D15" i="8"/>
  <c r="D16" i="8"/>
  <c r="D17" i="8"/>
  <c r="D18" i="8"/>
  <c r="C18" i="8"/>
  <c r="C17" i="8"/>
  <c r="C16" i="8"/>
  <c r="C15" i="8"/>
  <c r="C14" i="8"/>
  <c r="C12" i="8"/>
  <c r="C11" i="8"/>
  <c r="H526" i="7"/>
  <c r="H496" i="7"/>
  <c r="H465" i="7"/>
  <c r="H435" i="7"/>
  <c r="H404" i="7"/>
  <c r="H376" i="7"/>
  <c r="H336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F317" i="7"/>
  <c r="G317" i="7"/>
  <c r="F318" i="7"/>
  <c r="G318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F338" i="7"/>
  <c r="G338" i="7"/>
  <c r="F339" i="7"/>
  <c r="G339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F360" i="7"/>
  <c r="G360" i="7"/>
  <c r="F361" i="7"/>
  <c r="G361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F384" i="7"/>
  <c r="G384" i="7"/>
  <c r="F385" i="7"/>
  <c r="G385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F403" i="7"/>
  <c r="G403" i="7"/>
  <c r="F404" i="7"/>
  <c r="G404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F425" i="7"/>
  <c r="G425" i="7"/>
  <c r="F426" i="7"/>
  <c r="G42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F445" i="7"/>
  <c r="G445" i="7"/>
  <c r="F446" i="7"/>
  <c r="G446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4" i="7"/>
  <c r="G454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F464" i="7"/>
  <c r="G464" i="7"/>
  <c r="F465" i="7"/>
  <c r="G46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F484" i="7"/>
  <c r="G484" i="7"/>
  <c r="F485" i="7"/>
  <c r="G485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4" i="7"/>
  <c r="G504" i="7"/>
  <c r="F505" i="7"/>
  <c r="G505" i="7"/>
  <c r="F506" i="7"/>
  <c r="G506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F526" i="7"/>
  <c r="G526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Q496" i="7"/>
  <c r="R496" i="7"/>
  <c r="S496" i="7"/>
  <c r="T496" i="7"/>
  <c r="P496" i="7"/>
  <c r="Q465" i="7"/>
  <c r="R465" i="7"/>
  <c r="S465" i="7"/>
  <c r="T465" i="7"/>
  <c r="P465" i="7"/>
  <c r="Q435" i="7"/>
  <c r="R435" i="7"/>
  <c r="S435" i="7"/>
  <c r="T435" i="7"/>
  <c r="P435" i="7"/>
  <c r="Q404" i="7"/>
  <c r="R404" i="7"/>
  <c r="S404" i="7"/>
  <c r="T404" i="7"/>
  <c r="P404" i="7"/>
  <c r="Q376" i="7"/>
  <c r="R376" i="7"/>
  <c r="S376" i="7"/>
  <c r="T376" i="7"/>
  <c r="P376" i="7"/>
  <c r="Q336" i="7"/>
  <c r="R336" i="7"/>
  <c r="S336" i="7"/>
  <c r="T336" i="7"/>
  <c r="P336" i="7"/>
  <c r="Q306" i="7"/>
  <c r="R306" i="7"/>
  <c r="S306" i="7"/>
  <c r="T306" i="7"/>
  <c r="P306" i="7"/>
  <c r="Q275" i="7"/>
  <c r="R275" i="7"/>
  <c r="S275" i="7"/>
  <c r="T275" i="7"/>
  <c r="P275" i="7"/>
  <c r="P245" i="7"/>
  <c r="P214" i="7"/>
  <c r="Q183" i="7"/>
  <c r="R183" i="7"/>
  <c r="S183" i="7"/>
  <c r="T183" i="7"/>
  <c r="P183" i="7"/>
  <c r="P153" i="7"/>
  <c r="Q122" i="7"/>
  <c r="R122" i="7"/>
  <c r="S122" i="7"/>
  <c r="T122" i="7"/>
  <c r="P122" i="7"/>
  <c r="P92" i="7"/>
  <c r="Q61" i="7"/>
  <c r="R61" i="7"/>
  <c r="S61" i="7"/>
  <c r="T61" i="7"/>
  <c r="P61" i="7"/>
  <c r="C4" i="8"/>
  <c r="G4" i="8"/>
  <c r="C10" i="8"/>
  <c r="D10" i="8"/>
  <c r="F10" i="8"/>
  <c r="I10" i="8"/>
  <c r="C9" i="8"/>
  <c r="D9" i="8"/>
  <c r="T245" i="7"/>
  <c r="F9" i="8"/>
  <c r="I9" i="8"/>
  <c r="C8" i="8"/>
  <c r="D8" i="8"/>
  <c r="T214" i="7"/>
  <c r="F8" i="8"/>
  <c r="I8" i="8"/>
  <c r="C7" i="8"/>
  <c r="D7" i="8"/>
  <c r="F7" i="8"/>
  <c r="I7" i="8"/>
  <c r="C6" i="8"/>
  <c r="D6" i="8"/>
  <c r="T153" i="7"/>
  <c r="F6" i="8"/>
  <c r="I6" i="8"/>
  <c r="C5" i="8"/>
  <c r="D5" i="8"/>
  <c r="F5" i="8"/>
  <c r="I5" i="8"/>
  <c r="D4" i="8"/>
  <c r="F4" i="8"/>
  <c r="I4" i="8"/>
  <c r="C3" i="8"/>
  <c r="D3" i="8"/>
  <c r="F3" i="8"/>
  <c r="I3" i="8"/>
  <c r="C2" i="8"/>
  <c r="D2" i="8"/>
  <c r="T32" i="7"/>
  <c r="F2" i="8"/>
  <c r="I2" i="8"/>
  <c r="S245" i="7"/>
  <c r="R245" i="7"/>
  <c r="Q245" i="7"/>
  <c r="S214" i="7"/>
  <c r="R214" i="7"/>
  <c r="Q214" i="7"/>
  <c r="S153" i="7"/>
  <c r="R153" i="7"/>
  <c r="Q153" i="7"/>
  <c r="S92" i="7"/>
  <c r="R92" i="7"/>
  <c r="Q92" i="7"/>
  <c r="P32" i="7"/>
  <c r="Q32" i="7"/>
  <c r="R32" i="7"/>
  <c r="S32" i="7"/>
  <c r="D246" i="7"/>
  <c r="F246" i="7"/>
  <c r="G246" i="7"/>
  <c r="D247" i="7"/>
  <c r="F247" i="7"/>
  <c r="G247" i="7"/>
  <c r="D248" i="7"/>
  <c r="F248" i="7"/>
  <c r="G248" i="7"/>
  <c r="D249" i="7"/>
  <c r="F249" i="7"/>
  <c r="G249" i="7"/>
  <c r="D250" i="7"/>
  <c r="F250" i="7"/>
  <c r="G250" i="7"/>
  <c r="D251" i="7"/>
  <c r="F251" i="7"/>
  <c r="G251" i="7"/>
  <c r="D252" i="7"/>
  <c r="F252" i="7"/>
  <c r="G252" i="7"/>
  <c r="D253" i="7"/>
  <c r="F253" i="7"/>
  <c r="G253" i="7"/>
  <c r="D254" i="7"/>
  <c r="F254" i="7"/>
  <c r="G254" i="7"/>
  <c r="D255" i="7"/>
  <c r="F255" i="7"/>
  <c r="G255" i="7"/>
  <c r="D256" i="7"/>
  <c r="F256" i="7"/>
  <c r="G256" i="7"/>
  <c r="D257" i="7"/>
  <c r="F257" i="7"/>
  <c r="G257" i="7"/>
  <c r="D258" i="7"/>
  <c r="F258" i="7"/>
  <c r="G258" i="7"/>
  <c r="D259" i="7"/>
  <c r="F259" i="7"/>
  <c r="G259" i="7"/>
  <c r="D260" i="7"/>
  <c r="F260" i="7"/>
  <c r="G260" i="7"/>
  <c r="D261" i="7"/>
  <c r="F261" i="7"/>
  <c r="G261" i="7"/>
  <c r="D262" i="7"/>
  <c r="F262" i="7"/>
  <c r="G262" i="7"/>
  <c r="D263" i="7"/>
  <c r="F263" i="7"/>
  <c r="G263" i="7"/>
  <c r="D264" i="7"/>
  <c r="F264" i="7"/>
  <c r="G264" i="7"/>
  <c r="D265" i="7"/>
  <c r="F265" i="7"/>
  <c r="G265" i="7"/>
  <c r="D266" i="7"/>
  <c r="F266" i="7"/>
  <c r="G266" i="7"/>
  <c r="D267" i="7"/>
  <c r="F267" i="7"/>
  <c r="G267" i="7"/>
  <c r="D268" i="7"/>
  <c r="F268" i="7"/>
  <c r="G268" i="7"/>
  <c r="D269" i="7"/>
  <c r="F269" i="7"/>
  <c r="G269" i="7"/>
  <c r="D270" i="7"/>
  <c r="F270" i="7"/>
  <c r="G270" i="7"/>
  <c r="D271" i="7"/>
  <c r="F271" i="7"/>
  <c r="G271" i="7"/>
  <c r="D272" i="7"/>
  <c r="F272" i="7"/>
  <c r="G272" i="7"/>
  <c r="D273" i="7"/>
  <c r="F273" i="7"/>
  <c r="G273" i="7"/>
  <c r="D274" i="7"/>
  <c r="F274" i="7"/>
  <c r="G274" i="7"/>
  <c r="D275" i="7"/>
  <c r="F275" i="7"/>
  <c r="G275" i="7"/>
  <c r="H275" i="7"/>
  <c r="D215" i="7"/>
  <c r="F215" i="7"/>
  <c r="G215" i="7"/>
  <c r="D216" i="7"/>
  <c r="F216" i="7"/>
  <c r="G216" i="7"/>
  <c r="D217" i="7"/>
  <c r="F217" i="7"/>
  <c r="G217" i="7"/>
  <c r="D218" i="7"/>
  <c r="F218" i="7"/>
  <c r="G218" i="7"/>
  <c r="D219" i="7"/>
  <c r="F219" i="7"/>
  <c r="G219" i="7"/>
  <c r="D220" i="7"/>
  <c r="F220" i="7"/>
  <c r="G220" i="7"/>
  <c r="D221" i="7"/>
  <c r="F221" i="7"/>
  <c r="G221" i="7"/>
  <c r="D222" i="7"/>
  <c r="F222" i="7"/>
  <c r="G222" i="7"/>
  <c r="D223" i="7"/>
  <c r="F223" i="7"/>
  <c r="G223" i="7"/>
  <c r="D224" i="7"/>
  <c r="F224" i="7"/>
  <c r="G224" i="7"/>
  <c r="D225" i="7"/>
  <c r="F225" i="7"/>
  <c r="G225" i="7"/>
  <c r="D226" i="7"/>
  <c r="F226" i="7"/>
  <c r="G226" i="7"/>
  <c r="D227" i="7"/>
  <c r="F227" i="7"/>
  <c r="G227" i="7"/>
  <c r="D228" i="7"/>
  <c r="F228" i="7"/>
  <c r="G228" i="7"/>
  <c r="D229" i="7"/>
  <c r="F229" i="7"/>
  <c r="G229" i="7"/>
  <c r="D230" i="7"/>
  <c r="F230" i="7"/>
  <c r="G230" i="7"/>
  <c r="D231" i="7"/>
  <c r="F231" i="7"/>
  <c r="G231" i="7"/>
  <c r="D232" i="7"/>
  <c r="F232" i="7"/>
  <c r="G232" i="7"/>
  <c r="D233" i="7"/>
  <c r="F233" i="7"/>
  <c r="G233" i="7"/>
  <c r="D234" i="7"/>
  <c r="F234" i="7"/>
  <c r="G234" i="7"/>
  <c r="D235" i="7"/>
  <c r="F235" i="7"/>
  <c r="G235" i="7"/>
  <c r="D236" i="7"/>
  <c r="F236" i="7"/>
  <c r="G236" i="7"/>
  <c r="D237" i="7"/>
  <c r="F237" i="7"/>
  <c r="G237" i="7"/>
  <c r="D238" i="7"/>
  <c r="F238" i="7"/>
  <c r="G238" i="7"/>
  <c r="D239" i="7"/>
  <c r="F239" i="7"/>
  <c r="G239" i="7"/>
  <c r="D240" i="7"/>
  <c r="F240" i="7"/>
  <c r="G240" i="7"/>
  <c r="D241" i="7"/>
  <c r="F241" i="7"/>
  <c r="G241" i="7"/>
  <c r="D242" i="7"/>
  <c r="F242" i="7"/>
  <c r="G242" i="7"/>
  <c r="D243" i="7"/>
  <c r="F243" i="7"/>
  <c r="G243" i="7"/>
  <c r="D244" i="7"/>
  <c r="F244" i="7"/>
  <c r="G244" i="7"/>
  <c r="D245" i="7"/>
  <c r="F245" i="7"/>
  <c r="G245" i="7"/>
  <c r="H245" i="7"/>
  <c r="D184" i="7"/>
  <c r="F184" i="7"/>
  <c r="G184" i="7"/>
  <c r="D185" i="7"/>
  <c r="F185" i="7"/>
  <c r="G185" i="7"/>
  <c r="D186" i="7"/>
  <c r="F186" i="7"/>
  <c r="G186" i="7"/>
  <c r="D187" i="7"/>
  <c r="F187" i="7"/>
  <c r="G187" i="7"/>
  <c r="D188" i="7"/>
  <c r="F188" i="7"/>
  <c r="G188" i="7"/>
  <c r="D189" i="7"/>
  <c r="F189" i="7"/>
  <c r="G189" i="7"/>
  <c r="D190" i="7"/>
  <c r="F190" i="7"/>
  <c r="G190" i="7"/>
  <c r="D191" i="7"/>
  <c r="F191" i="7"/>
  <c r="G191" i="7"/>
  <c r="D192" i="7"/>
  <c r="F192" i="7"/>
  <c r="G192" i="7"/>
  <c r="D193" i="7"/>
  <c r="F193" i="7"/>
  <c r="G193" i="7"/>
  <c r="D194" i="7"/>
  <c r="F194" i="7"/>
  <c r="G194" i="7"/>
  <c r="D195" i="7"/>
  <c r="F195" i="7"/>
  <c r="G195" i="7"/>
  <c r="D196" i="7"/>
  <c r="F196" i="7"/>
  <c r="G196" i="7"/>
  <c r="D197" i="7"/>
  <c r="F197" i="7"/>
  <c r="G197" i="7"/>
  <c r="D198" i="7"/>
  <c r="F198" i="7"/>
  <c r="G198" i="7"/>
  <c r="D199" i="7"/>
  <c r="F199" i="7"/>
  <c r="G199" i="7"/>
  <c r="D200" i="7"/>
  <c r="F200" i="7"/>
  <c r="G200" i="7"/>
  <c r="D201" i="7"/>
  <c r="F201" i="7"/>
  <c r="G201" i="7"/>
  <c r="D202" i="7"/>
  <c r="F202" i="7"/>
  <c r="G202" i="7"/>
  <c r="D203" i="7"/>
  <c r="F203" i="7"/>
  <c r="G203" i="7"/>
  <c r="D204" i="7"/>
  <c r="F204" i="7"/>
  <c r="G204" i="7"/>
  <c r="D205" i="7"/>
  <c r="F205" i="7"/>
  <c r="G205" i="7"/>
  <c r="D206" i="7"/>
  <c r="F206" i="7"/>
  <c r="G206" i="7"/>
  <c r="D207" i="7"/>
  <c r="F207" i="7"/>
  <c r="G207" i="7"/>
  <c r="D208" i="7"/>
  <c r="F208" i="7"/>
  <c r="G208" i="7"/>
  <c r="D209" i="7"/>
  <c r="F209" i="7"/>
  <c r="G209" i="7"/>
  <c r="D210" i="7"/>
  <c r="F210" i="7"/>
  <c r="G210" i="7"/>
  <c r="D211" i="7"/>
  <c r="F211" i="7"/>
  <c r="G211" i="7"/>
  <c r="D212" i="7"/>
  <c r="F212" i="7"/>
  <c r="G212" i="7"/>
  <c r="D213" i="7"/>
  <c r="F213" i="7"/>
  <c r="G213" i="7"/>
  <c r="D214" i="7"/>
  <c r="F214" i="7"/>
  <c r="G214" i="7"/>
  <c r="H214" i="7"/>
  <c r="D154" i="7"/>
  <c r="F154" i="7"/>
  <c r="G154" i="7"/>
  <c r="D155" i="7"/>
  <c r="F155" i="7"/>
  <c r="G155" i="7"/>
  <c r="D156" i="7"/>
  <c r="F156" i="7"/>
  <c r="G156" i="7"/>
  <c r="D157" i="7"/>
  <c r="F157" i="7"/>
  <c r="G157" i="7"/>
  <c r="D158" i="7"/>
  <c r="F158" i="7"/>
  <c r="G158" i="7"/>
  <c r="D159" i="7"/>
  <c r="F159" i="7"/>
  <c r="G159" i="7"/>
  <c r="D160" i="7"/>
  <c r="F160" i="7"/>
  <c r="G160" i="7"/>
  <c r="D161" i="7"/>
  <c r="F161" i="7"/>
  <c r="G161" i="7"/>
  <c r="D162" i="7"/>
  <c r="F162" i="7"/>
  <c r="G162" i="7"/>
  <c r="D163" i="7"/>
  <c r="F163" i="7"/>
  <c r="G163" i="7"/>
  <c r="D164" i="7"/>
  <c r="F164" i="7"/>
  <c r="G164" i="7"/>
  <c r="D165" i="7"/>
  <c r="F165" i="7"/>
  <c r="G165" i="7"/>
  <c r="D166" i="7"/>
  <c r="F166" i="7"/>
  <c r="G166" i="7"/>
  <c r="D167" i="7"/>
  <c r="F167" i="7"/>
  <c r="G167" i="7"/>
  <c r="D168" i="7"/>
  <c r="F168" i="7"/>
  <c r="G168" i="7"/>
  <c r="D169" i="7"/>
  <c r="F169" i="7"/>
  <c r="G169" i="7"/>
  <c r="D170" i="7"/>
  <c r="F170" i="7"/>
  <c r="G170" i="7"/>
  <c r="D171" i="7"/>
  <c r="F171" i="7"/>
  <c r="G171" i="7"/>
  <c r="D172" i="7"/>
  <c r="F172" i="7"/>
  <c r="G172" i="7"/>
  <c r="D173" i="7"/>
  <c r="F173" i="7"/>
  <c r="G173" i="7"/>
  <c r="D174" i="7"/>
  <c r="F174" i="7"/>
  <c r="G174" i="7"/>
  <c r="D175" i="7"/>
  <c r="F175" i="7"/>
  <c r="G175" i="7"/>
  <c r="D176" i="7"/>
  <c r="F176" i="7"/>
  <c r="G176" i="7"/>
  <c r="D177" i="7"/>
  <c r="F177" i="7"/>
  <c r="G177" i="7"/>
  <c r="D178" i="7"/>
  <c r="F178" i="7"/>
  <c r="G178" i="7"/>
  <c r="D179" i="7"/>
  <c r="F179" i="7"/>
  <c r="G179" i="7"/>
  <c r="D180" i="7"/>
  <c r="F180" i="7"/>
  <c r="G180" i="7"/>
  <c r="D181" i="7"/>
  <c r="F181" i="7"/>
  <c r="G181" i="7"/>
  <c r="D182" i="7"/>
  <c r="F182" i="7"/>
  <c r="G182" i="7"/>
  <c r="D183" i="7"/>
  <c r="F183" i="7"/>
  <c r="G183" i="7"/>
  <c r="H183" i="7"/>
  <c r="D123" i="7"/>
  <c r="F123" i="7"/>
  <c r="G123" i="7"/>
  <c r="D124" i="7"/>
  <c r="F124" i="7"/>
  <c r="G124" i="7"/>
  <c r="D125" i="7"/>
  <c r="F125" i="7"/>
  <c r="G125" i="7"/>
  <c r="D126" i="7"/>
  <c r="F126" i="7"/>
  <c r="G126" i="7"/>
  <c r="D127" i="7"/>
  <c r="F127" i="7"/>
  <c r="G127" i="7"/>
  <c r="D128" i="7"/>
  <c r="F128" i="7"/>
  <c r="G128" i="7"/>
  <c r="D129" i="7"/>
  <c r="F129" i="7"/>
  <c r="G129" i="7"/>
  <c r="D130" i="7"/>
  <c r="F130" i="7"/>
  <c r="G130" i="7"/>
  <c r="D131" i="7"/>
  <c r="F131" i="7"/>
  <c r="G131" i="7"/>
  <c r="D132" i="7"/>
  <c r="F132" i="7"/>
  <c r="G132" i="7"/>
  <c r="D133" i="7"/>
  <c r="F133" i="7"/>
  <c r="G133" i="7"/>
  <c r="D134" i="7"/>
  <c r="F134" i="7"/>
  <c r="G134" i="7"/>
  <c r="D135" i="7"/>
  <c r="F135" i="7"/>
  <c r="G135" i="7"/>
  <c r="D136" i="7"/>
  <c r="F136" i="7"/>
  <c r="G136" i="7"/>
  <c r="D137" i="7"/>
  <c r="F137" i="7"/>
  <c r="G137" i="7"/>
  <c r="D138" i="7"/>
  <c r="F138" i="7"/>
  <c r="G138" i="7"/>
  <c r="D139" i="7"/>
  <c r="F139" i="7"/>
  <c r="G139" i="7"/>
  <c r="D140" i="7"/>
  <c r="F140" i="7"/>
  <c r="G140" i="7"/>
  <c r="D141" i="7"/>
  <c r="F141" i="7"/>
  <c r="G141" i="7"/>
  <c r="D142" i="7"/>
  <c r="F142" i="7"/>
  <c r="G142" i="7"/>
  <c r="D143" i="7"/>
  <c r="F143" i="7"/>
  <c r="G143" i="7"/>
  <c r="D144" i="7"/>
  <c r="F144" i="7"/>
  <c r="G144" i="7"/>
  <c r="D145" i="7"/>
  <c r="F145" i="7"/>
  <c r="G145" i="7"/>
  <c r="D146" i="7"/>
  <c r="F146" i="7"/>
  <c r="G146" i="7"/>
  <c r="D147" i="7"/>
  <c r="F147" i="7"/>
  <c r="G147" i="7"/>
  <c r="D148" i="7"/>
  <c r="F148" i="7"/>
  <c r="G148" i="7"/>
  <c r="D149" i="7"/>
  <c r="F149" i="7"/>
  <c r="G149" i="7"/>
  <c r="D150" i="7"/>
  <c r="F150" i="7"/>
  <c r="G150" i="7"/>
  <c r="D151" i="7"/>
  <c r="F151" i="7"/>
  <c r="G151" i="7"/>
  <c r="D152" i="7"/>
  <c r="F152" i="7"/>
  <c r="G152" i="7"/>
  <c r="D153" i="7"/>
  <c r="F153" i="7"/>
  <c r="G153" i="7"/>
  <c r="H153" i="7"/>
  <c r="D93" i="7"/>
  <c r="F93" i="7"/>
  <c r="G93" i="7"/>
  <c r="D94" i="7"/>
  <c r="F94" i="7"/>
  <c r="G94" i="7"/>
  <c r="D95" i="7"/>
  <c r="F95" i="7"/>
  <c r="G95" i="7"/>
  <c r="D96" i="7"/>
  <c r="F96" i="7"/>
  <c r="G96" i="7"/>
  <c r="D97" i="7"/>
  <c r="F97" i="7"/>
  <c r="G97" i="7"/>
  <c r="D98" i="7"/>
  <c r="F98" i="7"/>
  <c r="G98" i="7"/>
  <c r="D99" i="7"/>
  <c r="F99" i="7"/>
  <c r="G99" i="7"/>
  <c r="D100" i="7"/>
  <c r="F100" i="7"/>
  <c r="G100" i="7"/>
  <c r="D101" i="7"/>
  <c r="F101" i="7"/>
  <c r="G101" i="7"/>
  <c r="D102" i="7"/>
  <c r="F102" i="7"/>
  <c r="G102" i="7"/>
  <c r="D103" i="7"/>
  <c r="F103" i="7"/>
  <c r="G103" i="7"/>
  <c r="D104" i="7"/>
  <c r="F104" i="7"/>
  <c r="G104" i="7"/>
  <c r="D105" i="7"/>
  <c r="F105" i="7"/>
  <c r="G105" i="7"/>
  <c r="D106" i="7"/>
  <c r="F106" i="7"/>
  <c r="G106" i="7"/>
  <c r="D107" i="7"/>
  <c r="F107" i="7"/>
  <c r="G107" i="7"/>
  <c r="D108" i="7"/>
  <c r="F108" i="7"/>
  <c r="G108" i="7"/>
  <c r="D109" i="7"/>
  <c r="F109" i="7"/>
  <c r="G109" i="7"/>
  <c r="D110" i="7"/>
  <c r="F110" i="7"/>
  <c r="G110" i="7"/>
  <c r="D111" i="7"/>
  <c r="F111" i="7"/>
  <c r="G111" i="7"/>
  <c r="D112" i="7"/>
  <c r="F112" i="7"/>
  <c r="G112" i="7"/>
  <c r="D113" i="7"/>
  <c r="F113" i="7"/>
  <c r="G113" i="7"/>
  <c r="D114" i="7"/>
  <c r="F114" i="7"/>
  <c r="G114" i="7"/>
  <c r="D115" i="7"/>
  <c r="F115" i="7"/>
  <c r="G115" i="7"/>
  <c r="D116" i="7"/>
  <c r="F116" i="7"/>
  <c r="G116" i="7"/>
  <c r="D117" i="7"/>
  <c r="F117" i="7"/>
  <c r="G117" i="7"/>
  <c r="D118" i="7"/>
  <c r="F118" i="7"/>
  <c r="G118" i="7"/>
  <c r="D119" i="7"/>
  <c r="F119" i="7"/>
  <c r="G119" i="7"/>
  <c r="D120" i="7"/>
  <c r="F120" i="7"/>
  <c r="G120" i="7"/>
  <c r="D121" i="7"/>
  <c r="F121" i="7"/>
  <c r="G121" i="7"/>
  <c r="D122" i="7"/>
  <c r="F122" i="7"/>
  <c r="G122" i="7"/>
  <c r="H122" i="7"/>
  <c r="D62" i="7"/>
  <c r="F62" i="7"/>
  <c r="G62" i="7"/>
  <c r="D63" i="7"/>
  <c r="F63" i="7"/>
  <c r="G63" i="7"/>
  <c r="D64" i="7"/>
  <c r="F64" i="7"/>
  <c r="G64" i="7"/>
  <c r="D65" i="7"/>
  <c r="F65" i="7"/>
  <c r="G65" i="7"/>
  <c r="D66" i="7"/>
  <c r="F66" i="7"/>
  <c r="G66" i="7"/>
  <c r="D67" i="7"/>
  <c r="F67" i="7"/>
  <c r="G67" i="7"/>
  <c r="D68" i="7"/>
  <c r="F68" i="7"/>
  <c r="G68" i="7"/>
  <c r="D69" i="7"/>
  <c r="F69" i="7"/>
  <c r="G69" i="7"/>
  <c r="D70" i="7"/>
  <c r="F70" i="7"/>
  <c r="G70" i="7"/>
  <c r="D71" i="7"/>
  <c r="F71" i="7"/>
  <c r="G71" i="7"/>
  <c r="D72" i="7"/>
  <c r="F72" i="7"/>
  <c r="G72" i="7"/>
  <c r="D73" i="7"/>
  <c r="F73" i="7"/>
  <c r="G73" i="7"/>
  <c r="D74" i="7"/>
  <c r="F74" i="7"/>
  <c r="G74" i="7"/>
  <c r="D75" i="7"/>
  <c r="F75" i="7"/>
  <c r="G75" i="7"/>
  <c r="D76" i="7"/>
  <c r="F76" i="7"/>
  <c r="G76" i="7"/>
  <c r="D77" i="7"/>
  <c r="F77" i="7"/>
  <c r="G77" i="7"/>
  <c r="D78" i="7"/>
  <c r="F78" i="7"/>
  <c r="G78" i="7"/>
  <c r="D79" i="7"/>
  <c r="F79" i="7"/>
  <c r="G79" i="7"/>
  <c r="D80" i="7"/>
  <c r="F80" i="7"/>
  <c r="G80" i="7"/>
  <c r="D81" i="7"/>
  <c r="F81" i="7"/>
  <c r="G81" i="7"/>
  <c r="D82" i="7"/>
  <c r="F82" i="7"/>
  <c r="G82" i="7"/>
  <c r="D83" i="7"/>
  <c r="F83" i="7"/>
  <c r="G83" i="7"/>
  <c r="D84" i="7"/>
  <c r="F84" i="7"/>
  <c r="G84" i="7"/>
  <c r="D85" i="7"/>
  <c r="F85" i="7"/>
  <c r="G85" i="7"/>
  <c r="D86" i="7"/>
  <c r="F86" i="7"/>
  <c r="G86" i="7"/>
  <c r="D87" i="7"/>
  <c r="F87" i="7"/>
  <c r="G87" i="7"/>
  <c r="D88" i="7"/>
  <c r="F88" i="7"/>
  <c r="G88" i="7"/>
  <c r="D89" i="7"/>
  <c r="F89" i="7"/>
  <c r="G89" i="7"/>
  <c r="D90" i="7"/>
  <c r="F90" i="7"/>
  <c r="G90" i="7"/>
  <c r="D91" i="7"/>
  <c r="F91" i="7"/>
  <c r="G91" i="7"/>
  <c r="D92" i="7"/>
  <c r="F92" i="7"/>
  <c r="G92" i="7"/>
  <c r="H92" i="7"/>
  <c r="D33" i="7"/>
  <c r="F33" i="7"/>
  <c r="G33" i="7"/>
  <c r="D34" i="7"/>
  <c r="F34" i="7"/>
  <c r="G34" i="7"/>
  <c r="D35" i="7"/>
  <c r="F35" i="7"/>
  <c r="G35" i="7"/>
  <c r="D36" i="7"/>
  <c r="F36" i="7"/>
  <c r="G36" i="7"/>
  <c r="D37" i="7"/>
  <c r="F37" i="7"/>
  <c r="G37" i="7"/>
  <c r="D38" i="7"/>
  <c r="F38" i="7"/>
  <c r="G38" i="7"/>
  <c r="D39" i="7"/>
  <c r="F39" i="7"/>
  <c r="G39" i="7"/>
  <c r="D40" i="7"/>
  <c r="F40" i="7"/>
  <c r="G40" i="7"/>
  <c r="D41" i="7"/>
  <c r="F41" i="7"/>
  <c r="G41" i="7"/>
  <c r="D42" i="7"/>
  <c r="F42" i="7"/>
  <c r="G42" i="7"/>
  <c r="D43" i="7"/>
  <c r="F43" i="7"/>
  <c r="G43" i="7"/>
  <c r="D44" i="7"/>
  <c r="F44" i="7"/>
  <c r="G44" i="7"/>
  <c r="D45" i="7"/>
  <c r="F45" i="7"/>
  <c r="G45" i="7"/>
  <c r="D46" i="7"/>
  <c r="F46" i="7"/>
  <c r="G46" i="7"/>
  <c r="D47" i="7"/>
  <c r="F47" i="7"/>
  <c r="G47" i="7"/>
  <c r="D48" i="7"/>
  <c r="F48" i="7"/>
  <c r="G48" i="7"/>
  <c r="D49" i="7"/>
  <c r="F49" i="7"/>
  <c r="G49" i="7"/>
  <c r="D50" i="7"/>
  <c r="F50" i="7"/>
  <c r="G50" i="7"/>
  <c r="D51" i="7"/>
  <c r="F51" i="7"/>
  <c r="G51" i="7"/>
  <c r="D52" i="7"/>
  <c r="F52" i="7"/>
  <c r="G52" i="7"/>
  <c r="D53" i="7"/>
  <c r="F53" i="7"/>
  <c r="G53" i="7"/>
  <c r="D54" i="7"/>
  <c r="F54" i="7"/>
  <c r="G54" i="7"/>
  <c r="D55" i="7"/>
  <c r="F55" i="7"/>
  <c r="G55" i="7"/>
  <c r="D56" i="7"/>
  <c r="F56" i="7"/>
  <c r="G56" i="7"/>
  <c r="D57" i="7"/>
  <c r="F57" i="7"/>
  <c r="G57" i="7"/>
  <c r="D58" i="7"/>
  <c r="F58" i="7"/>
  <c r="G58" i="7"/>
  <c r="D59" i="7"/>
  <c r="F59" i="7"/>
  <c r="G59" i="7"/>
  <c r="D60" i="7"/>
  <c r="F60" i="7"/>
  <c r="G60" i="7"/>
  <c r="D61" i="7"/>
  <c r="F61" i="7"/>
  <c r="G61" i="7"/>
  <c r="H61" i="7"/>
  <c r="D2" i="7"/>
  <c r="F2" i="7"/>
  <c r="G2" i="7"/>
  <c r="D3" i="7"/>
  <c r="F3" i="7"/>
  <c r="G3" i="7"/>
  <c r="D4" i="7"/>
  <c r="F4" i="7"/>
  <c r="G4" i="7"/>
  <c r="D5" i="7"/>
  <c r="F5" i="7"/>
  <c r="G5" i="7"/>
  <c r="D6" i="7"/>
  <c r="F6" i="7"/>
  <c r="G6" i="7"/>
  <c r="D7" i="7"/>
  <c r="F7" i="7"/>
  <c r="G7" i="7"/>
  <c r="D8" i="7"/>
  <c r="F8" i="7"/>
  <c r="G8" i="7"/>
  <c r="D9" i="7"/>
  <c r="F9" i="7"/>
  <c r="G9" i="7"/>
  <c r="D10" i="7"/>
  <c r="F10" i="7"/>
  <c r="G10" i="7"/>
  <c r="D11" i="7"/>
  <c r="F11" i="7"/>
  <c r="G11" i="7"/>
  <c r="D12" i="7"/>
  <c r="F12" i="7"/>
  <c r="G12" i="7"/>
  <c r="D13" i="7"/>
  <c r="F13" i="7"/>
  <c r="G13" i="7"/>
  <c r="D14" i="7"/>
  <c r="F14" i="7"/>
  <c r="G14" i="7"/>
  <c r="D15" i="7"/>
  <c r="F15" i="7"/>
  <c r="G15" i="7"/>
  <c r="D16" i="7"/>
  <c r="F16" i="7"/>
  <c r="G16" i="7"/>
  <c r="D17" i="7"/>
  <c r="F17" i="7"/>
  <c r="G17" i="7"/>
  <c r="D18" i="7"/>
  <c r="F18" i="7"/>
  <c r="G18" i="7"/>
  <c r="D19" i="7"/>
  <c r="F19" i="7"/>
  <c r="G19" i="7"/>
  <c r="D20" i="7"/>
  <c r="F20" i="7"/>
  <c r="G20" i="7"/>
  <c r="D21" i="7"/>
  <c r="F21" i="7"/>
  <c r="G21" i="7"/>
  <c r="D22" i="7"/>
  <c r="F22" i="7"/>
  <c r="G22" i="7"/>
  <c r="D23" i="7"/>
  <c r="F23" i="7"/>
  <c r="G23" i="7"/>
  <c r="D24" i="7"/>
  <c r="F24" i="7"/>
  <c r="G24" i="7"/>
  <c r="D25" i="7"/>
  <c r="F25" i="7"/>
  <c r="G25" i="7"/>
  <c r="D26" i="7"/>
  <c r="F26" i="7"/>
  <c r="G26" i="7"/>
  <c r="D27" i="7"/>
  <c r="F27" i="7"/>
  <c r="G27" i="7"/>
  <c r="D28" i="7"/>
  <c r="F28" i="7"/>
  <c r="G28" i="7"/>
  <c r="D29" i="7"/>
  <c r="F29" i="7"/>
  <c r="G29" i="7"/>
  <c r="D30" i="7"/>
  <c r="F30" i="7"/>
  <c r="G30" i="7"/>
  <c r="D31" i="7"/>
  <c r="F31" i="7"/>
  <c r="G31" i="7"/>
  <c r="D32" i="7"/>
  <c r="F32" i="7"/>
  <c r="G32" i="7"/>
  <c r="H32" i="7"/>
  <c r="T92" i="7"/>
  <c r="G10" i="8"/>
  <c r="G9" i="8"/>
  <c r="G8" i="8"/>
  <c r="G7" i="8"/>
  <c r="G6" i="8"/>
  <c r="G5" i="8"/>
  <c r="G3" i="8"/>
  <c r="G2" i="8"/>
  <c r="D276" i="7"/>
  <c r="F276" i="7"/>
  <c r="G276" i="7"/>
  <c r="D277" i="7"/>
  <c r="F277" i="7"/>
  <c r="G277" i="7"/>
  <c r="D278" i="7"/>
  <c r="F278" i="7"/>
  <c r="G278" i="7"/>
  <c r="D279" i="7"/>
  <c r="F279" i="7"/>
  <c r="G279" i="7"/>
  <c r="D280" i="7"/>
  <c r="F280" i="7"/>
  <c r="G280" i="7"/>
  <c r="D281" i="7"/>
  <c r="F281" i="7"/>
  <c r="G281" i="7"/>
  <c r="D282" i="7"/>
  <c r="F282" i="7"/>
  <c r="G282" i="7"/>
  <c r="D283" i="7"/>
  <c r="F283" i="7"/>
  <c r="G283" i="7"/>
  <c r="D284" i="7"/>
  <c r="F284" i="7"/>
  <c r="G284" i="7"/>
  <c r="D285" i="7"/>
  <c r="F285" i="7"/>
  <c r="G285" i="7"/>
  <c r="D286" i="7"/>
  <c r="F286" i="7"/>
  <c r="G286" i="7"/>
  <c r="D287" i="7"/>
  <c r="F287" i="7"/>
  <c r="G287" i="7"/>
  <c r="D288" i="7"/>
  <c r="F288" i="7"/>
  <c r="G288" i="7"/>
  <c r="D289" i="7"/>
  <c r="F289" i="7"/>
  <c r="G289" i="7"/>
  <c r="D290" i="7"/>
  <c r="F290" i="7"/>
  <c r="G290" i="7"/>
  <c r="D291" i="7"/>
  <c r="F291" i="7"/>
  <c r="G291" i="7"/>
  <c r="D292" i="7"/>
  <c r="F292" i="7"/>
  <c r="G292" i="7"/>
  <c r="D293" i="7"/>
  <c r="F293" i="7"/>
  <c r="G293" i="7"/>
  <c r="D294" i="7"/>
  <c r="F294" i="7"/>
  <c r="G294" i="7"/>
  <c r="D295" i="7"/>
  <c r="F295" i="7"/>
  <c r="G295" i="7"/>
  <c r="D296" i="7"/>
  <c r="F296" i="7"/>
  <c r="G296" i="7"/>
  <c r="D297" i="7"/>
  <c r="F297" i="7"/>
  <c r="G297" i="7"/>
  <c r="D298" i="7"/>
  <c r="F298" i="7"/>
  <c r="G298" i="7"/>
  <c r="D299" i="7"/>
  <c r="F299" i="7"/>
  <c r="G299" i="7"/>
  <c r="D300" i="7"/>
  <c r="F300" i="7"/>
  <c r="G300" i="7"/>
  <c r="D301" i="7"/>
  <c r="F301" i="7"/>
  <c r="G301" i="7"/>
  <c r="D302" i="7"/>
  <c r="F302" i="7"/>
  <c r="G302" i="7"/>
  <c r="D303" i="7"/>
  <c r="F303" i="7"/>
  <c r="G303" i="7"/>
  <c r="D304" i="7"/>
  <c r="F304" i="7"/>
  <c r="G304" i="7"/>
  <c r="D305" i="7"/>
  <c r="F305" i="7"/>
  <c r="G305" i="7"/>
  <c r="D306" i="7"/>
  <c r="F306" i="7"/>
  <c r="G306" i="7"/>
  <c r="H306" i="7"/>
  <c r="D310" i="7"/>
  <c r="F310" i="7"/>
  <c r="G310" i="7"/>
  <c r="D309" i="7"/>
  <c r="F309" i="7"/>
  <c r="G309" i="7"/>
  <c r="D308" i="7"/>
  <c r="F308" i="7"/>
  <c r="G308" i="7"/>
  <c r="D307" i="7"/>
  <c r="F307" i="7"/>
  <c r="G307" i="7"/>
</calcChain>
</file>

<file path=xl/comments1.xml><?xml version="1.0" encoding="utf-8"?>
<comments xmlns="http://schemas.openxmlformats.org/spreadsheetml/2006/main">
  <authors>
    <author>Daniel Childers</author>
  </authors>
  <commentList>
    <comment ref="K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Summed hourly ET rates every 24 hours</t>
        </r>
      </text>
    </comment>
  </commentList>
</comments>
</file>

<file path=xl/sharedStrings.xml><?xml version="1.0" encoding="utf-8"?>
<sst xmlns="http://schemas.openxmlformats.org/spreadsheetml/2006/main" count="41" uniqueCount="35">
  <si>
    <t>Date</t>
  </si>
  <si>
    <t>Month</t>
  </si>
  <si>
    <t>FRW-1 Inflow (MGD)</t>
  </si>
  <si>
    <t>FRW-1 Outflow (MGD)</t>
  </si>
  <si>
    <t>FRW1 Inflow (m3)</t>
  </si>
  <si>
    <t>FRW1 Outflow (m3)</t>
  </si>
  <si>
    <t>Monthy ET Flux (m3)</t>
  </si>
  <si>
    <t>Monthly ET Flux (10^3 m3)</t>
  </si>
  <si>
    <t>TYPHA monthly (m3)</t>
  </si>
  <si>
    <t>SAM monthly (m3)</t>
  </si>
  <si>
    <t>SAC/STAB monthly (m3)</t>
  </si>
  <si>
    <t>SCAL monthly (m3)</t>
  </si>
  <si>
    <t>Whole Sys Monthy ET Flux</t>
  </si>
  <si>
    <t>Species Specific</t>
  </si>
  <si>
    <t>Dummy Var - Total Water Flux</t>
  </si>
  <si>
    <t>Jan 12</t>
  </si>
  <si>
    <t>Feb 12</t>
  </si>
  <si>
    <t>Mar 12</t>
  </si>
  <si>
    <t>Apr 12</t>
  </si>
  <si>
    <t>May 12</t>
  </si>
  <si>
    <t>Jun 12</t>
  </si>
  <si>
    <t>Jul 12</t>
  </si>
  <si>
    <t>Aug 12</t>
  </si>
  <si>
    <t>Sep 12</t>
  </si>
  <si>
    <t>Julian Day</t>
  </si>
  <si>
    <t>SAM ET (m3 H2O/day)</t>
  </si>
  <si>
    <t>TYPHA ET (m3 H2O/day)</t>
  </si>
  <si>
    <t>SAC/STAB ET (m3 H2O/day)</t>
  </si>
  <si>
    <t>SCAL ET (m3 H2O/day)</t>
  </si>
  <si>
    <t>Whole System (m3 H2O/day)</t>
  </si>
  <si>
    <t>Whole-Sys Water Deficit (m3/d)</t>
  </si>
  <si>
    <t>Monthly Deficit (m3/mo)</t>
  </si>
  <si>
    <t>Monthly Deficit (m3)</t>
  </si>
  <si>
    <t>Monthly Deficit (10^3 m3)</t>
  </si>
  <si>
    <t>% of Deficit =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</si>
</sst>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name val="Calibri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1"/>
      <name val="Calibri"/>
    </font>
    <font>
      <sz val="12"/>
      <color indexed="81"/>
      <name val="Calibri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/>
      <diagonal/>
    </border>
  </borders>
  <cellStyleXfs count="18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4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Font="1"/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/>
    <xf numFmtId="17" fontId="0" fillId="0" borderId="0" xfId="0" applyNumberFormat="1"/>
    <xf numFmtId="0" fontId="6" fillId="0" borderId="0" xfId="0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2" fontId="0" fillId="0" borderId="0" xfId="0" applyNumberFormat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center"/>
    </xf>
    <xf numFmtId="2" fontId="0" fillId="0" borderId="0" xfId="0" applyNumberFormat="1" applyFont="1"/>
    <xf numFmtId="49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</cellXfs>
  <cellStyles count="18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  <cellStyle name="Output 2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Whole-system water loss (2012)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Evapotranspiration</c:v>
          </c:tx>
          <c:spPr>
            <a:ln w="38100" cmpd="sng">
              <a:solidFill>
                <a:schemeClr val="accent3"/>
              </a:solidFill>
            </a:ln>
          </c:spPr>
          <c:marker>
            <c:symbol val="circle"/>
            <c:size val="1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'Monthly Water Budget'!$A$2:$A$10</c:f>
              <c:numCache>
                <c:formatCode>mmm\-yy</c:formatCode>
                <c:ptCount val="9"/>
                <c:pt idx="0">
                  <c:v>40920.0</c:v>
                </c:pt>
                <c:pt idx="1">
                  <c:v>40951.0</c:v>
                </c:pt>
                <c:pt idx="2">
                  <c:v>40980.0</c:v>
                </c:pt>
                <c:pt idx="3">
                  <c:v>41011.0</c:v>
                </c:pt>
                <c:pt idx="4">
                  <c:v>41041.0</c:v>
                </c:pt>
                <c:pt idx="5">
                  <c:v>41072.0</c:v>
                </c:pt>
                <c:pt idx="6">
                  <c:v>41102.0</c:v>
                </c:pt>
                <c:pt idx="7">
                  <c:v>41133.0</c:v>
                </c:pt>
                <c:pt idx="8">
                  <c:v>41153.0</c:v>
                </c:pt>
              </c:numCache>
            </c:numRef>
          </c:cat>
          <c:val>
            <c:numRef>
              <c:f>'Monthly Water Budget'!$F$2:$F$10</c:f>
              <c:numCache>
                <c:formatCode>General</c:formatCode>
                <c:ptCount val="9"/>
                <c:pt idx="0">
                  <c:v>14.02260960643257</c:v>
                </c:pt>
                <c:pt idx="1">
                  <c:v>12.07711121591474</c:v>
                </c:pt>
                <c:pt idx="2">
                  <c:v>27.6188307152557</c:v>
                </c:pt>
                <c:pt idx="3">
                  <c:v>67.8936043580175</c:v>
                </c:pt>
                <c:pt idx="4">
                  <c:v>141.2187227430914</c:v>
                </c:pt>
                <c:pt idx="5">
                  <c:v>225.397873802779</c:v>
                </c:pt>
                <c:pt idx="6">
                  <c:v>230.1965363782651</c:v>
                </c:pt>
                <c:pt idx="7">
                  <c:v>178.8036945619783</c:v>
                </c:pt>
                <c:pt idx="8">
                  <c:v>114.4634796465286</c:v>
                </c:pt>
              </c:numCache>
            </c:numRef>
          </c:val>
          <c:smooth val="0"/>
        </c:ser>
        <c:ser>
          <c:idx val="1"/>
          <c:order val="1"/>
          <c:tx>
            <c:v>Inflow-Outflow</c:v>
          </c:tx>
          <c:spPr>
            <a:ln w="38100" cmpd="sng">
              <a:solidFill>
                <a:schemeClr val="accent5"/>
              </a:solidFill>
            </a:ln>
          </c:spPr>
          <c:marker>
            <c:symbol val="circle"/>
            <c:size val="10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'Monthly Water Budget'!$A$2:$A$10</c:f>
              <c:numCache>
                <c:formatCode>mmm\-yy</c:formatCode>
                <c:ptCount val="9"/>
                <c:pt idx="0">
                  <c:v>40920.0</c:v>
                </c:pt>
                <c:pt idx="1">
                  <c:v>40951.0</c:v>
                </c:pt>
                <c:pt idx="2">
                  <c:v>40980.0</c:v>
                </c:pt>
                <c:pt idx="3">
                  <c:v>41011.0</c:v>
                </c:pt>
                <c:pt idx="4">
                  <c:v>41041.0</c:v>
                </c:pt>
                <c:pt idx="5">
                  <c:v>41072.0</c:v>
                </c:pt>
                <c:pt idx="6">
                  <c:v>41102.0</c:v>
                </c:pt>
                <c:pt idx="7">
                  <c:v>41133.0</c:v>
                </c:pt>
                <c:pt idx="8">
                  <c:v>41153.0</c:v>
                </c:pt>
              </c:numCache>
            </c:numRef>
          </c:cat>
          <c:val>
            <c:numRef>
              <c:f>'Monthly Water Budget'!$D$2:$D$10</c:f>
              <c:numCache>
                <c:formatCode>General</c:formatCode>
                <c:ptCount val="9"/>
                <c:pt idx="0">
                  <c:v>188.6002540000001</c:v>
                </c:pt>
                <c:pt idx="1">
                  <c:v>288.085101</c:v>
                </c:pt>
                <c:pt idx="2">
                  <c:v>676.0374599999999</c:v>
                </c:pt>
                <c:pt idx="3">
                  <c:v>675.3029579999999</c:v>
                </c:pt>
                <c:pt idx="4">
                  <c:v>685.2426119999999</c:v>
                </c:pt>
                <c:pt idx="5">
                  <c:v>514.8919659999999</c:v>
                </c:pt>
                <c:pt idx="6">
                  <c:v>624.498008</c:v>
                </c:pt>
                <c:pt idx="7">
                  <c:v>519.3687140000001</c:v>
                </c:pt>
                <c:pt idx="8">
                  <c:v>361.572822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61496"/>
        <c:axId val="-2142454008"/>
      </c:lineChart>
      <c:dateAx>
        <c:axId val="-214246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mmm\-yy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crossAx val="-2142454008"/>
        <c:crosses val="autoZero"/>
        <c:auto val="1"/>
        <c:lblOffset val="100"/>
        <c:baseTimeUnit val="days"/>
      </c:dateAx>
      <c:valAx>
        <c:axId val="-21424540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of water lost (10^3 m3 H2O)</a:t>
                </a:r>
              </a:p>
            </c:rich>
          </c:tx>
          <c:layout>
            <c:manualLayout>
              <c:xMode val="edge"/>
              <c:yMode val="edge"/>
              <c:x val="0.0177684704305579"/>
              <c:y val="0.15424375213967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crossAx val="-21424614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ET</a:t>
            </a:r>
            <a:r>
              <a:rPr lang="en-US" baseline="0"/>
              <a:t> Rates by Speices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Typha</c:v>
          </c:tx>
          <c:cat>
            <c:numRef>
              <c:f>'Monthly Water Budget'!$A$26:$A$34</c:f>
              <c:numCache>
                <c:formatCode>mmm\-yy</c:formatCode>
                <c:ptCount val="9"/>
                <c:pt idx="0">
                  <c:v>40920.0</c:v>
                </c:pt>
                <c:pt idx="1">
                  <c:v>40951.0</c:v>
                </c:pt>
                <c:pt idx="2">
                  <c:v>40980.0</c:v>
                </c:pt>
                <c:pt idx="3">
                  <c:v>41011.0</c:v>
                </c:pt>
                <c:pt idx="4">
                  <c:v>41041.0</c:v>
                </c:pt>
                <c:pt idx="5">
                  <c:v>41072.0</c:v>
                </c:pt>
                <c:pt idx="6">
                  <c:v>41102.0</c:v>
                </c:pt>
                <c:pt idx="7">
                  <c:v>41133.0</c:v>
                </c:pt>
                <c:pt idx="8">
                  <c:v>41153.0</c:v>
                </c:pt>
              </c:numCache>
            </c:numRef>
          </c:cat>
          <c:val>
            <c:numRef>
              <c:f>'Monthly Water Budget'!$D$26:$D$34</c:f>
              <c:numCache>
                <c:formatCode>General</c:formatCode>
                <c:ptCount val="9"/>
                <c:pt idx="0">
                  <c:v>27478.1040834023</c:v>
                </c:pt>
                <c:pt idx="1">
                  <c:v>33675.53268138535</c:v>
                </c:pt>
                <c:pt idx="2">
                  <c:v>43540.56195331806</c:v>
                </c:pt>
                <c:pt idx="3">
                  <c:v>100178.1886065548</c:v>
                </c:pt>
                <c:pt idx="4">
                  <c:v>176007.185598733</c:v>
                </c:pt>
                <c:pt idx="5">
                  <c:v>274626.37147616</c:v>
                </c:pt>
                <c:pt idx="6">
                  <c:v>353046.3015195143</c:v>
                </c:pt>
                <c:pt idx="7">
                  <c:v>305637.4808342729</c:v>
                </c:pt>
                <c:pt idx="8">
                  <c:v>215581.1446727909</c:v>
                </c:pt>
              </c:numCache>
            </c:numRef>
          </c:val>
          <c:smooth val="1"/>
        </c:ser>
        <c:ser>
          <c:idx val="0"/>
          <c:order val="1"/>
          <c:tx>
            <c:v>SAM</c:v>
          </c:tx>
          <c:cat>
            <c:numRef>
              <c:f>'Monthly Water Budget'!$A$26:$A$34</c:f>
              <c:numCache>
                <c:formatCode>mmm\-yy</c:formatCode>
                <c:ptCount val="9"/>
                <c:pt idx="0">
                  <c:v>40920.0</c:v>
                </c:pt>
                <c:pt idx="1">
                  <c:v>40951.0</c:v>
                </c:pt>
                <c:pt idx="2">
                  <c:v>40980.0</c:v>
                </c:pt>
                <c:pt idx="3">
                  <c:v>41011.0</c:v>
                </c:pt>
                <c:pt idx="4">
                  <c:v>41041.0</c:v>
                </c:pt>
                <c:pt idx="5">
                  <c:v>41072.0</c:v>
                </c:pt>
                <c:pt idx="6">
                  <c:v>41102.0</c:v>
                </c:pt>
                <c:pt idx="7">
                  <c:v>41133.0</c:v>
                </c:pt>
                <c:pt idx="8">
                  <c:v>41153.0</c:v>
                </c:pt>
              </c:numCache>
            </c:numRef>
          </c:cat>
          <c:val>
            <c:numRef>
              <c:f>'Monthly Water Budget'!$C$26:$C$34</c:f>
              <c:numCache>
                <c:formatCode>General</c:formatCode>
                <c:ptCount val="9"/>
                <c:pt idx="0">
                  <c:v>8073.79999025695</c:v>
                </c:pt>
                <c:pt idx="1">
                  <c:v>6215.326595331827</c:v>
                </c:pt>
                <c:pt idx="2">
                  <c:v>3804.603691510611</c:v>
                </c:pt>
                <c:pt idx="3">
                  <c:v>9435.624864399947</c:v>
                </c:pt>
                <c:pt idx="4">
                  <c:v>17014.3137736948</c:v>
                </c:pt>
                <c:pt idx="5">
                  <c:v>33119.68125447453</c:v>
                </c:pt>
                <c:pt idx="6">
                  <c:v>47283.11539199772</c:v>
                </c:pt>
                <c:pt idx="7">
                  <c:v>46483.39488027272</c:v>
                </c:pt>
                <c:pt idx="8">
                  <c:v>38065.66341786703</c:v>
                </c:pt>
              </c:numCache>
            </c:numRef>
          </c:val>
          <c:smooth val="1"/>
        </c:ser>
        <c:ser>
          <c:idx val="2"/>
          <c:order val="2"/>
          <c:tx>
            <c:v>SAC/STAB</c:v>
          </c:tx>
          <c:cat>
            <c:numRef>
              <c:f>'Monthly Water Budget'!$A$26:$A$34</c:f>
              <c:numCache>
                <c:formatCode>mmm\-yy</c:formatCode>
                <c:ptCount val="9"/>
                <c:pt idx="0">
                  <c:v>40920.0</c:v>
                </c:pt>
                <c:pt idx="1">
                  <c:v>40951.0</c:v>
                </c:pt>
                <c:pt idx="2">
                  <c:v>40980.0</c:v>
                </c:pt>
                <c:pt idx="3">
                  <c:v>41011.0</c:v>
                </c:pt>
                <c:pt idx="4">
                  <c:v>41041.0</c:v>
                </c:pt>
                <c:pt idx="5">
                  <c:v>41072.0</c:v>
                </c:pt>
                <c:pt idx="6">
                  <c:v>41102.0</c:v>
                </c:pt>
                <c:pt idx="7">
                  <c:v>41133.0</c:v>
                </c:pt>
                <c:pt idx="8">
                  <c:v>41153.0</c:v>
                </c:pt>
              </c:numCache>
            </c:numRef>
          </c:cat>
          <c:val>
            <c:numRef>
              <c:f>'Monthly Water Budget'!$E$26:$E$34</c:f>
              <c:numCache>
                <c:formatCode>General</c:formatCode>
                <c:ptCount val="9"/>
                <c:pt idx="0">
                  <c:v>25794.98990947595</c:v>
                </c:pt>
                <c:pt idx="1">
                  <c:v>22635.79960971867</c:v>
                </c:pt>
                <c:pt idx="2">
                  <c:v>18707.4254166051</c:v>
                </c:pt>
                <c:pt idx="3">
                  <c:v>35147.57518204983</c:v>
                </c:pt>
                <c:pt idx="4">
                  <c:v>56785.72877868907</c:v>
                </c:pt>
                <c:pt idx="5">
                  <c:v>99026.38787945683</c:v>
                </c:pt>
                <c:pt idx="6">
                  <c:v>133612.210092457</c:v>
                </c:pt>
                <c:pt idx="7">
                  <c:v>98755.01231301064</c:v>
                </c:pt>
                <c:pt idx="8">
                  <c:v>53733.85224973708</c:v>
                </c:pt>
              </c:numCache>
            </c:numRef>
          </c:val>
          <c:smooth val="1"/>
        </c:ser>
        <c:ser>
          <c:idx val="3"/>
          <c:order val="3"/>
          <c:tx>
            <c:v>SCAL</c:v>
          </c:tx>
          <c:cat>
            <c:numRef>
              <c:f>'Monthly Water Budget'!$A$26:$A$34</c:f>
              <c:numCache>
                <c:formatCode>mmm\-yy</c:formatCode>
                <c:ptCount val="9"/>
                <c:pt idx="0">
                  <c:v>40920.0</c:v>
                </c:pt>
                <c:pt idx="1">
                  <c:v>40951.0</c:v>
                </c:pt>
                <c:pt idx="2">
                  <c:v>40980.0</c:v>
                </c:pt>
                <c:pt idx="3">
                  <c:v>41011.0</c:v>
                </c:pt>
                <c:pt idx="4">
                  <c:v>41041.0</c:v>
                </c:pt>
                <c:pt idx="5">
                  <c:v>41072.0</c:v>
                </c:pt>
                <c:pt idx="6">
                  <c:v>41102.0</c:v>
                </c:pt>
                <c:pt idx="7">
                  <c:v>41133.0</c:v>
                </c:pt>
                <c:pt idx="8">
                  <c:v>41153.0</c:v>
                </c:pt>
              </c:numCache>
            </c:numRef>
          </c:cat>
          <c:val>
            <c:numRef>
              <c:f>'Monthly Water Budget'!$F$26:$F$34</c:f>
              <c:numCache>
                <c:formatCode>General</c:formatCode>
                <c:ptCount val="9"/>
                <c:pt idx="0">
                  <c:v>5841.170062326039</c:v>
                </c:pt>
                <c:pt idx="1">
                  <c:v>6171.50532247506</c:v>
                </c:pt>
                <c:pt idx="2">
                  <c:v>6839.789717692258</c:v>
                </c:pt>
                <c:pt idx="3">
                  <c:v>11990.24386978197</c:v>
                </c:pt>
                <c:pt idx="4">
                  <c:v>18683.78578946716</c:v>
                </c:pt>
                <c:pt idx="5">
                  <c:v>20868.12103745261</c:v>
                </c:pt>
                <c:pt idx="6">
                  <c:v>20798.38214283318</c:v>
                </c:pt>
                <c:pt idx="7">
                  <c:v>13271.07169735779</c:v>
                </c:pt>
                <c:pt idx="8">
                  <c:v>4866.835153023348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11672"/>
        <c:axId val="-2142405944"/>
      </c:lineChart>
      <c:dateAx>
        <c:axId val="-214241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mmm\-yy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crossAx val="-2142405944"/>
        <c:crosses val="autoZero"/>
        <c:auto val="1"/>
        <c:lblOffset val="100"/>
        <c:baseTimeUnit val="days"/>
      </c:dateAx>
      <c:valAx>
        <c:axId val="-21424059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</a:t>
                </a:r>
                <a:r>
                  <a:rPr lang="en-US" baseline="0"/>
                  <a:t>ET (m3 H2O)</a:t>
                </a:r>
              </a:p>
            </c:rich>
          </c:tx>
          <c:layout>
            <c:manualLayout>
              <c:xMode val="edge"/>
              <c:yMode val="edge"/>
              <c:x val="0.019702706407347"/>
              <c:y val="0.3049683898208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crossAx val="-21424116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Whole-system water loss (2012)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Inflow-Outflow</c:v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strRef>
              <c:f>'Monthly Water Budget'!$B$2:$B$10</c:f>
              <c:strCache>
                <c:ptCount val="9"/>
                <c:pt idx="0">
                  <c:v>Jan 12</c:v>
                </c:pt>
                <c:pt idx="1">
                  <c:v>Feb 12</c:v>
                </c:pt>
                <c:pt idx="2">
                  <c:v>Mar 12</c:v>
                </c:pt>
                <c:pt idx="3">
                  <c:v>Apr 12</c:v>
                </c:pt>
                <c:pt idx="4">
                  <c:v>May 12</c:v>
                </c:pt>
                <c:pt idx="5">
                  <c:v>Jun 12</c:v>
                </c:pt>
                <c:pt idx="6">
                  <c:v>Jul 12</c:v>
                </c:pt>
                <c:pt idx="7">
                  <c:v>Aug 12</c:v>
                </c:pt>
                <c:pt idx="8">
                  <c:v>Sep 12</c:v>
                </c:pt>
              </c:strCache>
            </c:strRef>
          </c:cat>
          <c:val>
            <c:numRef>
              <c:f>'Monthly Water Budget'!$D$2:$D$10</c:f>
              <c:numCache>
                <c:formatCode>General</c:formatCode>
                <c:ptCount val="9"/>
                <c:pt idx="0">
                  <c:v>188.6002540000001</c:v>
                </c:pt>
                <c:pt idx="1">
                  <c:v>288.085101</c:v>
                </c:pt>
                <c:pt idx="2">
                  <c:v>676.0374599999999</c:v>
                </c:pt>
                <c:pt idx="3">
                  <c:v>675.3029579999999</c:v>
                </c:pt>
                <c:pt idx="4">
                  <c:v>685.2426119999999</c:v>
                </c:pt>
                <c:pt idx="5">
                  <c:v>514.8919659999999</c:v>
                </c:pt>
                <c:pt idx="6">
                  <c:v>624.498008</c:v>
                </c:pt>
                <c:pt idx="7">
                  <c:v>519.3687140000001</c:v>
                </c:pt>
                <c:pt idx="8">
                  <c:v>361.572822</c:v>
                </c:pt>
              </c:numCache>
            </c:numRef>
          </c:val>
        </c:ser>
        <c:ser>
          <c:idx val="0"/>
          <c:order val="1"/>
          <c:tx>
            <c:v>ET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cat>
            <c:strRef>
              <c:f>'Monthly Water Budget'!$B$2:$B$10</c:f>
              <c:strCache>
                <c:ptCount val="9"/>
                <c:pt idx="0">
                  <c:v>Jan 12</c:v>
                </c:pt>
                <c:pt idx="1">
                  <c:v>Feb 12</c:v>
                </c:pt>
                <c:pt idx="2">
                  <c:v>Mar 12</c:v>
                </c:pt>
                <c:pt idx="3">
                  <c:v>Apr 12</c:v>
                </c:pt>
                <c:pt idx="4">
                  <c:v>May 12</c:v>
                </c:pt>
                <c:pt idx="5">
                  <c:v>Jun 12</c:v>
                </c:pt>
                <c:pt idx="6">
                  <c:v>Jul 12</c:v>
                </c:pt>
                <c:pt idx="7">
                  <c:v>Aug 12</c:v>
                </c:pt>
                <c:pt idx="8">
                  <c:v>Sep 12</c:v>
                </c:pt>
              </c:strCache>
            </c:strRef>
          </c:cat>
          <c:val>
            <c:numRef>
              <c:f>'Monthly Water Budget'!$F$2:$F$10</c:f>
              <c:numCache>
                <c:formatCode>General</c:formatCode>
                <c:ptCount val="9"/>
                <c:pt idx="0">
                  <c:v>14.02260960643257</c:v>
                </c:pt>
                <c:pt idx="1">
                  <c:v>12.07711121591474</c:v>
                </c:pt>
                <c:pt idx="2">
                  <c:v>27.6188307152557</c:v>
                </c:pt>
                <c:pt idx="3">
                  <c:v>67.8936043580175</c:v>
                </c:pt>
                <c:pt idx="4">
                  <c:v>141.2187227430914</c:v>
                </c:pt>
                <c:pt idx="5">
                  <c:v>225.397873802779</c:v>
                </c:pt>
                <c:pt idx="6">
                  <c:v>230.1965363782651</c:v>
                </c:pt>
                <c:pt idx="7">
                  <c:v>178.8036945619783</c:v>
                </c:pt>
                <c:pt idx="8">
                  <c:v>114.4634796465286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371912"/>
        <c:axId val="-2142366232"/>
      </c:barChart>
      <c:catAx>
        <c:axId val="-214237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mmm\-yy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crossAx val="-2142366232"/>
        <c:crosses val="autoZero"/>
        <c:auto val="1"/>
        <c:lblAlgn val="ctr"/>
        <c:lblOffset val="100"/>
        <c:noMultiLvlLbl val="0"/>
      </c:catAx>
      <c:valAx>
        <c:axId val="-21423662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of water lost (10^3 m3 H2O)</a:t>
                </a:r>
              </a:p>
            </c:rich>
          </c:tx>
          <c:layout>
            <c:manualLayout>
              <c:xMode val="edge"/>
              <c:yMode val="edge"/>
              <c:x val="0.0119657625001904"/>
              <c:y val="0.27888143329909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28575" cmpd="sng">
            <a:solidFill>
              <a:schemeClr val="tx1"/>
            </a:solidFill>
          </a:ln>
        </c:spPr>
        <c:crossAx val="-2142371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1</xdr:row>
      <xdr:rowOff>152400</xdr:rowOff>
    </xdr:from>
    <xdr:to>
      <xdr:col>18</xdr:col>
      <xdr:colOff>635000</xdr:colOff>
      <xdr:row>24</xdr:row>
      <xdr:rowOff>152400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25</xdr:row>
      <xdr:rowOff>127000</xdr:rowOff>
    </xdr:from>
    <xdr:to>
      <xdr:col>18</xdr:col>
      <xdr:colOff>622300</xdr:colOff>
      <xdr:row>48</xdr:row>
      <xdr:rowOff>127000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26</xdr:col>
      <xdr:colOff>787400</xdr:colOff>
      <xdr:row>25</xdr:row>
      <xdr:rowOff>0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After%20Aug%202008/Research%20Projects/Tres%20Rios/data/IRGA:ET%20data/Chris%20-%20Water%20Budget/Water%20Budget%20Data%20Analysis%20Files/Time-Series%20ET%20NEW%20(July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-scaling"/>
      <sheetName val="Daily Bio from Bio Deriv"/>
      <sheetName val="Daily totals"/>
      <sheetName val="Monthly totals"/>
    </sheetNames>
    <sheetDataSet>
      <sheetData sheetId="0"/>
      <sheetData sheetId="1"/>
      <sheetData sheetId="2"/>
      <sheetData sheetId="3">
        <row r="8">
          <cell r="F8">
            <v>14022.609606432565</v>
          </cell>
        </row>
        <row r="9">
          <cell r="F9">
            <v>12077.111215914743</v>
          </cell>
        </row>
        <row r="10">
          <cell r="F10">
            <v>27618.830715255699</v>
          </cell>
        </row>
        <row r="11">
          <cell r="F11">
            <v>67893.604358017517</v>
          </cell>
        </row>
        <row r="12">
          <cell r="F12">
            <v>141218.72274309144</v>
          </cell>
        </row>
        <row r="13">
          <cell r="F13">
            <v>225397.87380277901</v>
          </cell>
        </row>
        <row r="14">
          <cell r="F14">
            <v>230196.53637826507</v>
          </cell>
        </row>
        <row r="15">
          <cell r="F15">
            <v>178803.69456197834</v>
          </cell>
        </row>
        <row r="16">
          <cell r="F16">
            <v>114463.47964652863</v>
          </cell>
        </row>
        <row r="17">
          <cell r="F17">
            <v>73212.555318578234</v>
          </cell>
        </row>
        <row r="18">
          <cell r="F18">
            <v>30175.311706834884</v>
          </cell>
        </row>
        <row r="20">
          <cell r="F20">
            <v>9703.6579715373409</v>
          </cell>
        </row>
        <row r="21">
          <cell r="F21">
            <v>9572.3900287141241</v>
          </cell>
        </row>
        <row r="22">
          <cell r="F22">
            <v>33742.079145183969</v>
          </cell>
        </row>
        <row r="23">
          <cell r="F23">
            <v>90405.814730947619</v>
          </cell>
        </row>
        <row r="24">
          <cell r="F24">
            <v>164810.02411892178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8"/>
  <sheetViews>
    <sheetView workbookViewId="0">
      <pane xSplit="4860" ySplit="1460" topLeftCell="Q482" activePane="bottomRight"/>
      <selection activeCell="F310" sqref="F310:G526"/>
      <selection pane="topRight" activeCell="K2" sqref="K2:O496"/>
      <selection pane="bottomLeft" activeCell="B92" sqref="B92"/>
      <selection pane="bottomRight" activeCell="H126" sqref="H126"/>
    </sheetView>
  </sheetViews>
  <sheetFormatPr baseColWidth="10" defaultRowHeight="15" x14ac:dyDescent="0"/>
  <cols>
    <col min="2" max="2" width="14.5" style="4" bestFit="1" customWidth="1"/>
    <col min="3" max="3" width="19.83203125" style="3" bestFit="1" customWidth="1"/>
    <col min="4" max="4" width="15.83203125" style="6" bestFit="1" customWidth="1"/>
    <col min="5" max="5" width="19.5" bestFit="1" customWidth="1"/>
    <col min="6" max="6" width="17.33203125" style="6" bestFit="1" customWidth="1"/>
    <col min="7" max="7" width="21" style="5" customWidth="1"/>
    <col min="8" max="8" width="16.6640625" style="5" bestFit="1" customWidth="1"/>
    <col min="9" max="9" width="4.1640625" style="5" customWidth="1"/>
    <col min="10" max="10" width="4" style="5" customWidth="1"/>
    <col min="11" max="14" width="20.33203125" customWidth="1"/>
    <col min="15" max="15" width="20.33203125" style="5" customWidth="1"/>
    <col min="16" max="16" width="16.5" bestFit="1" customWidth="1"/>
    <col min="17" max="17" width="18.1640625" bestFit="1" customWidth="1"/>
    <col min="18" max="18" width="20.83203125" bestFit="1" customWidth="1"/>
    <col min="19" max="19" width="16.6640625" bestFit="1" customWidth="1"/>
    <col min="20" max="20" width="14.1640625" bestFit="1" customWidth="1"/>
    <col min="22" max="22" width="11.6640625" customWidth="1"/>
    <col min="23" max="23" width="13.33203125" customWidth="1"/>
    <col min="24" max="24" width="16" customWidth="1"/>
    <col min="25" max="25" width="11.83203125" customWidth="1"/>
  </cols>
  <sheetData>
    <row r="1" spans="1:20">
      <c r="A1" t="s">
        <v>24</v>
      </c>
      <c r="B1" s="7" t="s">
        <v>0</v>
      </c>
      <c r="C1" s="8" t="s">
        <v>2</v>
      </c>
      <c r="D1" s="6" t="s">
        <v>4</v>
      </c>
      <c r="E1" s="1" t="s">
        <v>3</v>
      </c>
      <c r="F1" s="6" t="s">
        <v>5</v>
      </c>
      <c r="G1" s="5" t="s">
        <v>30</v>
      </c>
      <c r="H1" s="5" t="s">
        <v>31</v>
      </c>
      <c r="K1" s="1" t="s">
        <v>25</v>
      </c>
      <c r="L1" s="1" t="s">
        <v>26</v>
      </c>
      <c r="M1" s="1" t="s">
        <v>27</v>
      </c>
      <c r="N1" s="1" t="s">
        <v>28</v>
      </c>
      <c r="O1" t="s">
        <v>29</v>
      </c>
      <c r="P1" s="6" t="s">
        <v>9</v>
      </c>
      <c r="Q1" s="6" t="s">
        <v>8</v>
      </c>
      <c r="R1" s="6" t="s">
        <v>10</v>
      </c>
      <c r="S1" s="6" t="s">
        <v>11</v>
      </c>
      <c r="T1" s="5" t="s">
        <v>12</v>
      </c>
    </row>
    <row r="2" spans="1:20">
      <c r="A2">
        <v>1</v>
      </c>
      <c r="B2" s="13">
        <v>40909.958333333336</v>
      </c>
      <c r="C2" s="9">
        <v>27.6128</v>
      </c>
      <c r="D2" s="6">
        <f>(C2*1000000)*0.00379</f>
        <v>104652.512</v>
      </c>
      <c r="E2" s="2">
        <v>28.800799999999999</v>
      </c>
      <c r="F2" s="6">
        <f t="shared" ref="F2:F65" si="0">(E2*1000000)*0.00379</f>
        <v>109155.03199999999</v>
      </c>
      <c r="G2" s="5">
        <f>D2-F2</f>
        <v>-4502.5199999999895</v>
      </c>
      <c r="K2" s="15">
        <v>142.47609879050989</v>
      </c>
      <c r="L2" s="15">
        <v>177.07881758786183</v>
      </c>
      <c r="M2" s="15">
        <v>340.54652504232024</v>
      </c>
      <c r="N2" s="15">
        <v>122.00217391294902</v>
      </c>
      <c r="O2" s="15">
        <v>782.10361533364107</v>
      </c>
    </row>
    <row r="3" spans="1:20">
      <c r="A3">
        <v>2</v>
      </c>
      <c r="B3" s="13">
        <v>40910.958333333336</v>
      </c>
      <c r="C3" s="10">
        <v>24.308399999999999</v>
      </c>
      <c r="D3" s="6">
        <f t="shared" ref="D3:D66" si="1">(C3*1000000)*0.00379</f>
        <v>92128.835999999996</v>
      </c>
      <c r="E3" s="2">
        <v>27.515799999999999</v>
      </c>
      <c r="F3" s="6">
        <f t="shared" si="0"/>
        <v>104284.882</v>
      </c>
      <c r="G3" s="5">
        <f t="shared" ref="G3:G66" si="2">D3-F3</f>
        <v>-12156.046000000002</v>
      </c>
      <c r="K3" s="15">
        <v>158.90416006540246</v>
      </c>
      <c r="L3" s="15">
        <v>216.22772572500924</v>
      </c>
      <c r="M3" s="15">
        <v>381.19698639035255</v>
      </c>
      <c r="N3" s="15">
        <v>141.97031002266456</v>
      </c>
      <c r="O3" s="15">
        <v>898.29918220342881</v>
      </c>
    </row>
    <row r="4" spans="1:20">
      <c r="A4">
        <v>3</v>
      </c>
      <c r="B4" s="13">
        <v>40911.958333333336</v>
      </c>
      <c r="C4" s="10">
        <v>28.937000000000001</v>
      </c>
      <c r="D4" s="6">
        <f t="shared" si="1"/>
        <v>109671.23</v>
      </c>
      <c r="E4" s="2">
        <v>29.033899999999999</v>
      </c>
      <c r="F4" s="6">
        <f t="shared" si="0"/>
        <v>110038.481</v>
      </c>
      <c r="G4" s="5">
        <f t="shared" si="2"/>
        <v>-367.25100000000384</v>
      </c>
      <c r="K4" s="15">
        <v>121.47152443358786</v>
      </c>
      <c r="L4" s="15">
        <v>179.33616239451098</v>
      </c>
      <c r="M4" s="15">
        <v>292.48150601136871</v>
      </c>
      <c r="N4" s="15">
        <v>123.50296934843399</v>
      </c>
      <c r="O4" s="15">
        <v>716.79216218790157</v>
      </c>
    </row>
    <row r="5" spans="1:20">
      <c r="A5">
        <v>4</v>
      </c>
      <c r="B5" s="13">
        <v>40912.958333333336</v>
      </c>
      <c r="C5" s="10">
        <v>29.574400000000001</v>
      </c>
      <c r="D5" s="6">
        <f t="shared" si="1"/>
        <v>112086.976</v>
      </c>
      <c r="E5" s="2">
        <v>29.290099999999999</v>
      </c>
      <c r="F5" s="6">
        <f t="shared" si="0"/>
        <v>111009.47899999999</v>
      </c>
      <c r="G5" s="5">
        <f t="shared" si="2"/>
        <v>1077.497000000003</v>
      </c>
      <c r="K5" s="15">
        <v>127.56910819064436</v>
      </c>
      <c r="L5" s="15">
        <v>169.1784165838462</v>
      </c>
      <c r="M5" s="15">
        <v>308.32592392494394</v>
      </c>
      <c r="N5" s="15">
        <v>115.67924635015348</v>
      </c>
      <c r="O5" s="15">
        <v>720.75269504958794</v>
      </c>
    </row>
    <row r="6" spans="1:20">
      <c r="A6">
        <v>5</v>
      </c>
      <c r="B6" s="13">
        <v>40913.958333333336</v>
      </c>
      <c r="C6" s="10">
        <v>36.284700000000001</v>
      </c>
      <c r="D6" s="6">
        <f t="shared" si="1"/>
        <v>137519.01300000001</v>
      </c>
      <c r="E6" s="2">
        <v>30.7257</v>
      </c>
      <c r="F6" s="6">
        <f t="shared" si="0"/>
        <v>116450.40300000001</v>
      </c>
      <c r="G6" s="5">
        <f t="shared" si="2"/>
        <v>21068.61</v>
      </c>
      <c r="K6" s="15">
        <v>121.30994937401476</v>
      </c>
      <c r="L6" s="15">
        <v>173.39289219306588</v>
      </c>
      <c r="M6" s="15">
        <v>294.32916729388421</v>
      </c>
      <c r="N6" s="15">
        <v>118.95420402806963</v>
      </c>
      <c r="O6" s="15">
        <v>707.9862128890345</v>
      </c>
    </row>
    <row r="7" spans="1:20">
      <c r="A7">
        <v>6</v>
      </c>
      <c r="B7" s="13">
        <v>40914.958333333336</v>
      </c>
      <c r="C7" s="10">
        <v>29.7607</v>
      </c>
      <c r="D7" s="6">
        <f t="shared" si="1"/>
        <v>112793.053</v>
      </c>
      <c r="E7" s="2">
        <v>29.3901</v>
      </c>
      <c r="F7" s="6">
        <f t="shared" si="0"/>
        <v>111388.47899999999</v>
      </c>
      <c r="G7" s="5">
        <f t="shared" si="2"/>
        <v>1404.5740000000078</v>
      </c>
      <c r="K7" s="15">
        <v>102.9601582092675</v>
      </c>
      <c r="L7" s="15">
        <v>144.60658023114155</v>
      </c>
      <c r="M7" s="15">
        <v>250.79053880451846</v>
      </c>
      <c r="N7" s="15">
        <v>100.43557284368583</v>
      </c>
      <c r="O7" s="15">
        <v>598.79285008861336</v>
      </c>
    </row>
    <row r="8" spans="1:20">
      <c r="A8">
        <v>7</v>
      </c>
      <c r="B8" s="13">
        <v>40915.958333333336</v>
      </c>
      <c r="C8" s="10">
        <v>34.307299999999998</v>
      </c>
      <c r="D8" s="6">
        <f t="shared" si="1"/>
        <v>130024.667</v>
      </c>
      <c r="E8" s="2">
        <v>29.943300000000001</v>
      </c>
      <c r="F8" s="6">
        <f t="shared" si="0"/>
        <v>113485.107</v>
      </c>
      <c r="G8" s="5">
        <f t="shared" si="2"/>
        <v>16539.559999999998</v>
      </c>
      <c r="K8" s="15">
        <v>99.705495280409053</v>
      </c>
      <c r="L8" s="15">
        <v>143.88002304276333</v>
      </c>
      <c r="M8" s="15">
        <v>243.83710917484959</v>
      </c>
      <c r="N8" s="15">
        <v>100.09209325789098</v>
      </c>
      <c r="O8" s="15">
        <v>587.51472075591289</v>
      </c>
    </row>
    <row r="9" spans="1:20">
      <c r="A9">
        <v>8</v>
      </c>
      <c r="B9" s="13">
        <v>40916.958333333336</v>
      </c>
      <c r="C9" s="10">
        <v>38.580399999999997</v>
      </c>
      <c r="D9" s="6">
        <f t="shared" si="1"/>
        <v>146219.71599999999</v>
      </c>
      <c r="E9" s="2">
        <v>31.256499999999999</v>
      </c>
      <c r="F9" s="6">
        <f t="shared" si="0"/>
        <v>118462.13499999999</v>
      </c>
      <c r="G9" s="5">
        <f t="shared" si="2"/>
        <v>27757.580999999991</v>
      </c>
      <c r="K9" s="15">
        <v>88.318666418496591</v>
      </c>
      <c r="L9" s="15">
        <v>145.19487021842627</v>
      </c>
      <c r="M9" s="15">
        <v>216.87359634931846</v>
      </c>
      <c r="N9" s="15">
        <v>104.13912669932961</v>
      </c>
      <c r="O9" s="15">
        <v>554.52625968557095</v>
      </c>
    </row>
    <row r="10" spans="1:20">
      <c r="A10">
        <v>9</v>
      </c>
      <c r="B10" s="13">
        <v>40917.958333333336</v>
      </c>
      <c r="C10" s="10">
        <v>33.575000000000003</v>
      </c>
      <c r="D10" s="6">
        <f t="shared" si="1"/>
        <v>127249.25</v>
      </c>
      <c r="E10" s="2">
        <v>32.888399999999997</v>
      </c>
      <c r="F10" s="6">
        <f t="shared" si="0"/>
        <v>124647.03599999998</v>
      </c>
      <c r="G10" s="5">
        <f t="shared" si="2"/>
        <v>2602.2140000000218</v>
      </c>
      <c r="K10" s="15">
        <v>93.754410181623655</v>
      </c>
      <c r="L10" s="15">
        <v>139.66084723019847</v>
      </c>
      <c r="M10" s="15">
        <v>231.18259646723794</v>
      </c>
      <c r="N10" s="15">
        <v>100.14517185459393</v>
      </c>
      <c r="O10" s="15">
        <v>564.74302573365401</v>
      </c>
    </row>
    <row r="11" spans="1:20">
      <c r="A11">
        <v>10</v>
      </c>
      <c r="B11" s="13">
        <v>40918.958333333336</v>
      </c>
      <c r="C11" s="10">
        <v>38.707000000000001</v>
      </c>
      <c r="D11" s="6">
        <f t="shared" si="1"/>
        <v>146699.53</v>
      </c>
      <c r="E11" s="2">
        <v>31.629300000000001</v>
      </c>
      <c r="F11" s="6">
        <f t="shared" si="0"/>
        <v>119875.04700000001</v>
      </c>
      <c r="G11" s="5">
        <f t="shared" si="2"/>
        <v>26824.482999999993</v>
      </c>
      <c r="K11" s="15">
        <v>83.720740445001212</v>
      </c>
      <c r="L11" s="15">
        <v>127.39457034512141</v>
      </c>
      <c r="M11" s="15">
        <v>207.32068450330459</v>
      </c>
      <c r="N11" s="15">
        <v>87.130843998284604</v>
      </c>
      <c r="O11" s="15">
        <v>505.56683929171186</v>
      </c>
    </row>
    <row r="12" spans="1:20">
      <c r="A12">
        <v>11</v>
      </c>
      <c r="B12" s="13">
        <v>40919.958333333336</v>
      </c>
      <c r="C12" s="10">
        <v>35.899500000000003</v>
      </c>
      <c r="D12" s="6">
        <f t="shared" si="1"/>
        <v>136059.10500000001</v>
      </c>
      <c r="E12" s="2">
        <v>30.282299999999999</v>
      </c>
      <c r="F12" s="6">
        <f t="shared" si="0"/>
        <v>114769.917</v>
      </c>
      <c r="G12" s="5">
        <f t="shared" si="2"/>
        <v>21289.188000000009</v>
      </c>
      <c r="K12" s="15">
        <v>72.392852372876405</v>
      </c>
      <c r="L12" s="15">
        <v>113.57054233865448</v>
      </c>
      <c r="M12" s="15">
        <v>180.04847661258827</v>
      </c>
      <c r="N12" s="15">
        <v>80.5113126497276</v>
      </c>
      <c r="O12" s="15">
        <v>446.52318397384676</v>
      </c>
    </row>
    <row r="13" spans="1:20">
      <c r="A13">
        <v>12</v>
      </c>
      <c r="B13" s="13">
        <v>40920.958333333336</v>
      </c>
      <c r="C13" s="10">
        <v>31.111999999999998</v>
      </c>
      <c r="D13" s="6">
        <f t="shared" si="1"/>
        <v>117914.48</v>
      </c>
      <c r="E13" s="2">
        <v>29.105899999999998</v>
      </c>
      <c r="F13" s="6">
        <f t="shared" si="0"/>
        <v>110311.361</v>
      </c>
      <c r="G13" s="5">
        <f t="shared" si="2"/>
        <v>7603.1189999999915</v>
      </c>
      <c r="K13" s="15">
        <v>55.885653875207502</v>
      </c>
      <c r="L13" s="15">
        <v>96.63529560050992</v>
      </c>
      <c r="M13" s="15">
        <v>139.61032612323385</v>
      </c>
      <c r="N13" s="15">
        <v>75.330955059727671</v>
      </c>
      <c r="O13" s="15">
        <v>367.46223065867895</v>
      </c>
    </row>
    <row r="14" spans="1:20">
      <c r="A14">
        <v>13</v>
      </c>
      <c r="B14" s="13">
        <v>40921.958333333336</v>
      </c>
      <c r="C14" s="10">
        <v>29.638100000000001</v>
      </c>
      <c r="D14" s="6">
        <f t="shared" si="1"/>
        <v>112328.399</v>
      </c>
      <c r="E14" s="2">
        <v>16.4361</v>
      </c>
      <c r="F14" s="6">
        <f t="shared" si="0"/>
        <v>62292.818999999996</v>
      </c>
      <c r="G14" s="5">
        <f t="shared" si="2"/>
        <v>50035.580000000009</v>
      </c>
      <c r="K14" s="15">
        <v>86.644146221400206</v>
      </c>
      <c r="L14" s="15">
        <v>133.44886659459013</v>
      </c>
      <c r="M14" s="15">
        <v>217.43046095299567</v>
      </c>
      <c r="N14" s="15">
        <v>86.448330418696386</v>
      </c>
      <c r="O14" s="15">
        <v>523.97180418768244</v>
      </c>
    </row>
    <row r="15" spans="1:20">
      <c r="A15">
        <v>14</v>
      </c>
      <c r="B15" s="13">
        <v>40922.958333333336</v>
      </c>
      <c r="C15" s="10">
        <v>20.815799999999999</v>
      </c>
      <c r="D15" s="6">
        <f t="shared" si="1"/>
        <v>78891.881999999998</v>
      </c>
      <c r="E15" s="2">
        <v>18.825500000000002</v>
      </c>
      <c r="F15" s="6">
        <f t="shared" si="0"/>
        <v>71348.645000000004</v>
      </c>
      <c r="G15" s="5">
        <f t="shared" si="2"/>
        <v>7543.2369999999937</v>
      </c>
      <c r="K15" s="15">
        <v>77.560315773240902</v>
      </c>
      <c r="L15" s="15">
        <v>132.2501303099921</v>
      </c>
      <c r="M15" s="15">
        <v>195.5359025619143</v>
      </c>
      <c r="N15" s="15">
        <v>89.26827403846562</v>
      </c>
      <c r="O15" s="15">
        <v>494.61462268361288</v>
      </c>
    </row>
    <row r="16" spans="1:20">
      <c r="A16">
        <v>15</v>
      </c>
      <c r="B16" s="13">
        <v>40923.958333333336</v>
      </c>
      <c r="C16" s="10">
        <v>21.601700000000001</v>
      </c>
      <c r="D16" s="6">
        <f t="shared" si="1"/>
        <v>81870.442999999999</v>
      </c>
      <c r="E16" s="2">
        <v>28.401399999999999</v>
      </c>
      <c r="F16" s="6">
        <f t="shared" si="0"/>
        <v>107641.306</v>
      </c>
      <c r="G16" s="5">
        <f t="shared" si="2"/>
        <v>-25770.862999999998</v>
      </c>
      <c r="K16" s="15">
        <v>54.555651072274436</v>
      </c>
      <c r="L16" s="15">
        <v>127.05967322443988</v>
      </c>
      <c r="M16" s="15">
        <v>138.1896974879354</v>
      </c>
      <c r="N16" s="15">
        <v>94.04555670564001</v>
      </c>
      <c r="O16" s="15">
        <v>413.85057849028976</v>
      </c>
    </row>
    <row r="17" spans="1:20">
      <c r="A17">
        <v>16</v>
      </c>
      <c r="B17" s="13">
        <v>40924.958333333336</v>
      </c>
      <c r="C17" s="10">
        <v>17.076499999999999</v>
      </c>
      <c r="D17" s="6">
        <f t="shared" si="1"/>
        <v>64719.934999999998</v>
      </c>
      <c r="E17" s="2">
        <v>26.6403</v>
      </c>
      <c r="F17" s="6">
        <f t="shared" si="0"/>
        <v>100966.73699999999</v>
      </c>
      <c r="G17" s="5">
        <f t="shared" si="2"/>
        <v>-36246.801999999996</v>
      </c>
      <c r="K17" s="15">
        <v>82.218484911869595</v>
      </c>
      <c r="L17" s="15">
        <v>163.43628394692104</v>
      </c>
      <c r="M17" s="15">
        <v>209.26616122763906</v>
      </c>
      <c r="N17" s="15">
        <v>109.03871704932931</v>
      </c>
      <c r="O17" s="15">
        <v>563.95964713575904</v>
      </c>
    </row>
    <row r="18" spans="1:20">
      <c r="A18">
        <v>17</v>
      </c>
      <c r="B18" s="13">
        <v>40925.958333333336</v>
      </c>
      <c r="C18" s="10">
        <v>20.996300000000002</v>
      </c>
      <c r="D18" s="6">
        <f t="shared" si="1"/>
        <v>79575.976999999999</v>
      </c>
      <c r="E18" s="2">
        <v>23.899100000000001</v>
      </c>
      <c r="F18" s="6">
        <f t="shared" si="0"/>
        <v>90577.588999999993</v>
      </c>
      <c r="G18" s="5">
        <f t="shared" si="2"/>
        <v>-11001.611999999994</v>
      </c>
      <c r="K18" s="15">
        <v>83.214330121269953</v>
      </c>
      <c r="L18" s="15">
        <v>144.75511448496763</v>
      </c>
      <c r="M18" s="15">
        <v>212.84693866526325</v>
      </c>
      <c r="N18" s="15">
        <v>97.842455105271227</v>
      </c>
      <c r="O18" s="15">
        <v>538.65883837677211</v>
      </c>
    </row>
    <row r="19" spans="1:20">
      <c r="A19">
        <v>18</v>
      </c>
      <c r="B19" s="13">
        <v>40926.958333333336</v>
      </c>
      <c r="C19" s="10">
        <v>34.688499999999998</v>
      </c>
      <c r="D19" s="6">
        <f t="shared" si="1"/>
        <v>131469.41500000001</v>
      </c>
      <c r="E19" s="2">
        <v>28.378299999999999</v>
      </c>
      <c r="F19" s="6">
        <f t="shared" si="0"/>
        <v>107553.757</v>
      </c>
      <c r="G19" s="5">
        <f t="shared" si="2"/>
        <v>23915.65800000001</v>
      </c>
      <c r="K19" s="15">
        <v>80.574932192093328</v>
      </c>
      <c r="L19" s="15">
        <v>141.86035671736761</v>
      </c>
      <c r="M19" s="15">
        <v>207.13652503201465</v>
      </c>
      <c r="N19" s="15">
        <v>93.413613921761851</v>
      </c>
      <c r="O19" s="15">
        <v>522.98542786323742</v>
      </c>
    </row>
    <row r="20" spans="1:20">
      <c r="A20">
        <v>19</v>
      </c>
      <c r="B20" s="13">
        <v>40927.958333333336</v>
      </c>
      <c r="C20" s="10">
        <v>37.952100000000002</v>
      </c>
      <c r="D20" s="6">
        <f t="shared" si="1"/>
        <v>143838.459</v>
      </c>
      <c r="E20" s="2">
        <v>32.246200000000002</v>
      </c>
      <c r="F20" s="6">
        <f t="shared" si="0"/>
        <v>122213.098</v>
      </c>
      <c r="G20" s="5">
        <f t="shared" si="2"/>
        <v>21625.361000000004</v>
      </c>
      <c r="K20" s="15">
        <v>84.284897956604937</v>
      </c>
      <c r="L20" s="15">
        <v>145.23471844944871</v>
      </c>
      <c r="M20" s="15">
        <v>217.79268924273197</v>
      </c>
      <c r="N20" s="15">
        <v>92.581811469870871</v>
      </c>
      <c r="O20" s="15">
        <v>539.89411711865648</v>
      </c>
    </row>
    <row r="21" spans="1:20">
      <c r="A21">
        <v>20</v>
      </c>
      <c r="B21" s="13">
        <v>40928.958333333336</v>
      </c>
      <c r="C21" s="10">
        <v>30.144400000000001</v>
      </c>
      <c r="D21" s="6">
        <f t="shared" si="1"/>
        <v>114247.276</v>
      </c>
      <c r="E21" s="2">
        <v>29.795999999999999</v>
      </c>
      <c r="F21" s="6">
        <f t="shared" si="0"/>
        <v>112926.84</v>
      </c>
      <c r="G21" s="5">
        <f t="shared" si="2"/>
        <v>1320.4360000000015</v>
      </c>
      <c r="K21" s="15">
        <v>81.431343597315774</v>
      </c>
      <c r="L21" s="15">
        <v>147.62131545808236</v>
      </c>
      <c r="M21" s="15">
        <v>211.5304974781607</v>
      </c>
      <c r="N21" s="15">
        <v>91.721885523592078</v>
      </c>
      <c r="O21" s="15">
        <v>532.3050420571509</v>
      </c>
    </row>
    <row r="22" spans="1:20">
      <c r="A22">
        <v>21</v>
      </c>
      <c r="B22" s="13">
        <v>40929.958333333336</v>
      </c>
      <c r="C22" s="10">
        <v>23.750499999999999</v>
      </c>
      <c r="D22" s="6">
        <f t="shared" si="1"/>
        <v>90014.395000000004</v>
      </c>
      <c r="E22" s="2">
        <v>23.8033</v>
      </c>
      <c r="F22" s="6">
        <f t="shared" si="0"/>
        <v>90214.506999999998</v>
      </c>
      <c r="G22" s="5">
        <f t="shared" si="2"/>
        <v>-200.11199999999371</v>
      </c>
      <c r="K22" s="15">
        <v>70.414838094551683</v>
      </c>
      <c r="L22" s="15">
        <v>140.66323017368225</v>
      </c>
      <c r="M22" s="15">
        <v>183.90193473059122</v>
      </c>
      <c r="N22" s="15">
        <v>96.059996579798252</v>
      </c>
      <c r="O22" s="15">
        <v>491.03999957862345</v>
      </c>
    </row>
    <row r="23" spans="1:20">
      <c r="A23">
        <v>22</v>
      </c>
      <c r="B23" s="13">
        <v>40930.958333333336</v>
      </c>
      <c r="C23" s="10">
        <v>21.852</v>
      </c>
      <c r="D23" s="6">
        <f t="shared" si="1"/>
        <v>82819.08</v>
      </c>
      <c r="E23" s="2">
        <v>20.785699999999999</v>
      </c>
      <c r="F23" s="6">
        <f t="shared" si="0"/>
        <v>78777.803</v>
      </c>
      <c r="G23" s="5">
        <f t="shared" si="2"/>
        <v>4041.2770000000019</v>
      </c>
      <c r="K23" s="15">
        <v>62.987632776228388</v>
      </c>
      <c r="L23" s="15">
        <v>138.23258431504124</v>
      </c>
      <c r="M23" s="15">
        <v>165.41423355478867</v>
      </c>
      <c r="N23" s="15">
        <v>95.214170015459587</v>
      </c>
      <c r="O23" s="15">
        <v>461.84862066151788</v>
      </c>
    </row>
    <row r="24" spans="1:20">
      <c r="A24">
        <v>23</v>
      </c>
      <c r="B24" s="13">
        <v>40931.958333333336</v>
      </c>
      <c r="C24" s="10">
        <v>17.227499999999999</v>
      </c>
      <c r="D24" s="6">
        <f t="shared" si="1"/>
        <v>65292.224999999999</v>
      </c>
      <c r="E24" s="2">
        <v>19.172999999999998</v>
      </c>
      <c r="F24" s="6">
        <f t="shared" si="0"/>
        <v>72665.67</v>
      </c>
      <c r="G24" s="5">
        <f t="shared" si="2"/>
        <v>-7373.4449999999997</v>
      </c>
      <c r="K24" s="15">
        <v>50.370416479893528</v>
      </c>
      <c r="L24" s="15">
        <v>110.28650808675444</v>
      </c>
      <c r="M24" s="15">
        <v>133.02869920335024</v>
      </c>
      <c r="N24" s="15">
        <v>75.56739878285363</v>
      </c>
      <c r="O24" s="15">
        <v>369.2530225528518</v>
      </c>
    </row>
    <row r="25" spans="1:20">
      <c r="A25">
        <v>24</v>
      </c>
      <c r="B25" s="13">
        <v>40932.958333333336</v>
      </c>
      <c r="C25" s="10">
        <v>15.3735</v>
      </c>
      <c r="D25" s="6">
        <f t="shared" si="1"/>
        <v>58265.565000000002</v>
      </c>
      <c r="E25" s="2">
        <v>14.9411</v>
      </c>
      <c r="F25" s="6">
        <f t="shared" si="0"/>
        <v>56626.769</v>
      </c>
      <c r="G25" s="5">
        <f t="shared" si="2"/>
        <v>1638.7960000000021</v>
      </c>
      <c r="K25" s="15">
        <v>75.043424124431453</v>
      </c>
      <c r="L25" s="15">
        <v>157.81341343292129</v>
      </c>
      <c r="M25" s="15">
        <v>199.33954983780882</v>
      </c>
      <c r="N25" s="15">
        <v>101.8727876272556</v>
      </c>
      <c r="O25" s="15">
        <v>534.06917502241708</v>
      </c>
    </row>
    <row r="26" spans="1:20">
      <c r="A26">
        <v>25</v>
      </c>
      <c r="B26" s="13">
        <v>40933.958333333336</v>
      </c>
      <c r="C26" s="10">
        <v>15.866899999999999</v>
      </c>
      <c r="D26" s="6">
        <f t="shared" si="1"/>
        <v>60135.550999999999</v>
      </c>
      <c r="E26" s="2">
        <v>15.584899999999999</v>
      </c>
      <c r="F26" s="6">
        <f t="shared" si="0"/>
        <v>59066.771000000001</v>
      </c>
      <c r="G26" s="5">
        <f t="shared" si="2"/>
        <v>1068.7799999999988</v>
      </c>
      <c r="K26" s="15">
        <v>91.474790669587406</v>
      </c>
      <c r="L26" s="15">
        <v>187.56662694400211</v>
      </c>
      <c r="M26" s="15">
        <v>244.42987463858165</v>
      </c>
      <c r="N26" s="15">
        <v>114.55979375754109</v>
      </c>
      <c r="O26" s="15">
        <v>638.03108600971223</v>
      </c>
    </row>
    <row r="27" spans="1:20">
      <c r="A27">
        <v>26</v>
      </c>
      <c r="B27" s="13">
        <v>40934.958333333336</v>
      </c>
      <c r="C27" s="10">
        <v>10.6044</v>
      </c>
      <c r="D27" s="6">
        <f t="shared" si="1"/>
        <v>40190.675999999999</v>
      </c>
      <c r="E27" s="2">
        <v>10.702</v>
      </c>
      <c r="F27" s="6">
        <f t="shared" si="0"/>
        <v>40560.58</v>
      </c>
      <c r="G27" s="5">
        <f t="shared" si="2"/>
        <v>-369.90400000000227</v>
      </c>
      <c r="K27" s="15">
        <v>88.149801103412898</v>
      </c>
      <c r="L27" s="15">
        <v>174.52996249002041</v>
      </c>
      <c r="M27" s="15">
        <v>236.97881592906379</v>
      </c>
      <c r="N27" s="15">
        <v>104.1145433207422</v>
      </c>
      <c r="O27" s="15">
        <v>603.77312284323932</v>
      </c>
    </row>
    <row r="28" spans="1:20">
      <c r="A28">
        <v>27</v>
      </c>
      <c r="B28" s="13">
        <v>40935.958333333336</v>
      </c>
      <c r="C28" s="10">
        <v>16.0198</v>
      </c>
      <c r="D28" s="6">
        <f t="shared" si="1"/>
        <v>60715.042000000001</v>
      </c>
      <c r="E28" s="2">
        <v>12.5611</v>
      </c>
      <c r="F28" s="6">
        <f t="shared" si="0"/>
        <v>47606.569000000003</v>
      </c>
      <c r="G28" s="5">
        <f t="shared" si="2"/>
        <v>13108.472999999998</v>
      </c>
      <c r="K28" s="15">
        <v>67.436939250270555</v>
      </c>
      <c r="L28" s="15">
        <v>148.80954635675764</v>
      </c>
      <c r="M28" s="15">
        <v>182.42614522894851</v>
      </c>
      <c r="N28" s="15">
        <v>96.308132756754901</v>
      </c>
      <c r="O28" s="15">
        <v>494.98076359273165</v>
      </c>
    </row>
    <row r="29" spans="1:20">
      <c r="A29">
        <v>28</v>
      </c>
      <c r="B29" s="13">
        <v>40936.958333333336</v>
      </c>
      <c r="C29" s="10">
        <v>24.5899</v>
      </c>
      <c r="D29" s="6">
        <f t="shared" si="1"/>
        <v>93195.721000000005</v>
      </c>
      <c r="E29" s="2">
        <v>17.799700000000001</v>
      </c>
      <c r="F29" s="6">
        <f t="shared" si="0"/>
        <v>67460.862999999998</v>
      </c>
      <c r="G29" s="5">
        <f t="shared" si="2"/>
        <v>25734.858000000007</v>
      </c>
      <c r="K29" s="15">
        <v>108.49223537903627</v>
      </c>
      <c r="L29" s="15">
        <v>233.75426077007825</v>
      </c>
      <c r="M29" s="15">
        <v>295.36374617885826</v>
      </c>
      <c r="N29" s="15">
        <v>132.81299529585456</v>
      </c>
      <c r="O29" s="15">
        <v>770.42323762382739</v>
      </c>
    </row>
    <row r="30" spans="1:20">
      <c r="A30">
        <v>29</v>
      </c>
      <c r="B30" s="13">
        <v>40937.958333333336</v>
      </c>
      <c r="C30" s="10">
        <v>28.854099999999999</v>
      </c>
      <c r="D30" s="6">
        <f t="shared" si="1"/>
        <v>109357.039</v>
      </c>
      <c r="E30" s="2">
        <v>24.3111</v>
      </c>
      <c r="F30" s="6">
        <f t="shared" si="0"/>
        <v>92139.069000000003</v>
      </c>
      <c r="G30" s="5">
        <f t="shared" si="2"/>
        <v>17217.97</v>
      </c>
      <c r="K30" s="15">
        <v>99.316020065416808</v>
      </c>
      <c r="L30" s="15">
        <v>215.75879703475428</v>
      </c>
      <c r="M30" s="15">
        <v>272.15610062882195</v>
      </c>
      <c r="N30" s="15">
        <v>124.36222983576126</v>
      </c>
      <c r="O30" s="15">
        <v>711.5931475647543</v>
      </c>
    </row>
    <row r="31" spans="1:20">
      <c r="A31">
        <v>30</v>
      </c>
      <c r="B31" s="13">
        <v>40938.958333333336</v>
      </c>
      <c r="C31" s="10">
        <v>22.854099999999999</v>
      </c>
      <c r="D31" s="6">
        <f t="shared" si="1"/>
        <v>86617.039000000004</v>
      </c>
      <c r="E31" s="2">
        <v>24.0654</v>
      </c>
      <c r="F31" s="6">
        <f t="shared" si="0"/>
        <v>91207.865999999995</v>
      </c>
      <c r="G31" s="5">
        <f t="shared" si="2"/>
        <v>-4590.8269999999902</v>
      </c>
      <c r="K31" s="15">
        <v>88.172561060401023</v>
      </c>
      <c r="L31" s="15">
        <v>193.02029893010771</v>
      </c>
      <c r="M31" s="15">
        <v>243.24628637134242</v>
      </c>
      <c r="N31" s="15">
        <v>112.8439833687975</v>
      </c>
      <c r="O31" s="15">
        <v>637.28312973064862</v>
      </c>
    </row>
    <row r="32" spans="1:20">
      <c r="A32">
        <v>31</v>
      </c>
      <c r="B32" s="13">
        <v>40939.958333333336</v>
      </c>
      <c r="C32" s="10">
        <v>17.338200000000001</v>
      </c>
      <c r="D32" s="6">
        <f t="shared" si="1"/>
        <v>65711.778000000006</v>
      </c>
      <c r="E32" s="2">
        <v>17.928599999999999</v>
      </c>
      <c r="F32" s="6">
        <f t="shared" si="0"/>
        <v>67949.394</v>
      </c>
      <c r="G32" s="5">
        <f t="shared" si="2"/>
        <v>-2237.6159999999945</v>
      </c>
      <c r="H32" s="5">
        <f>SUM(G2:G32)</f>
        <v>188600.25400000007</v>
      </c>
      <c r="K32" s="15">
        <v>85.480430600058114</v>
      </c>
      <c r="L32" s="15">
        <v>194.84357725967456</v>
      </c>
      <c r="M32" s="15">
        <v>237.44892143153032</v>
      </c>
      <c r="N32" s="15">
        <v>114.85881076064042</v>
      </c>
      <c r="O32" s="15">
        <v>632.63174005190331</v>
      </c>
      <c r="P32" s="5">
        <f>SUM(K2:K32)</f>
        <v>2786.292009086399</v>
      </c>
      <c r="Q32" s="5">
        <f>SUM(L2:L32)</f>
        <v>4857.1020084707125</v>
      </c>
      <c r="R32" s="5">
        <f>SUM(M2:M32)</f>
        <v>7090.0066170802629</v>
      </c>
      <c r="S32" s="5">
        <f>SUM(N2:N32)</f>
        <v>3192.829466359598</v>
      </c>
      <c r="T32" s="5">
        <f>SUM(O2:O32)</f>
        <v>17926.230100996971</v>
      </c>
    </row>
    <row r="33" spans="1:15">
      <c r="A33">
        <v>32</v>
      </c>
      <c r="B33" s="13">
        <v>40940.958333333336</v>
      </c>
      <c r="C33" s="10">
        <v>17.786300000000001</v>
      </c>
      <c r="D33" s="6">
        <f t="shared" si="1"/>
        <v>67410.077000000005</v>
      </c>
      <c r="E33" s="2">
        <v>16.247499999999999</v>
      </c>
      <c r="F33" s="6">
        <f t="shared" si="0"/>
        <v>61578.024999999994</v>
      </c>
      <c r="G33" s="5">
        <f t="shared" si="2"/>
        <v>5832.0520000000106</v>
      </c>
      <c r="K33" s="15">
        <v>76.559338905092275</v>
      </c>
      <c r="L33" s="15">
        <v>175.74307040703081</v>
      </c>
      <c r="M33" s="15">
        <v>214.17673670977666</v>
      </c>
      <c r="N33" s="15">
        <v>103.73030556901975</v>
      </c>
      <c r="O33" s="15">
        <v>570.20945159091946</v>
      </c>
    </row>
    <row r="34" spans="1:15">
      <c r="A34">
        <v>33</v>
      </c>
      <c r="B34" s="13">
        <v>40941.958333333336</v>
      </c>
      <c r="C34" s="10">
        <v>25.647500000000001</v>
      </c>
      <c r="D34" s="6">
        <f t="shared" si="1"/>
        <v>97204.024999999994</v>
      </c>
      <c r="E34" s="2">
        <v>19.564800000000002</v>
      </c>
      <c r="F34" s="6">
        <f t="shared" si="0"/>
        <v>74150.592000000004</v>
      </c>
      <c r="G34" s="5">
        <f t="shared" si="2"/>
        <v>23053.43299999999</v>
      </c>
      <c r="K34" s="15">
        <v>71.222681081247273</v>
      </c>
      <c r="L34" s="15">
        <v>169.05149382136943</v>
      </c>
      <c r="M34" s="15">
        <v>200.69949184143616</v>
      </c>
      <c r="N34" s="15">
        <v>100.09377755392104</v>
      </c>
      <c r="O34" s="15">
        <v>541.06744429797391</v>
      </c>
    </row>
    <row r="35" spans="1:15">
      <c r="A35">
        <v>34</v>
      </c>
      <c r="B35" s="13">
        <v>40942.958333333336</v>
      </c>
      <c r="C35" s="10">
        <v>26.554500000000001</v>
      </c>
      <c r="D35" s="6">
        <f t="shared" si="1"/>
        <v>100641.55499999999</v>
      </c>
      <c r="E35" s="2">
        <v>23.796299999999999</v>
      </c>
      <c r="F35" s="6">
        <f t="shared" si="0"/>
        <v>90187.976999999999</v>
      </c>
      <c r="G35" s="5">
        <f t="shared" si="2"/>
        <v>10453.577999999994</v>
      </c>
      <c r="K35" s="15">
        <v>67.715452648395043</v>
      </c>
      <c r="L35" s="15">
        <v>163.95401183646476</v>
      </c>
      <c r="M35" s="15">
        <v>192.2455510121583</v>
      </c>
      <c r="N35" s="15">
        <v>98.058079638113085</v>
      </c>
      <c r="O35" s="15">
        <v>521.97309513513119</v>
      </c>
    </row>
    <row r="36" spans="1:15">
      <c r="A36">
        <v>35</v>
      </c>
      <c r="B36" s="13">
        <v>40943.958333333336</v>
      </c>
      <c r="C36" s="10">
        <v>24.983000000000001</v>
      </c>
      <c r="D36" s="6">
        <f t="shared" si="1"/>
        <v>94685.569999999992</v>
      </c>
      <c r="E36" s="2">
        <v>24.036000000000001</v>
      </c>
      <c r="F36" s="6">
        <f t="shared" si="0"/>
        <v>91096.44</v>
      </c>
      <c r="G36" s="5">
        <f t="shared" si="2"/>
        <v>3589.1299999999901</v>
      </c>
      <c r="K36" s="15">
        <v>76.128436891081819</v>
      </c>
      <c r="L36" s="15">
        <v>181.53541077654725</v>
      </c>
      <c r="M36" s="15">
        <v>217.79425940522333</v>
      </c>
      <c r="N36" s="15">
        <v>104.98265018488024</v>
      </c>
      <c r="O36" s="15">
        <v>580.44075725773268</v>
      </c>
    </row>
    <row r="37" spans="1:15">
      <c r="A37">
        <v>36</v>
      </c>
      <c r="B37" s="13">
        <v>40944.958333333336</v>
      </c>
      <c r="C37" s="10">
        <v>24.9817</v>
      </c>
      <c r="D37" s="6">
        <f t="shared" si="1"/>
        <v>94680.642999999996</v>
      </c>
      <c r="E37" s="2">
        <v>24.944199999999999</v>
      </c>
      <c r="F37" s="6">
        <f t="shared" si="0"/>
        <v>94538.517999999996</v>
      </c>
      <c r="G37" s="5">
        <f t="shared" si="2"/>
        <v>142.125</v>
      </c>
      <c r="K37" s="15">
        <v>71.770836454774937</v>
      </c>
      <c r="L37" s="15">
        <v>178.85577905644297</v>
      </c>
      <c r="M37" s="15">
        <v>206.95356680475064</v>
      </c>
      <c r="N37" s="15">
        <v>100.3700452803635</v>
      </c>
      <c r="O37" s="15">
        <v>557.95022759633196</v>
      </c>
    </row>
    <row r="38" spans="1:15">
      <c r="A38">
        <v>37</v>
      </c>
      <c r="B38" s="13">
        <v>40945.958333333336</v>
      </c>
      <c r="C38" s="10">
        <v>26.818899999999999</v>
      </c>
      <c r="D38" s="6">
        <f t="shared" si="1"/>
        <v>101643.63099999999</v>
      </c>
      <c r="E38" s="2">
        <v>25.9163</v>
      </c>
      <c r="F38" s="6">
        <f t="shared" si="0"/>
        <v>98222.777000000002</v>
      </c>
      <c r="G38" s="5">
        <f t="shared" si="2"/>
        <v>3420.8539999999921</v>
      </c>
      <c r="K38" s="15">
        <v>64.657831986517039</v>
      </c>
      <c r="L38" s="15">
        <v>173.55419871367457</v>
      </c>
      <c r="M38" s="15">
        <v>187.96197866941682</v>
      </c>
      <c r="N38" s="15">
        <v>102.9630428236576</v>
      </c>
      <c r="O38" s="15">
        <v>529.13705219326607</v>
      </c>
    </row>
    <row r="39" spans="1:15">
      <c r="A39">
        <v>38</v>
      </c>
      <c r="B39" s="13">
        <v>40946.958333333336</v>
      </c>
      <c r="C39" s="10">
        <v>26.385899999999999</v>
      </c>
      <c r="D39" s="6">
        <f t="shared" si="1"/>
        <v>100002.561</v>
      </c>
      <c r="E39" s="2">
        <v>24.578900000000001</v>
      </c>
      <c r="F39" s="6">
        <f t="shared" si="0"/>
        <v>93154.031000000003</v>
      </c>
      <c r="G39" s="5">
        <f t="shared" si="2"/>
        <v>6848.5299999999988</v>
      </c>
      <c r="K39" s="15">
        <v>75.529552564821671</v>
      </c>
      <c r="L39" s="15">
        <v>204.81749551469031</v>
      </c>
      <c r="M39" s="15">
        <v>221.40771556928414</v>
      </c>
      <c r="N39" s="15">
        <v>116.01956277353158</v>
      </c>
      <c r="O39" s="15">
        <v>617.7743264223277</v>
      </c>
    </row>
    <row r="40" spans="1:15">
      <c r="A40">
        <v>39</v>
      </c>
      <c r="B40" s="13">
        <v>40947.958333333336</v>
      </c>
      <c r="C40" s="10">
        <v>24.257899999999999</v>
      </c>
      <c r="D40" s="6">
        <f t="shared" si="1"/>
        <v>91937.441000000006</v>
      </c>
      <c r="E40" s="2">
        <v>22.817499999999999</v>
      </c>
      <c r="F40" s="6">
        <f t="shared" si="0"/>
        <v>86478.324999999997</v>
      </c>
      <c r="G40" s="5">
        <f t="shared" si="2"/>
        <v>5459.1160000000091</v>
      </c>
      <c r="K40" s="15">
        <v>76.667947611309955</v>
      </c>
      <c r="L40" s="15">
        <v>226.62973874322969</v>
      </c>
      <c r="M40" s="15">
        <v>226.68582760224734</v>
      </c>
      <c r="N40" s="15">
        <v>124.47679237229744</v>
      </c>
      <c r="O40" s="15">
        <v>654.46030632908446</v>
      </c>
    </row>
    <row r="41" spans="1:15">
      <c r="A41">
        <v>40</v>
      </c>
      <c r="B41" s="13">
        <v>40948.958333333336</v>
      </c>
      <c r="C41" s="10">
        <v>23.8218</v>
      </c>
      <c r="D41" s="6">
        <f t="shared" si="1"/>
        <v>90284.622000000003</v>
      </c>
      <c r="E41" s="2">
        <v>21.655200000000001</v>
      </c>
      <c r="F41" s="6">
        <f t="shared" si="0"/>
        <v>82073.207999999999</v>
      </c>
      <c r="G41" s="5">
        <f t="shared" si="2"/>
        <v>8211.4140000000043</v>
      </c>
      <c r="K41" s="15">
        <v>93.959585717489674</v>
      </c>
      <c r="L41" s="15">
        <v>257.11549388590993</v>
      </c>
      <c r="M41" s="15">
        <v>280.28448368577614</v>
      </c>
      <c r="N41" s="15">
        <v>135.07988331212638</v>
      </c>
      <c r="O41" s="15">
        <v>766.43944660130217</v>
      </c>
    </row>
    <row r="42" spans="1:15">
      <c r="A42">
        <v>41</v>
      </c>
      <c r="B42" s="13">
        <v>40949.958333333336</v>
      </c>
      <c r="C42" s="10">
        <v>24.8705</v>
      </c>
      <c r="D42" s="6">
        <f t="shared" si="1"/>
        <v>94259.194999999992</v>
      </c>
      <c r="E42" s="2">
        <v>21.816299999999998</v>
      </c>
      <c r="F42" s="6">
        <f t="shared" si="0"/>
        <v>82683.777000000002</v>
      </c>
      <c r="G42" s="5">
        <f t="shared" si="2"/>
        <v>11575.417999999991</v>
      </c>
      <c r="K42" s="15">
        <v>93.540227471370144</v>
      </c>
      <c r="L42" s="15">
        <v>259.91576136615072</v>
      </c>
      <c r="M42" s="15">
        <v>281.59302716310197</v>
      </c>
      <c r="N42" s="15">
        <v>135.4626632571354</v>
      </c>
      <c r="O42" s="15">
        <v>770.51167925775826</v>
      </c>
    </row>
    <row r="43" spans="1:15">
      <c r="A43">
        <v>42</v>
      </c>
      <c r="B43" s="13">
        <v>40950.958333333336</v>
      </c>
      <c r="C43" s="10">
        <v>24.772200000000002</v>
      </c>
      <c r="D43" s="6">
        <f t="shared" si="1"/>
        <v>93886.638000000006</v>
      </c>
      <c r="E43" s="2">
        <v>21.454000000000001</v>
      </c>
      <c r="F43" s="6">
        <f t="shared" si="0"/>
        <v>81310.66</v>
      </c>
      <c r="G43" s="5">
        <f t="shared" si="2"/>
        <v>12575.978000000003</v>
      </c>
      <c r="K43" s="15">
        <v>94.045820556219695</v>
      </c>
      <c r="L43" s="15">
        <v>262.89794162112742</v>
      </c>
      <c r="M43" s="15">
        <v>285.79344330467785</v>
      </c>
      <c r="N43" s="15">
        <v>136.09229708798239</v>
      </c>
      <c r="O43" s="15">
        <v>778.82950257000743</v>
      </c>
    </row>
    <row r="44" spans="1:15">
      <c r="A44">
        <v>43</v>
      </c>
      <c r="B44" s="13">
        <v>40951.958333333336</v>
      </c>
      <c r="C44" s="10">
        <v>23.6448</v>
      </c>
      <c r="D44" s="6">
        <f t="shared" si="1"/>
        <v>89613.792000000001</v>
      </c>
      <c r="E44" s="2">
        <v>20.979600000000001</v>
      </c>
      <c r="F44" s="6">
        <f t="shared" si="0"/>
        <v>79512.683999999994</v>
      </c>
      <c r="G44" s="5">
        <f t="shared" si="2"/>
        <v>10101.108000000007</v>
      </c>
      <c r="K44" s="15">
        <v>76.900403325197729</v>
      </c>
      <c r="L44" s="15">
        <v>242.05208501113884</v>
      </c>
      <c r="M44" s="15">
        <v>235.97202293140779</v>
      </c>
      <c r="N44" s="15">
        <v>127.4781320886222</v>
      </c>
      <c r="O44" s="15">
        <v>682.40264335636653</v>
      </c>
    </row>
    <row r="45" spans="1:15">
      <c r="A45">
        <v>44</v>
      </c>
      <c r="B45" s="13">
        <v>40952.958333333336</v>
      </c>
      <c r="C45" s="10">
        <v>12.5754</v>
      </c>
      <c r="D45" s="6">
        <f t="shared" si="1"/>
        <v>47660.765999999996</v>
      </c>
      <c r="E45" s="2">
        <v>19.427299999999999</v>
      </c>
      <c r="F45" s="6">
        <f t="shared" si="0"/>
        <v>73629.467000000004</v>
      </c>
      <c r="G45" s="5">
        <f t="shared" si="2"/>
        <v>-25968.701000000008</v>
      </c>
      <c r="K45" s="15">
        <v>66.076810238749516</v>
      </c>
      <c r="L45" s="15">
        <v>214.66906920427587</v>
      </c>
      <c r="M45" s="15">
        <v>204.80306410341908</v>
      </c>
      <c r="N45" s="15">
        <v>116.38920539651073</v>
      </c>
      <c r="O45" s="15">
        <v>601.93814894295519</v>
      </c>
    </row>
    <row r="46" spans="1:15">
      <c r="A46">
        <v>45</v>
      </c>
      <c r="B46" s="13">
        <v>40953.958333333336</v>
      </c>
      <c r="C46" s="10">
        <v>14.0623</v>
      </c>
      <c r="D46" s="6">
        <f t="shared" si="1"/>
        <v>53296.116999999998</v>
      </c>
      <c r="E46" s="2">
        <v>19.021799999999999</v>
      </c>
      <c r="F46" s="6">
        <f t="shared" si="0"/>
        <v>72092.622000000003</v>
      </c>
      <c r="G46" s="5">
        <f t="shared" si="2"/>
        <v>-18796.505000000005</v>
      </c>
      <c r="K46" s="15">
        <v>39.23736812503661</v>
      </c>
      <c r="L46" s="15">
        <v>153.98673113355485</v>
      </c>
      <c r="M46" s="15">
        <v>122.88136405344197</v>
      </c>
      <c r="N46" s="15">
        <v>92.858293611424429</v>
      </c>
      <c r="O46" s="15">
        <v>408.96375692345788</v>
      </c>
    </row>
    <row r="47" spans="1:15">
      <c r="A47">
        <v>46</v>
      </c>
      <c r="B47" s="13">
        <v>40954.958333333336</v>
      </c>
      <c r="C47" s="10">
        <v>23.5823</v>
      </c>
      <c r="D47" s="6">
        <f t="shared" si="1"/>
        <v>89376.917000000001</v>
      </c>
      <c r="E47" s="2">
        <v>20.017299999999999</v>
      </c>
      <c r="F47" s="6">
        <f t="shared" si="0"/>
        <v>75865.566999999995</v>
      </c>
      <c r="G47" s="5">
        <f t="shared" si="2"/>
        <v>13511.350000000006</v>
      </c>
      <c r="K47" s="15">
        <v>49.225152881547451</v>
      </c>
      <c r="L47" s="15">
        <v>158.26759323647255</v>
      </c>
      <c r="M47" s="15">
        <v>155.81983446991438</v>
      </c>
      <c r="N47" s="15">
        <v>86.702724189253871</v>
      </c>
      <c r="O47" s="15">
        <v>450.01530477718825</v>
      </c>
    </row>
    <row r="48" spans="1:15">
      <c r="A48">
        <v>47</v>
      </c>
      <c r="B48" s="13">
        <v>40955.958333333336</v>
      </c>
      <c r="C48" s="10">
        <v>24.5383</v>
      </c>
      <c r="D48" s="6">
        <f t="shared" si="1"/>
        <v>93000.156999999992</v>
      </c>
      <c r="E48" s="2">
        <v>20.746400000000001</v>
      </c>
      <c r="F48" s="6">
        <f t="shared" si="0"/>
        <v>78628.856</v>
      </c>
      <c r="G48" s="5">
        <f t="shared" si="2"/>
        <v>14371.300999999992</v>
      </c>
      <c r="K48" s="15">
        <v>61.537900759666435</v>
      </c>
      <c r="L48" s="15">
        <v>197.79851534940119</v>
      </c>
      <c r="M48" s="15">
        <v>196.96387228154649</v>
      </c>
      <c r="N48" s="15">
        <v>105.35048688003678</v>
      </c>
      <c r="O48" s="15">
        <v>561.65077527065091</v>
      </c>
    </row>
    <row r="49" spans="1:20">
      <c r="A49">
        <v>48</v>
      </c>
      <c r="B49" s="13">
        <v>40956.958333333336</v>
      </c>
      <c r="C49" s="10">
        <v>26.117799999999999</v>
      </c>
      <c r="D49" s="6">
        <f t="shared" si="1"/>
        <v>98986.462</v>
      </c>
      <c r="E49" s="2">
        <v>21.674499999999998</v>
      </c>
      <c r="F49" s="6">
        <f t="shared" si="0"/>
        <v>82146.354999999996</v>
      </c>
      <c r="G49" s="5">
        <f t="shared" si="2"/>
        <v>16840.107000000004</v>
      </c>
      <c r="K49" s="15">
        <v>61.777747576176942</v>
      </c>
      <c r="L49" s="15">
        <v>214.08821557450992</v>
      </c>
      <c r="M49" s="15">
        <v>200.00990268709947</v>
      </c>
      <c r="N49" s="15">
        <v>113.90741034096715</v>
      </c>
      <c r="O49" s="15">
        <v>589.78327617875357</v>
      </c>
    </row>
    <row r="50" spans="1:20">
      <c r="A50">
        <v>49</v>
      </c>
      <c r="B50" s="13">
        <v>40957.958333333336</v>
      </c>
      <c r="C50" s="10">
        <v>25.908999999999999</v>
      </c>
      <c r="D50" s="6">
        <f t="shared" si="1"/>
        <v>98195.11</v>
      </c>
      <c r="E50" s="2">
        <v>22.280200000000001</v>
      </c>
      <c r="F50" s="6">
        <f t="shared" si="0"/>
        <v>84441.957999999999</v>
      </c>
      <c r="G50" s="5">
        <f t="shared" si="2"/>
        <v>13753.152000000002</v>
      </c>
      <c r="K50" s="15">
        <v>58.961491834012932</v>
      </c>
      <c r="L50" s="15">
        <v>208.56108889599264</v>
      </c>
      <c r="M50" s="15">
        <v>193.17012239186289</v>
      </c>
      <c r="N50" s="15">
        <v>110.39647434970743</v>
      </c>
      <c r="O50" s="15">
        <v>571.08917747157591</v>
      </c>
    </row>
    <row r="51" spans="1:20">
      <c r="A51">
        <v>50</v>
      </c>
      <c r="B51" s="13">
        <v>40958.958333333336</v>
      </c>
      <c r="C51" s="10">
        <v>26.104199999999999</v>
      </c>
      <c r="D51" s="6">
        <f t="shared" si="1"/>
        <v>98934.918000000005</v>
      </c>
      <c r="E51" s="2">
        <v>22.4072</v>
      </c>
      <c r="F51" s="6">
        <f t="shared" si="0"/>
        <v>84923.288</v>
      </c>
      <c r="G51" s="5">
        <f t="shared" si="2"/>
        <v>14011.630000000005</v>
      </c>
      <c r="K51" s="15">
        <v>53.909853565786555</v>
      </c>
      <c r="L51" s="15">
        <v>194.10873727824796</v>
      </c>
      <c r="M51" s="15">
        <v>178.80439299659608</v>
      </c>
      <c r="N51" s="15">
        <v>104.75243694898789</v>
      </c>
      <c r="O51" s="15">
        <v>531.57542078961853</v>
      </c>
    </row>
    <row r="52" spans="1:20">
      <c r="A52">
        <v>51</v>
      </c>
      <c r="B52" s="13">
        <v>40959.958333333336</v>
      </c>
      <c r="C52" s="10">
        <v>20.9055</v>
      </c>
      <c r="D52" s="6">
        <f t="shared" si="1"/>
        <v>79231.845000000001</v>
      </c>
      <c r="E52" s="2">
        <v>20.254999999999999</v>
      </c>
      <c r="F52" s="6">
        <f t="shared" si="0"/>
        <v>76766.45</v>
      </c>
      <c r="G52" s="5">
        <f t="shared" si="2"/>
        <v>2465.3950000000041</v>
      </c>
      <c r="K52" s="15">
        <v>57.225866787834342</v>
      </c>
      <c r="L52" s="15">
        <v>214.80036804212838</v>
      </c>
      <c r="M52" s="15">
        <v>192.23752581528541</v>
      </c>
      <c r="N52" s="15">
        <v>113.00814126156756</v>
      </c>
      <c r="O52" s="15">
        <v>577.27190190681563</v>
      </c>
    </row>
    <row r="53" spans="1:20">
      <c r="A53">
        <v>52</v>
      </c>
      <c r="B53" s="13">
        <v>40960.958333333336</v>
      </c>
      <c r="C53" s="10">
        <v>19.738900000000001</v>
      </c>
      <c r="D53" s="6">
        <f t="shared" si="1"/>
        <v>74810.430999999997</v>
      </c>
      <c r="E53" s="2">
        <v>17.613299999999999</v>
      </c>
      <c r="F53" s="6">
        <f t="shared" si="0"/>
        <v>66754.407000000007</v>
      </c>
      <c r="G53" s="5">
        <f t="shared" si="2"/>
        <v>8056.0239999999903</v>
      </c>
      <c r="K53" s="15">
        <v>65.157195603743943</v>
      </c>
      <c r="L53" s="15">
        <v>234.75015653245583</v>
      </c>
      <c r="M53" s="15">
        <v>221.79551180711371</v>
      </c>
      <c r="N53" s="15">
        <v>117.41155254165066</v>
      </c>
      <c r="O53" s="15">
        <v>639.11441648496418</v>
      </c>
    </row>
    <row r="54" spans="1:20">
      <c r="A54">
        <v>53</v>
      </c>
      <c r="B54" s="13">
        <v>40961.958333333336</v>
      </c>
      <c r="C54" s="10">
        <v>19.467199999999998</v>
      </c>
      <c r="D54" s="6">
        <f t="shared" si="1"/>
        <v>73780.687999999995</v>
      </c>
      <c r="E54" s="2">
        <v>16.3154</v>
      </c>
      <c r="F54" s="6">
        <f t="shared" si="0"/>
        <v>61835.366000000002</v>
      </c>
      <c r="G54" s="5">
        <f t="shared" si="2"/>
        <v>11945.321999999993</v>
      </c>
      <c r="K54" s="15">
        <v>66.366846974286872</v>
      </c>
      <c r="L54" s="15">
        <v>248.44808411228024</v>
      </c>
      <c r="M54" s="15">
        <v>229.03799690086552</v>
      </c>
      <c r="N54" s="15">
        <v>122.23263132025311</v>
      </c>
      <c r="O54" s="15">
        <v>666.08555930768568</v>
      </c>
    </row>
    <row r="55" spans="1:20">
      <c r="A55">
        <v>54</v>
      </c>
      <c r="B55" s="13">
        <v>40962.958333333336</v>
      </c>
      <c r="C55" s="10">
        <v>16.521799999999999</v>
      </c>
      <c r="D55" s="6">
        <f t="shared" si="1"/>
        <v>62617.621999999996</v>
      </c>
      <c r="E55" s="2">
        <v>14.5517</v>
      </c>
      <c r="F55" s="6">
        <f t="shared" si="0"/>
        <v>55150.942999999999</v>
      </c>
      <c r="G55" s="5">
        <f t="shared" si="2"/>
        <v>7466.6789999999964</v>
      </c>
      <c r="K55" s="15">
        <v>69.165992124351433</v>
      </c>
      <c r="L55" s="15">
        <v>268.25570713368745</v>
      </c>
      <c r="M55" s="15">
        <v>242.13077541380136</v>
      </c>
      <c r="N55" s="15">
        <v>130.91253169321786</v>
      </c>
      <c r="O55" s="15">
        <v>710.465006365058</v>
      </c>
    </row>
    <row r="56" spans="1:20">
      <c r="A56">
        <v>55</v>
      </c>
      <c r="B56" s="13">
        <v>40963.958333333336</v>
      </c>
      <c r="C56" s="10">
        <v>16.207699999999999</v>
      </c>
      <c r="D56" s="6">
        <f t="shared" si="1"/>
        <v>61427.182999999997</v>
      </c>
      <c r="E56" s="2">
        <v>13.7806</v>
      </c>
      <c r="F56" s="6">
        <f t="shared" si="0"/>
        <v>52228.474000000002</v>
      </c>
      <c r="G56" s="5">
        <f t="shared" si="2"/>
        <v>9198.7089999999953</v>
      </c>
      <c r="K56" s="15">
        <v>75.457604205787888</v>
      </c>
      <c r="L56" s="15">
        <v>305.79839565308748</v>
      </c>
      <c r="M56" s="15">
        <v>268.10895146641951</v>
      </c>
      <c r="N56" s="15">
        <v>144.15780226099966</v>
      </c>
      <c r="O56" s="15">
        <v>793.52275358629458</v>
      </c>
    </row>
    <row r="57" spans="1:20">
      <c r="A57">
        <v>56</v>
      </c>
      <c r="B57" s="13">
        <v>40964.958333333336</v>
      </c>
      <c r="C57" s="10">
        <v>26.767900000000001</v>
      </c>
      <c r="D57" s="6">
        <f t="shared" si="1"/>
        <v>101450.341</v>
      </c>
      <c r="E57" s="2">
        <v>17.6402</v>
      </c>
      <c r="F57" s="6">
        <f t="shared" si="0"/>
        <v>66856.357999999993</v>
      </c>
      <c r="G57" s="5">
        <f t="shared" si="2"/>
        <v>34593.983000000007</v>
      </c>
      <c r="K57" s="15">
        <v>70.873327720795842</v>
      </c>
      <c r="L57" s="15">
        <v>291.32894880979569</v>
      </c>
      <c r="M57" s="15">
        <v>255.74556383515934</v>
      </c>
      <c r="N57" s="15">
        <v>138.00465557038163</v>
      </c>
      <c r="O57" s="15">
        <v>755.95249593613244</v>
      </c>
    </row>
    <row r="58" spans="1:20">
      <c r="A58">
        <v>57</v>
      </c>
      <c r="B58" s="13">
        <v>40965.958333333336</v>
      </c>
      <c r="C58" s="10">
        <v>30.610399999999998</v>
      </c>
      <c r="D58" s="6">
        <f t="shared" si="1"/>
        <v>116013.416</v>
      </c>
      <c r="E58" s="2">
        <v>23.9313</v>
      </c>
      <c r="F58" s="6">
        <f t="shared" si="0"/>
        <v>90699.626999999993</v>
      </c>
      <c r="G58" s="5">
        <f t="shared" si="2"/>
        <v>25313.789000000004</v>
      </c>
      <c r="K58" s="15">
        <v>65.998449351154733</v>
      </c>
      <c r="L58" s="15">
        <v>284.40458745603121</v>
      </c>
      <c r="M58" s="15">
        <v>242.02471842499082</v>
      </c>
      <c r="N58" s="15">
        <v>135.04715395471678</v>
      </c>
      <c r="O58" s="15">
        <v>727.47490918689357</v>
      </c>
    </row>
    <row r="59" spans="1:20">
      <c r="A59">
        <v>58</v>
      </c>
      <c r="B59" s="13">
        <v>40966.958333333336</v>
      </c>
      <c r="C59" s="10">
        <v>30.922000000000001</v>
      </c>
      <c r="D59" s="6">
        <f t="shared" si="1"/>
        <v>117194.38</v>
      </c>
      <c r="E59" s="2">
        <v>25.409800000000001</v>
      </c>
      <c r="F59" s="6">
        <f t="shared" si="0"/>
        <v>96303.141999999993</v>
      </c>
      <c r="G59" s="5">
        <f t="shared" si="2"/>
        <v>20891.238000000012</v>
      </c>
      <c r="K59" s="15">
        <v>63.921615324434882</v>
      </c>
      <c r="L59" s="15">
        <v>294.82797190496552</v>
      </c>
      <c r="M59" s="15">
        <v>238.38421797152301</v>
      </c>
      <c r="N59" s="15">
        <v>138.32466387456242</v>
      </c>
      <c r="O59" s="15">
        <v>735.45846907548594</v>
      </c>
    </row>
    <row r="60" spans="1:20">
      <c r="A60">
        <v>59</v>
      </c>
      <c r="B60" s="13">
        <v>40967.958333333336</v>
      </c>
      <c r="C60" s="10">
        <v>29.319800000000001</v>
      </c>
      <c r="D60" s="6">
        <f t="shared" si="1"/>
        <v>111122.042</v>
      </c>
      <c r="E60" s="2">
        <v>24.110499999999998</v>
      </c>
      <c r="F60" s="6">
        <f t="shared" si="0"/>
        <v>91378.794999999998</v>
      </c>
      <c r="G60" s="5">
        <f t="shared" si="2"/>
        <v>19743.247000000003</v>
      </c>
      <c r="K60" s="15">
        <v>35.829861979431982</v>
      </c>
      <c r="L60" s="15">
        <v>183.6507738767165</v>
      </c>
      <c r="M60" s="15">
        <v>135.9887364977433</v>
      </c>
      <c r="N60" s="15">
        <v>98.330991232981617</v>
      </c>
      <c r="O60" s="15">
        <v>453.8003635868734</v>
      </c>
    </row>
    <row r="61" spans="1:20">
      <c r="A61">
        <v>60</v>
      </c>
      <c r="B61" s="13">
        <v>40968.958333333336</v>
      </c>
      <c r="C61" s="10">
        <v>29.07</v>
      </c>
      <c r="D61" s="6">
        <f t="shared" si="1"/>
        <v>110175.3</v>
      </c>
      <c r="E61" s="2">
        <v>23.944500000000001</v>
      </c>
      <c r="F61" s="6">
        <f t="shared" si="0"/>
        <v>90749.654999999999</v>
      </c>
      <c r="G61" s="5">
        <f t="shared" si="2"/>
        <v>19425.645000000004</v>
      </c>
      <c r="H61" s="5">
        <f>SUM(G33:G61)</f>
        <v>288085.10100000002</v>
      </c>
      <c r="K61" s="15">
        <v>44.107784414926257</v>
      </c>
      <c r="L61" s="15">
        <v>208.64756900186347</v>
      </c>
      <c r="M61" s="15">
        <v>170.50955274687175</v>
      </c>
      <c r="N61" s="15">
        <v>102.25782987577345</v>
      </c>
      <c r="O61" s="15">
        <v>525.5227360394349</v>
      </c>
      <c r="P61" s="16">
        <f>SUM(K33:K61)</f>
        <v>1943.5289846812425</v>
      </c>
      <c r="Q61" s="16">
        <f t="shared" ref="Q61:T61" si="3">SUM(L33:L61)</f>
        <v>6372.5149939492439</v>
      </c>
      <c r="R61" s="16">
        <f t="shared" si="3"/>
        <v>6199.9842085629125</v>
      </c>
      <c r="S61" s="16">
        <f t="shared" si="3"/>
        <v>3354.8522172446424</v>
      </c>
      <c r="T61" s="16">
        <f t="shared" si="3"/>
        <v>17870.880404438041</v>
      </c>
    </row>
    <row r="62" spans="1:20">
      <c r="A62">
        <v>61</v>
      </c>
      <c r="B62" s="13">
        <v>40969.958333333336</v>
      </c>
      <c r="C62" s="10">
        <v>36.388100000000001</v>
      </c>
      <c r="D62" s="6">
        <f t="shared" si="1"/>
        <v>137910.899</v>
      </c>
      <c r="E62" s="2">
        <v>27.319700000000001</v>
      </c>
      <c r="F62" s="6">
        <f t="shared" si="0"/>
        <v>103541.663</v>
      </c>
      <c r="G62" s="5">
        <f t="shared" si="2"/>
        <v>34369.236000000004</v>
      </c>
      <c r="K62" s="15">
        <v>51.156099659344157</v>
      </c>
      <c r="L62" s="15">
        <v>237.91401902415049</v>
      </c>
      <c r="M62" s="15">
        <v>193.47144425985243</v>
      </c>
      <c r="N62" s="15">
        <v>113.47844716973567</v>
      </c>
      <c r="O62" s="15">
        <v>596.02001011308278</v>
      </c>
    </row>
    <row r="63" spans="1:20">
      <c r="A63">
        <v>62</v>
      </c>
      <c r="B63" s="13">
        <v>40970.958333333336</v>
      </c>
      <c r="C63" s="10">
        <v>34.046500000000002</v>
      </c>
      <c r="D63" s="6">
        <f t="shared" si="1"/>
        <v>129036.235</v>
      </c>
      <c r="E63" s="2">
        <v>30.107099999999999</v>
      </c>
      <c r="F63" s="6">
        <f t="shared" si="0"/>
        <v>114105.909</v>
      </c>
      <c r="G63" s="5">
        <f t="shared" si="2"/>
        <v>14930.326000000001</v>
      </c>
      <c r="K63" s="15">
        <v>51.073310857780896</v>
      </c>
      <c r="L63" s="15">
        <v>262.71577146647343</v>
      </c>
      <c r="M63" s="15">
        <v>189.23105123811067</v>
      </c>
      <c r="N63" s="15">
        <v>123.13930345458935</v>
      </c>
      <c r="O63" s="15">
        <v>626.15943701695437</v>
      </c>
    </row>
    <row r="64" spans="1:20">
      <c r="A64">
        <v>63</v>
      </c>
      <c r="B64" s="13">
        <v>40971.958333333336</v>
      </c>
      <c r="C64" s="10">
        <v>32.201799999999999</v>
      </c>
      <c r="D64" s="6">
        <f t="shared" si="1"/>
        <v>122044.822</v>
      </c>
      <c r="E64" s="2">
        <v>28.022600000000001</v>
      </c>
      <c r="F64" s="6">
        <f t="shared" si="0"/>
        <v>106205.65399999999</v>
      </c>
      <c r="G64" s="5">
        <f t="shared" si="2"/>
        <v>15839.168000000005</v>
      </c>
      <c r="K64" s="15">
        <v>57.290278402708424</v>
      </c>
      <c r="L64" s="15">
        <v>263.05058551738841</v>
      </c>
      <c r="M64" s="15">
        <v>208.20720260463429</v>
      </c>
      <c r="N64" s="15">
        <v>120.11854228049697</v>
      </c>
      <c r="O64" s="15">
        <v>648.66660880522807</v>
      </c>
    </row>
    <row r="65" spans="1:15">
      <c r="A65">
        <v>64</v>
      </c>
      <c r="B65" s="13">
        <v>40972.958333333336</v>
      </c>
      <c r="C65" s="10">
        <v>32.586300000000001</v>
      </c>
      <c r="D65" s="6">
        <f t="shared" si="1"/>
        <v>123502.077</v>
      </c>
      <c r="E65" s="2">
        <v>27.859300000000001</v>
      </c>
      <c r="F65" s="6">
        <f t="shared" si="0"/>
        <v>105586.747</v>
      </c>
      <c r="G65" s="5">
        <f t="shared" si="2"/>
        <v>17915.330000000002</v>
      </c>
      <c r="K65" s="15">
        <v>78.570484341815018</v>
      </c>
      <c r="L65" s="15">
        <v>349.2902794825643</v>
      </c>
      <c r="M65" s="15">
        <v>280.40101053227511</v>
      </c>
      <c r="N65" s="15">
        <v>149.19686737184026</v>
      </c>
      <c r="O65" s="15">
        <v>857.45864172849474</v>
      </c>
    </row>
    <row r="66" spans="1:15">
      <c r="A66">
        <v>65</v>
      </c>
      <c r="B66" s="13">
        <v>40973.958333333336</v>
      </c>
      <c r="C66" s="10">
        <v>35.860500000000002</v>
      </c>
      <c r="D66" s="6">
        <f t="shared" si="1"/>
        <v>135911.29500000001</v>
      </c>
      <c r="E66" s="2">
        <v>29.284099999999999</v>
      </c>
      <c r="F66" s="6">
        <f t="shared" ref="F66:F129" si="4">(E66*1000000)*0.00379</f>
        <v>110986.739</v>
      </c>
      <c r="G66" s="5">
        <f t="shared" si="2"/>
        <v>24924.556000000011</v>
      </c>
      <c r="K66" s="15">
        <v>79.322323955373335</v>
      </c>
      <c r="L66" s="15">
        <v>360.54909183584107</v>
      </c>
      <c r="M66" s="15">
        <v>278.27042388081048</v>
      </c>
      <c r="N66" s="15">
        <v>152.79339031215136</v>
      </c>
      <c r="O66" s="15">
        <v>870.9352299841762</v>
      </c>
    </row>
    <row r="67" spans="1:15">
      <c r="A67">
        <v>66</v>
      </c>
      <c r="B67" s="13">
        <v>40974.958333333336</v>
      </c>
      <c r="C67" s="10">
        <v>35.326500000000003</v>
      </c>
      <c r="D67" s="6">
        <f t="shared" ref="D67:D130" si="5">(C67*1000000)*0.00379</f>
        <v>133887.435</v>
      </c>
      <c r="E67" s="2">
        <v>29.435400000000001</v>
      </c>
      <c r="F67" s="6">
        <f t="shared" si="4"/>
        <v>111560.166</v>
      </c>
      <c r="G67" s="5">
        <f t="shared" ref="G67:G130" si="6">D67-F67</f>
        <v>22327.269</v>
      </c>
      <c r="K67" s="15">
        <v>95.551745580688987</v>
      </c>
      <c r="L67" s="15">
        <v>426.55431313705725</v>
      </c>
      <c r="M67" s="15">
        <v>329.81475491926687</v>
      </c>
      <c r="N67" s="15">
        <v>172.07460352574446</v>
      </c>
      <c r="O67" s="15">
        <v>1023.9954171627576</v>
      </c>
    </row>
    <row r="68" spans="1:15">
      <c r="A68">
        <v>67</v>
      </c>
      <c r="B68" s="13">
        <v>40975.958333333336</v>
      </c>
      <c r="C68" s="10">
        <v>34.720999999999997</v>
      </c>
      <c r="D68" s="6">
        <f t="shared" si="5"/>
        <v>131592.59</v>
      </c>
      <c r="E68" s="2">
        <v>29.996099999999998</v>
      </c>
      <c r="F68" s="6">
        <f t="shared" si="4"/>
        <v>113685.219</v>
      </c>
      <c r="G68" s="5">
        <f t="shared" si="6"/>
        <v>17907.370999999999</v>
      </c>
      <c r="K68" s="15">
        <v>52.703229093371704</v>
      </c>
      <c r="L68" s="15">
        <v>262.12271130349728</v>
      </c>
      <c r="M68" s="15">
        <v>179.1444407177529</v>
      </c>
      <c r="N68" s="15">
        <v>118.80832500673698</v>
      </c>
      <c r="O68" s="15">
        <v>612.77870612135882</v>
      </c>
    </row>
    <row r="69" spans="1:15">
      <c r="A69">
        <v>68</v>
      </c>
      <c r="B69" s="13">
        <v>40976.958333333336</v>
      </c>
      <c r="C69" s="10">
        <v>35.403500000000001</v>
      </c>
      <c r="D69" s="6">
        <f t="shared" si="5"/>
        <v>134179.26499999998</v>
      </c>
      <c r="E69" s="2">
        <v>30.624500000000001</v>
      </c>
      <c r="F69" s="6">
        <f t="shared" si="4"/>
        <v>116066.855</v>
      </c>
      <c r="G69" s="5">
        <f t="shared" si="6"/>
        <v>18112.409999999989</v>
      </c>
      <c r="K69" s="15">
        <v>71.214414696558762</v>
      </c>
      <c r="L69" s="15">
        <v>312.98084494372637</v>
      </c>
      <c r="M69" s="15">
        <v>238.56878096802592</v>
      </c>
      <c r="N69" s="15">
        <v>131.07108339289005</v>
      </c>
      <c r="O69" s="15">
        <v>753.83512400120105</v>
      </c>
    </row>
    <row r="70" spans="1:15">
      <c r="A70">
        <v>69</v>
      </c>
      <c r="B70" s="13">
        <v>40977.958333333336</v>
      </c>
      <c r="C70" s="10">
        <v>32.0396</v>
      </c>
      <c r="D70" s="6">
        <f t="shared" si="5"/>
        <v>121430.084</v>
      </c>
      <c r="E70" s="2">
        <v>28.574400000000001</v>
      </c>
      <c r="F70" s="6">
        <f t="shared" si="4"/>
        <v>108296.976</v>
      </c>
      <c r="G70" s="5">
        <f t="shared" si="6"/>
        <v>13133.108000000007</v>
      </c>
      <c r="K70" s="15">
        <v>84.119614196325244</v>
      </c>
      <c r="L70" s="15">
        <v>378.84111935671456</v>
      </c>
      <c r="M70" s="15">
        <v>277.93342636359847</v>
      </c>
      <c r="N70" s="15">
        <v>153.3206880401838</v>
      </c>
      <c r="O70" s="15">
        <v>894.21484795682204</v>
      </c>
    </row>
    <row r="71" spans="1:15">
      <c r="A71">
        <v>70</v>
      </c>
      <c r="B71" s="13">
        <v>40978.958333333336</v>
      </c>
      <c r="C71" s="10">
        <v>31.614799999999999</v>
      </c>
      <c r="D71" s="6">
        <f t="shared" si="5"/>
        <v>119820.092</v>
      </c>
      <c r="E71" s="2">
        <v>26.4499</v>
      </c>
      <c r="F71" s="6">
        <f t="shared" si="4"/>
        <v>100245.121</v>
      </c>
      <c r="G71" s="5">
        <f t="shared" si="6"/>
        <v>19574.971000000005</v>
      </c>
      <c r="K71" s="15">
        <v>89.144120783545233</v>
      </c>
      <c r="L71" s="15">
        <v>412.72388738161521</v>
      </c>
      <c r="M71" s="15">
        <v>290.68877611959471</v>
      </c>
      <c r="N71" s="15">
        <v>162.60003512932144</v>
      </c>
      <c r="O71" s="15">
        <v>955.15681941407661</v>
      </c>
    </row>
    <row r="72" spans="1:15">
      <c r="A72">
        <v>71</v>
      </c>
      <c r="B72" s="13">
        <v>40979.958333333336</v>
      </c>
      <c r="C72" s="10">
        <v>40.1524</v>
      </c>
      <c r="D72" s="6">
        <f t="shared" si="5"/>
        <v>152177.59599999999</v>
      </c>
      <c r="E72" s="2">
        <v>31.404599999999999</v>
      </c>
      <c r="F72" s="6">
        <f t="shared" si="4"/>
        <v>119023.43399999999</v>
      </c>
      <c r="G72" s="5">
        <f t="shared" si="6"/>
        <v>33154.161999999997</v>
      </c>
      <c r="K72" s="15">
        <v>91.892227068238725</v>
      </c>
      <c r="L72" s="15">
        <v>405.3889292353939</v>
      </c>
      <c r="M72" s="15">
        <v>295.92322150914993</v>
      </c>
      <c r="N72" s="15">
        <v>159.57745725124457</v>
      </c>
      <c r="O72" s="15">
        <v>952.78183506402718</v>
      </c>
    </row>
    <row r="73" spans="1:15">
      <c r="A73">
        <v>72</v>
      </c>
      <c r="B73" s="13">
        <v>40980.958333333336</v>
      </c>
      <c r="C73" s="10">
        <v>32.879300000000001</v>
      </c>
      <c r="D73" s="6">
        <f t="shared" si="5"/>
        <v>124612.54700000001</v>
      </c>
      <c r="E73" s="2">
        <v>31.322299999999998</v>
      </c>
      <c r="F73" s="6">
        <f t="shared" si="4"/>
        <v>118711.51699999999</v>
      </c>
      <c r="G73" s="5">
        <f t="shared" si="6"/>
        <v>5901.0300000000134</v>
      </c>
      <c r="K73" s="15">
        <v>107.20097544087419</v>
      </c>
      <c r="L73" s="15">
        <v>464.25952722775247</v>
      </c>
      <c r="M73" s="15">
        <v>341.12763470113913</v>
      </c>
      <c r="N73" s="15">
        <v>175.78010609080334</v>
      </c>
      <c r="O73" s="15">
        <v>1088.3682434605691</v>
      </c>
    </row>
    <row r="74" spans="1:15">
      <c r="A74">
        <v>73</v>
      </c>
      <c r="B74" s="13">
        <v>40981.958333333336</v>
      </c>
      <c r="C74" s="10">
        <v>21.452200000000001</v>
      </c>
      <c r="D74" s="6">
        <f t="shared" si="5"/>
        <v>81303.838000000003</v>
      </c>
      <c r="E74" s="2">
        <v>21.505700000000001</v>
      </c>
      <c r="F74" s="6">
        <f t="shared" si="4"/>
        <v>81506.603000000003</v>
      </c>
      <c r="G74" s="5">
        <f t="shared" si="6"/>
        <v>-202.76499999999942</v>
      </c>
      <c r="K74" s="15">
        <v>118.48615486972625</v>
      </c>
      <c r="L74" s="15">
        <v>505.31556603445449</v>
      </c>
      <c r="M74" s="15">
        <v>372.76851281985944</v>
      </c>
      <c r="N74" s="15">
        <v>186.67817789182459</v>
      </c>
      <c r="O74" s="15">
        <v>1183.2484116158648</v>
      </c>
    </row>
    <row r="75" spans="1:15">
      <c r="A75">
        <v>74</v>
      </c>
      <c r="B75" s="13">
        <v>40982.958333333336</v>
      </c>
      <c r="C75" s="10">
        <v>30.579599999999999</v>
      </c>
      <c r="D75" s="6">
        <f t="shared" si="5"/>
        <v>115896.68399999999</v>
      </c>
      <c r="E75" s="2">
        <v>21.732600000000001</v>
      </c>
      <c r="F75" s="6">
        <f t="shared" si="4"/>
        <v>82366.554000000004</v>
      </c>
      <c r="G75" s="5">
        <f t="shared" si="6"/>
        <v>33530.12999999999</v>
      </c>
      <c r="K75" s="15">
        <v>119.67012431473938</v>
      </c>
      <c r="L75" s="15">
        <v>509.37745775709811</v>
      </c>
      <c r="M75" s="15">
        <v>372.41773574903971</v>
      </c>
      <c r="N75" s="15">
        <v>186.77089650228456</v>
      </c>
      <c r="O75" s="15">
        <v>1188.2362143231617</v>
      </c>
    </row>
    <row r="76" spans="1:15">
      <c r="A76">
        <v>75</v>
      </c>
      <c r="B76" s="13">
        <v>40983.958333333336</v>
      </c>
      <c r="C76" s="10">
        <v>34.844700000000003</v>
      </c>
      <c r="D76" s="6">
        <f t="shared" si="5"/>
        <v>132061.413</v>
      </c>
      <c r="E76" s="2">
        <v>27.6907</v>
      </c>
      <c r="F76" s="6">
        <f t="shared" si="4"/>
        <v>104947.753</v>
      </c>
      <c r="G76" s="5">
        <f t="shared" si="6"/>
        <v>27113.660000000003</v>
      </c>
      <c r="K76" s="15">
        <v>128.83976204528139</v>
      </c>
      <c r="L76" s="15">
        <v>543.08629911185801</v>
      </c>
      <c r="M76" s="15">
        <v>396.80077547580788</v>
      </c>
      <c r="N76" s="15">
        <v>195.4376634391154</v>
      </c>
      <c r="O76" s="15">
        <v>1264.1645000720625</v>
      </c>
    </row>
    <row r="77" spans="1:15">
      <c r="A77">
        <v>76</v>
      </c>
      <c r="B77" s="13">
        <v>40984.958333333336</v>
      </c>
      <c r="C77" s="10">
        <v>36.048099999999998</v>
      </c>
      <c r="D77" s="6">
        <f t="shared" si="5"/>
        <v>136622.299</v>
      </c>
      <c r="E77" s="2">
        <v>29.192799999999998</v>
      </c>
      <c r="F77" s="6">
        <f t="shared" si="4"/>
        <v>110640.712</v>
      </c>
      <c r="G77" s="5">
        <f t="shared" si="6"/>
        <v>25981.587</v>
      </c>
      <c r="K77" s="15">
        <v>138.58896587856356</v>
      </c>
      <c r="L77" s="15">
        <v>584.58055033633423</v>
      </c>
      <c r="M77" s="15">
        <v>422.59168106673002</v>
      </c>
      <c r="N77" s="15">
        <v>206.1738234711392</v>
      </c>
      <c r="O77" s="15">
        <v>1351.9350207527671</v>
      </c>
    </row>
    <row r="78" spans="1:15">
      <c r="A78">
        <v>77</v>
      </c>
      <c r="B78" s="13">
        <v>40985.958333333336</v>
      </c>
      <c r="C78" s="10">
        <v>34.995399999999997</v>
      </c>
      <c r="D78" s="6">
        <f t="shared" si="5"/>
        <v>132632.56599999999</v>
      </c>
      <c r="E78" s="2">
        <v>28.861699999999999</v>
      </c>
      <c r="F78" s="6">
        <f t="shared" si="4"/>
        <v>109385.84299999999</v>
      </c>
      <c r="G78" s="5">
        <f t="shared" si="6"/>
        <v>23246.722999999998</v>
      </c>
      <c r="K78" s="15">
        <v>118.75858589869776</v>
      </c>
      <c r="L78" s="15">
        <v>530.31740074414563</v>
      </c>
      <c r="M78" s="15">
        <v>358.67950708454833</v>
      </c>
      <c r="N78" s="15">
        <v>191.29710634670036</v>
      </c>
      <c r="O78" s="15">
        <v>1199.052600074092</v>
      </c>
    </row>
    <row r="79" spans="1:15">
      <c r="A79">
        <v>78</v>
      </c>
      <c r="B79" s="13">
        <v>40986.958333333336</v>
      </c>
      <c r="C79" s="10">
        <v>35.645200000000003</v>
      </c>
      <c r="D79" s="6">
        <f t="shared" si="5"/>
        <v>135095.30799999999</v>
      </c>
      <c r="E79" s="2">
        <v>30.216999999999999</v>
      </c>
      <c r="F79" s="6">
        <f t="shared" si="4"/>
        <v>114522.43</v>
      </c>
      <c r="G79" s="5">
        <f t="shared" si="6"/>
        <v>20572.877999999997</v>
      </c>
      <c r="K79" s="15">
        <v>37.347372405004982</v>
      </c>
      <c r="L79" s="15">
        <v>207.22024312277838</v>
      </c>
      <c r="M79" s="15">
        <v>111.76846888357379</v>
      </c>
      <c r="N79" s="15">
        <v>99.817773876747253</v>
      </c>
      <c r="O79" s="15">
        <v>456.1538582881044</v>
      </c>
    </row>
    <row r="80" spans="1:15">
      <c r="A80">
        <v>79</v>
      </c>
      <c r="B80" s="13">
        <v>40987.958333333336</v>
      </c>
      <c r="C80" s="10">
        <v>37.3643</v>
      </c>
      <c r="D80" s="6">
        <f t="shared" si="5"/>
        <v>141610.69699999999</v>
      </c>
      <c r="E80" s="2">
        <v>31.6065</v>
      </c>
      <c r="F80" s="6">
        <f t="shared" si="4"/>
        <v>119788.63499999999</v>
      </c>
      <c r="G80" s="5">
        <f t="shared" si="6"/>
        <v>21822.061999999991</v>
      </c>
      <c r="K80" s="15">
        <v>59.182571285435152</v>
      </c>
      <c r="L80" s="15">
        <v>261.99937785994774</v>
      </c>
      <c r="M80" s="15">
        <v>175.56139374106726</v>
      </c>
      <c r="N80" s="15">
        <v>112.20547396843536</v>
      </c>
      <c r="O80" s="15">
        <v>608.94881685488554</v>
      </c>
    </row>
    <row r="81" spans="1:20">
      <c r="A81">
        <v>80</v>
      </c>
      <c r="B81" s="13">
        <v>40988.958333333336</v>
      </c>
      <c r="C81" s="10">
        <v>36.558599999999998</v>
      </c>
      <c r="D81" s="6">
        <f t="shared" si="5"/>
        <v>138557.09400000001</v>
      </c>
      <c r="E81" s="2">
        <v>31.7151</v>
      </c>
      <c r="F81" s="6">
        <f t="shared" si="4"/>
        <v>120200.22899999999</v>
      </c>
      <c r="G81" s="5">
        <f t="shared" si="6"/>
        <v>18356.86500000002</v>
      </c>
      <c r="K81" s="15">
        <v>86.347899723669869</v>
      </c>
      <c r="L81" s="15">
        <v>371.91418137689379</v>
      </c>
      <c r="M81" s="15">
        <v>253.98715864946911</v>
      </c>
      <c r="N81" s="15">
        <v>141.51631909424179</v>
      </c>
      <c r="O81" s="15">
        <v>853.76555884427455</v>
      </c>
    </row>
    <row r="82" spans="1:20">
      <c r="A82">
        <v>81</v>
      </c>
      <c r="B82" s="13">
        <v>40989.958333333336</v>
      </c>
      <c r="C82" s="10">
        <v>34.295699999999997</v>
      </c>
      <c r="D82" s="6">
        <f t="shared" si="5"/>
        <v>129980.70299999999</v>
      </c>
      <c r="E82" s="2">
        <v>29.487300000000001</v>
      </c>
      <c r="F82" s="6">
        <f t="shared" si="4"/>
        <v>111756.867</v>
      </c>
      <c r="G82" s="5">
        <f t="shared" si="6"/>
        <v>18223.835999999996</v>
      </c>
      <c r="K82" s="15">
        <v>114.56961657235598</v>
      </c>
      <c r="L82" s="15">
        <v>488.85170928439703</v>
      </c>
      <c r="M82" s="15">
        <v>334.26771530450031</v>
      </c>
      <c r="N82" s="15">
        <v>174.92517885429785</v>
      </c>
      <c r="O82" s="15">
        <v>1112.6142200155512</v>
      </c>
    </row>
    <row r="83" spans="1:20">
      <c r="A83">
        <v>82</v>
      </c>
      <c r="B83" s="13">
        <v>40990.958333333336</v>
      </c>
      <c r="C83" s="10">
        <v>38.738799999999998</v>
      </c>
      <c r="D83" s="6">
        <f t="shared" si="5"/>
        <v>146820.052</v>
      </c>
      <c r="E83" s="2">
        <v>31.1553</v>
      </c>
      <c r="F83" s="6">
        <f t="shared" si="4"/>
        <v>118078.587</v>
      </c>
      <c r="G83" s="5">
        <f t="shared" si="6"/>
        <v>28741.464999999997</v>
      </c>
      <c r="K83" s="15">
        <v>151.4885113525211</v>
      </c>
      <c r="L83" s="15">
        <v>634.31693843061953</v>
      </c>
      <c r="M83" s="15">
        <v>438.53259759552168</v>
      </c>
      <c r="N83" s="15">
        <v>213.84223155209034</v>
      </c>
      <c r="O83" s="15">
        <v>1438.1802789307528</v>
      </c>
    </row>
    <row r="84" spans="1:20">
      <c r="A84">
        <v>83</v>
      </c>
      <c r="B84" s="13">
        <v>40991.958333333336</v>
      </c>
      <c r="C84" s="10">
        <v>37.287199999999999</v>
      </c>
      <c r="D84" s="6">
        <f t="shared" si="5"/>
        <v>141318.48800000001</v>
      </c>
      <c r="E84" s="2">
        <v>31.073699999999999</v>
      </c>
      <c r="F84" s="6">
        <f t="shared" si="4"/>
        <v>117769.323</v>
      </c>
      <c r="G84" s="5">
        <f t="shared" si="6"/>
        <v>23549.165000000008</v>
      </c>
      <c r="K84" s="15">
        <v>175.46777419345582</v>
      </c>
      <c r="L84" s="15">
        <v>727.23600434143589</v>
      </c>
      <c r="M84" s="15">
        <v>504.12890414148774</v>
      </c>
      <c r="N84" s="15">
        <v>237.77294119736692</v>
      </c>
      <c r="O84" s="15">
        <v>1644.6056238737465</v>
      </c>
    </row>
    <row r="85" spans="1:20">
      <c r="A85">
        <v>84</v>
      </c>
      <c r="B85" s="13">
        <v>40992.958333333336</v>
      </c>
      <c r="C85" s="10">
        <v>38.752400000000002</v>
      </c>
      <c r="D85" s="6">
        <f t="shared" si="5"/>
        <v>146871.59599999999</v>
      </c>
      <c r="E85" s="2">
        <v>32.492800000000003</v>
      </c>
      <c r="F85" s="6">
        <f t="shared" si="4"/>
        <v>123147.71200000001</v>
      </c>
      <c r="G85" s="5">
        <f t="shared" si="6"/>
        <v>23723.883999999976</v>
      </c>
      <c r="K85" s="15">
        <v>176.98917087140845</v>
      </c>
      <c r="L85" s="15">
        <v>736.54973352690206</v>
      </c>
      <c r="M85" s="15">
        <v>504.81351866579683</v>
      </c>
      <c r="N85" s="15">
        <v>239.91744864790593</v>
      </c>
      <c r="O85" s="15">
        <v>1658.2698717120134</v>
      </c>
    </row>
    <row r="86" spans="1:20">
      <c r="A86">
        <v>85</v>
      </c>
      <c r="B86" s="13">
        <v>40993.958333333336</v>
      </c>
      <c r="C86" s="10">
        <v>38.8904</v>
      </c>
      <c r="D86" s="6">
        <f t="shared" si="5"/>
        <v>147394.61600000001</v>
      </c>
      <c r="E86" s="2">
        <v>33.1755</v>
      </c>
      <c r="F86" s="6">
        <f t="shared" si="4"/>
        <v>125735.145</v>
      </c>
      <c r="G86" s="5">
        <f t="shared" si="6"/>
        <v>21659.471000000005</v>
      </c>
      <c r="K86" s="15">
        <v>163.39189337138242</v>
      </c>
      <c r="L86" s="15">
        <v>694.8200192258156</v>
      </c>
      <c r="M86" s="15">
        <v>462.77139046815654</v>
      </c>
      <c r="N86" s="15">
        <v>228.86408378201756</v>
      </c>
      <c r="O86" s="15">
        <v>1549.8473868473723</v>
      </c>
    </row>
    <row r="87" spans="1:20">
      <c r="A87">
        <v>86</v>
      </c>
      <c r="B87" s="13">
        <v>40994.958333333336</v>
      </c>
      <c r="C87" s="10">
        <v>43.3369</v>
      </c>
      <c r="D87" s="6">
        <f t="shared" si="5"/>
        <v>164246.851</v>
      </c>
      <c r="E87" s="2">
        <v>34.934100000000001</v>
      </c>
      <c r="F87" s="6">
        <f t="shared" si="4"/>
        <v>132400.239</v>
      </c>
      <c r="G87" s="5">
        <f t="shared" si="6"/>
        <v>31846.611999999994</v>
      </c>
      <c r="K87" s="15">
        <v>148.38808804335616</v>
      </c>
      <c r="L87" s="15">
        <v>637.58801236061674</v>
      </c>
      <c r="M87" s="15">
        <v>417.43852532486324</v>
      </c>
      <c r="N87" s="15">
        <v>211.60291798290987</v>
      </c>
      <c r="O87" s="15">
        <v>1415.0175437117462</v>
      </c>
    </row>
    <row r="88" spans="1:20">
      <c r="A88">
        <v>87</v>
      </c>
      <c r="B88" s="13">
        <v>40995.958333333336</v>
      </c>
      <c r="C88" s="10">
        <v>43.777500000000003</v>
      </c>
      <c r="D88" s="6">
        <f t="shared" si="5"/>
        <v>165916.72500000001</v>
      </c>
      <c r="E88" s="2">
        <v>36.906199999999998</v>
      </c>
      <c r="F88" s="6">
        <f t="shared" si="4"/>
        <v>139874.49799999999</v>
      </c>
      <c r="G88" s="5">
        <f t="shared" si="6"/>
        <v>26042.227000000014</v>
      </c>
      <c r="K88" s="15">
        <v>169.95498573088358</v>
      </c>
      <c r="L88" s="15">
        <v>709.54278098265547</v>
      </c>
      <c r="M88" s="15">
        <v>474.99079188444284</v>
      </c>
      <c r="N88" s="15">
        <v>229.55653644118223</v>
      </c>
      <c r="O88" s="15">
        <v>1584.0450950391642</v>
      </c>
    </row>
    <row r="89" spans="1:20">
      <c r="A89">
        <v>88</v>
      </c>
      <c r="B89" s="13">
        <v>40996.958333333336</v>
      </c>
      <c r="C89" s="10">
        <v>35.6768</v>
      </c>
      <c r="D89" s="6">
        <f t="shared" si="5"/>
        <v>135215.07199999999</v>
      </c>
      <c r="E89" s="2">
        <v>32.707099999999997</v>
      </c>
      <c r="F89" s="6">
        <f t="shared" si="4"/>
        <v>123959.90899999999</v>
      </c>
      <c r="G89" s="5">
        <f t="shared" si="6"/>
        <v>11255.163</v>
      </c>
      <c r="K89" s="15">
        <v>187.57354293444789</v>
      </c>
      <c r="L89" s="15">
        <v>770.69265755650679</v>
      </c>
      <c r="M89" s="15">
        <v>520.92578619784092</v>
      </c>
      <c r="N89" s="15">
        <v>244.50618222973557</v>
      </c>
      <c r="O89" s="15">
        <v>1723.6981689185311</v>
      </c>
    </row>
    <row r="90" spans="1:20">
      <c r="A90">
        <v>89</v>
      </c>
      <c r="B90" s="13">
        <v>40997.958333333336</v>
      </c>
      <c r="C90" s="10">
        <v>34.239600000000003</v>
      </c>
      <c r="D90" s="6">
        <f t="shared" si="5"/>
        <v>129768.084</v>
      </c>
      <c r="E90" s="2">
        <v>28.588799999999999</v>
      </c>
      <c r="F90" s="6">
        <f t="shared" si="4"/>
        <v>108351.552</v>
      </c>
      <c r="G90" s="5">
        <f t="shared" si="6"/>
        <v>21416.532000000007</v>
      </c>
      <c r="K90" s="15">
        <v>206.28596381061482</v>
      </c>
      <c r="L90" s="15">
        <v>838.91883662348494</v>
      </c>
      <c r="M90" s="15">
        <v>569.39990438358086</v>
      </c>
      <c r="N90" s="15">
        <v>261.12255038191512</v>
      </c>
      <c r="O90" s="15">
        <v>1875.7272551995957</v>
      </c>
    </row>
    <row r="91" spans="1:20">
      <c r="A91">
        <v>90</v>
      </c>
      <c r="B91" s="13">
        <v>40998.958333333336</v>
      </c>
      <c r="C91" s="10">
        <v>34.373899999999999</v>
      </c>
      <c r="D91" s="6">
        <f t="shared" si="5"/>
        <v>130277.08100000001</v>
      </c>
      <c r="E91" s="2">
        <v>27.2089</v>
      </c>
      <c r="F91" s="6">
        <f t="shared" si="4"/>
        <v>103121.731</v>
      </c>
      <c r="G91" s="5">
        <f t="shared" si="6"/>
        <v>27155.350000000006</v>
      </c>
      <c r="K91" s="15">
        <v>220.33211117410235</v>
      </c>
      <c r="L91" s="15">
        <v>887.85312365512129</v>
      </c>
      <c r="M91" s="15">
        <v>604.58162879791416</v>
      </c>
      <c r="N91" s="15">
        <v>272.69890850917392</v>
      </c>
      <c r="O91" s="15">
        <v>1985.4657721363117</v>
      </c>
    </row>
    <row r="92" spans="1:20">
      <c r="A92">
        <v>91</v>
      </c>
      <c r="B92" s="13">
        <v>40999.958333333336</v>
      </c>
      <c r="C92" s="10">
        <v>37.732399999999998</v>
      </c>
      <c r="D92" s="6">
        <f t="shared" si="5"/>
        <v>143005.796</v>
      </c>
      <c r="E92" s="2">
        <v>28.784199999999998</v>
      </c>
      <c r="F92" s="6">
        <f t="shared" si="4"/>
        <v>109092.118</v>
      </c>
      <c r="G92" s="5">
        <f t="shared" si="6"/>
        <v>33913.678</v>
      </c>
      <c r="H92" s="5">
        <f>SUM(G62:G92)</f>
        <v>676037.45999999985</v>
      </c>
      <c r="K92" s="15">
        <v>249.24893208091541</v>
      </c>
      <c r="L92" s="15">
        <v>986.52913283608507</v>
      </c>
      <c r="M92" s="15">
        <v>680.02009313506744</v>
      </c>
      <c r="N92" s="15">
        <v>296.59976390870474</v>
      </c>
      <c r="O92" s="15">
        <v>2212.3979219607727</v>
      </c>
      <c r="P92" s="16">
        <f>SUM(K62:K92)</f>
        <v>3680.1508506331866</v>
      </c>
      <c r="Q92" s="5">
        <f>SUM(L62:L92)</f>
        <v>15763.101105079328</v>
      </c>
      <c r="R92" s="5">
        <f>SUM(M62:M92)</f>
        <v>11079.22825718348</v>
      </c>
      <c r="S92" s="5">
        <f>SUM(N62:N92)</f>
        <v>5663.2648271035268</v>
      </c>
      <c r="T92" s="5">
        <f>SUM(O62:O92)</f>
        <v>36185.745039999521</v>
      </c>
    </row>
    <row r="93" spans="1:20">
      <c r="A93">
        <v>92</v>
      </c>
      <c r="B93" s="13">
        <v>41000.958333333336</v>
      </c>
      <c r="C93" s="10">
        <v>36.245199999999997</v>
      </c>
      <c r="D93" s="6">
        <f t="shared" si="5"/>
        <v>137369.30799999999</v>
      </c>
      <c r="E93" s="2">
        <v>30.991199999999999</v>
      </c>
      <c r="F93" s="6">
        <f t="shared" si="4"/>
        <v>117456.648</v>
      </c>
      <c r="G93" s="5">
        <f t="shared" si="6"/>
        <v>19912.659999999989</v>
      </c>
      <c r="K93" s="15">
        <v>186.28519540798135</v>
      </c>
      <c r="L93" s="15">
        <v>774.61353132548811</v>
      </c>
      <c r="M93" s="15">
        <v>505.42419951764845</v>
      </c>
      <c r="N93" s="15">
        <v>242.47200579762728</v>
      </c>
      <c r="O93" s="15">
        <v>1708.7949320487451</v>
      </c>
    </row>
    <row r="94" spans="1:20">
      <c r="A94">
        <v>93</v>
      </c>
      <c r="B94" s="13">
        <v>41001.958333333336</v>
      </c>
      <c r="C94" s="10">
        <v>35.969099999999997</v>
      </c>
      <c r="D94" s="6">
        <f t="shared" si="5"/>
        <v>136322.889</v>
      </c>
      <c r="E94" s="2">
        <v>32.104799999999997</v>
      </c>
      <c r="F94" s="6">
        <f t="shared" si="4"/>
        <v>121677.19199999998</v>
      </c>
      <c r="G94" s="5">
        <f t="shared" si="6"/>
        <v>14645.697000000015</v>
      </c>
      <c r="K94" s="15">
        <v>168.49030815236557</v>
      </c>
      <c r="L94" s="15">
        <v>712.69079952678612</v>
      </c>
      <c r="M94" s="15">
        <v>454.69081989420124</v>
      </c>
      <c r="N94" s="15">
        <v>226.02058747681076</v>
      </c>
      <c r="O94" s="15">
        <v>1561.8925150501636</v>
      </c>
    </row>
    <row r="95" spans="1:20">
      <c r="A95">
        <v>94</v>
      </c>
      <c r="B95" s="13">
        <v>41002.958333333336</v>
      </c>
      <c r="C95" s="10">
        <v>47.221299999999999</v>
      </c>
      <c r="D95" s="6">
        <f t="shared" si="5"/>
        <v>178968.72699999998</v>
      </c>
      <c r="E95" s="2">
        <v>39.704799999999999</v>
      </c>
      <c r="F95" s="6">
        <f t="shared" si="4"/>
        <v>150481.19200000001</v>
      </c>
      <c r="G95" s="5">
        <f t="shared" si="6"/>
        <v>28487.534999999974</v>
      </c>
      <c r="K95" s="15">
        <v>190.70530337990397</v>
      </c>
      <c r="L95" s="15">
        <v>787.79873038755841</v>
      </c>
      <c r="M95" s="15">
        <v>511.96291880021028</v>
      </c>
      <c r="N95" s="15">
        <v>244.1838700892676</v>
      </c>
      <c r="O95" s="15">
        <v>1734.6508226569404</v>
      </c>
    </row>
    <row r="96" spans="1:20">
      <c r="A96">
        <v>95</v>
      </c>
      <c r="B96" s="13">
        <v>41003.958333333336</v>
      </c>
      <c r="C96" s="10">
        <v>44.275799999999997</v>
      </c>
      <c r="D96" s="6">
        <f t="shared" si="5"/>
        <v>167805.28200000001</v>
      </c>
      <c r="E96" s="2">
        <v>37.380600000000001</v>
      </c>
      <c r="F96" s="6">
        <f t="shared" si="4"/>
        <v>141672.47399999999</v>
      </c>
      <c r="G96" s="5">
        <f t="shared" si="6"/>
        <v>26132.808000000019</v>
      </c>
      <c r="K96" s="15">
        <v>209.108456576847</v>
      </c>
      <c r="L96" s="15">
        <v>848.28817229707863</v>
      </c>
      <c r="M96" s="15">
        <v>558.53385299897718</v>
      </c>
      <c r="N96" s="15">
        <v>258.83243607031579</v>
      </c>
      <c r="O96" s="15">
        <v>1874.7629179432188</v>
      </c>
    </row>
    <row r="97" spans="1:15">
      <c r="A97">
        <v>96</v>
      </c>
      <c r="B97" s="13">
        <v>41004.958333333336</v>
      </c>
      <c r="C97" s="10">
        <v>43.377099999999999</v>
      </c>
      <c r="D97" s="6">
        <f t="shared" si="5"/>
        <v>164399.209</v>
      </c>
      <c r="E97" s="2">
        <v>36.160400000000003</v>
      </c>
      <c r="F97" s="6">
        <f t="shared" si="4"/>
        <v>137047.916</v>
      </c>
      <c r="G97" s="5">
        <f t="shared" si="6"/>
        <v>27351.293000000005</v>
      </c>
      <c r="K97" s="15">
        <v>221.88747182011716</v>
      </c>
      <c r="L97" s="15">
        <v>899.81275191827581</v>
      </c>
      <c r="M97" s="15">
        <v>589.76301423301356</v>
      </c>
      <c r="N97" s="15">
        <v>271.30679343108704</v>
      </c>
      <c r="O97" s="15">
        <v>1982.7700314024935</v>
      </c>
    </row>
    <row r="98" spans="1:15">
      <c r="A98">
        <v>97</v>
      </c>
      <c r="B98" s="13">
        <v>41005.958333333336</v>
      </c>
      <c r="C98" s="10">
        <v>40.6922</v>
      </c>
      <c r="D98" s="6">
        <f t="shared" si="5"/>
        <v>154223.43799999999</v>
      </c>
      <c r="E98" s="2">
        <v>35.295699999999997</v>
      </c>
      <c r="F98" s="6">
        <f t="shared" si="4"/>
        <v>133770.70300000001</v>
      </c>
      <c r="G98" s="5">
        <f t="shared" si="6"/>
        <v>20452.734999999986</v>
      </c>
      <c r="K98" s="15">
        <v>229.87379549647935</v>
      </c>
      <c r="L98" s="15">
        <v>926.78088653645841</v>
      </c>
      <c r="M98" s="15">
        <v>608.08305941577544</v>
      </c>
      <c r="N98" s="15">
        <v>276.40732527511074</v>
      </c>
      <c r="O98" s="15">
        <v>2041.1450667238239</v>
      </c>
    </row>
    <row r="99" spans="1:15">
      <c r="A99">
        <v>98</v>
      </c>
      <c r="B99" s="13">
        <v>41006.958333333336</v>
      </c>
      <c r="C99" s="10">
        <v>31.091799999999999</v>
      </c>
      <c r="D99" s="6">
        <f t="shared" si="5"/>
        <v>117837.92200000001</v>
      </c>
      <c r="E99" s="2">
        <v>27.5945</v>
      </c>
      <c r="F99" s="6">
        <f t="shared" si="4"/>
        <v>104583.155</v>
      </c>
      <c r="G99" s="5">
        <f t="shared" si="6"/>
        <v>13254.767000000007</v>
      </c>
      <c r="K99" s="15">
        <v>244.33622111512722</v>
      </c>
      <c r="L99" s="15">
        <v>964.17181955981891</v>
      </c>
      <c r="M99" s="15">
        <v>643.35272374684484</v>
      </c>
      <c r="N99" s="15">
        <v>284.65348008846843</v>
      </c>
      <c r="O99" s="15">
        <v>2136.5142445102592</v>
      </c>
    </row>
    <row r="100" spans="1:15">
      <c r="A100">
        <v>99</v>
      </c>
      <c r="B100" s="13">
        <v>41007.958333333336</v>
      </c>
      <c r="C100" s="10">
        <v>33.131799999999998</v>
      </c>
      <c r="D100" s="6">
        <f t="shared" si="5"/>
        <v>125569.522</v>
      </c>
      <c r="E100" s="2">
        <v>26.626100000000001</v>
      </c>
      <c r="F100" s="6">
        <f t="shared" si="4"/>
        <v>100912.91899999999</v>
      </c>
      <c r="G100" s="5">
        <f t="shared" si="6"/>
        <v>24656.603000000003</v>
      </c>
      <c r="K100" s="15">
        <v>257.24417821834618</v>
      </c>
      <c r="L100" s="15">
        <v>1025.7796040725709</v>
      </c>
      <c r="M100" s="15">
        <v>674.29718344611172</v>
      </c>
      <c r="N100" s="15">
        <v>299.97062968480259</v>
      </c>
      <c r="O100" s="15">
        <v>2257.2915954218315</v>
      </c>
    </row>
    <row r="101" spans="1:15">
      <c r="A101">
        <v>100</v>
      </c>
      <c r="B101" s="13">
        <v>41008.958333333336</v>
      </c>
      <c r="C101" s="10">
        <v>31.241700000000002</v>
      </c>
      <c r="D101" s="6">
        <f t="shared" si="5"/>
        <v>118406.04300000001</v>
      </c>
      <c r="E101" s="2">
        <v>28.133299999999998</v>
      </c>
      <c r="F101" s="6">
        <f t="shared" si="4"/>
        <v>106625.20699999999</v>
      </c>
      <c r="G101" s="5">
        <f t="shared" si="6"/>
        <v>11780.83600000001</v>
      </c>
      <c r="K101" s="15">
        <v>302.95758767237305</v>
      </c>
      <c r="L101" s="15">
        <v>1175.9650161581883</v>
      </c>
      <c r="M101" s="15">
        <v>790.65385526905573</v>
      </c>
      <c r="N101" s="15">
        <v>334.47603157891962</v>
      </c>
      <c r="O101" s="15">
        <v>2604.0524906785367</v>
      </c>
    </row>
    <row r="102" spans="1:15">
      <c r="A102">
        <v>101</v>
      </c>
      <c r="B102" s="13">
        <v>41009.958333333336</v>
      </c>
      <c r="C102" s="10">
        <v>35.947099999999999</v>
      </c>
      <c r="D102" s="6">
        <f t="shared" si="5"/>
        <v>136239.50899999999</v>
      </c>
      <c r="E102" s="2">
        <v>23.341999999999999</v>
      </c>
      <c r="F102" s="6">
        <f t="shared" si="4"/>
        <v>88466.18</v>
      </c>
      <c r="G102" s="5">
        <f t="shared" si="6"/>
        <v>47773.328999999998</v>
      </c>
      <c r="K102" s="15">
        <v>304.76038221272995</v>
      </c>
      <c r="L102" s="15">
        <v>1185.263957655699</v>
      </c>
      <c r="M102" s="15">
        <v>791.97935282782623</v>
      </c>
      <c r="N102" s="15">
        <v>336.28959405797133</v>
      </c>
      <c r="O102" s="15">
        <v>2618.2932867542263</v>
      </c>
    </row>
    <row r="103" spans="1:15">
      <c r="A103">
        <v>102</v>
      </c>
      <c r="B103" s="13">
        <v>41010.958333333336</v>
      </c>
      <c r="C103" s="10">
        <v>34.386899999999997</v>
      </c>
      <c r="D103" s="6">
        <f t="shared" si="5"/>
        <v>130326.351</v>
      </c>
      <c r="E103" s="2">
        <v>32.227899999999998</v>
      </c>
      <c r="F103" s="6">
        <f t="shared" si="4"/>
        <v>122143.74099999999</v>
      </c>
      <c r="G103" s="5">
        <f t="shared" si="6"/>
        <v>8182.6100000000006</v>
      </c>
      <c r="K103" s="15">
        <v>221.39581751659875</v>
      </c>
      <c r="L103" s="15">
        <v>913.26629089184621</v>
      </c>
      <c r="M103" s="15">
        <v>572.96151709072842</v>
      </c>
      <c r="N103" s="15">
        <v>271.81017508989999</v>
      </c>
      <c r="O103" s="15">
        <v>1979.4338005890734</v>
      </c>
    </row>
    <row r="104" spans="1:15">
      <c r="A104">
        <v>103</v>
      </c>
      <c r="B104" s="13">
        <v>41011.958333333336</v>
      </c>
      <c r="C104" s="10">
        <v>22.504799999999999</v>
      </c>
      <c r="D104" s="6">
        <f t="shared" si="5"/>
        <v>85293.191999999995</v>
      </c>
      <c r="E104" s="2">
        <v>20.4514</v>
      </c>
      <c r="F104" s="6">
        <f t="shared" si="4"/>
        <v>77510.805999999997</v>
      </c>
      <c r="G104" s="5">
        <f t="shared" si="6"/>
        <v>7782.3859999999986</v>
      </c>
      <c r="K104" s="15">
        <v>215.78216779549413</v>
      </c>
      <c r="L104" s="15">
        <v>888.54957591116192</v>
      </c>
      <c r="M104" s="15">
        <v>556.18615938196569</v>
      </c>
      <c r="N104" s="15">
        <v>263.91346956450548</v>
      </c>
      <c r="O104" s="15">
        <v>1924.431372653127</v>
      </c>
    </row>
    <row r="105" spans="1:15">
      <c r="A105">
        <v>104</v>
      </c>
      <c r="B105" s="13">
        <v>41012.958333333336</v>
      </c>
      <c r="C105" s="10">
        <v>29.119800000000001</v>
      </c>
      <c r="D105" s="6">
        <f t="shared" si="5"/>
        <v>110364.042</v>
      </c>
      <c r="E105" s="2">
        <v>17.5626</v>
      </c>
      <c r="F105" s="6">
        <f t="shared" si="4"/>
        <v>66562.254000000001</v>
      </c>
      <c r="G105" s="5">
        <f t="shared" si="6"/>
        <v>43801.788</v>
      </c>
      <c r="K105" s="15">
        <v>242.9007810486317</v>
      </c>
      <c r="L105" s="15">
        <v>981.68155015772686</v>
      </c>
      <c r="M105" s="15">
        <v>623.63159938797673</v>
      </c>
      <c r="N105" s="15">
        <v>285.6886462699365</v>
      </c>
      <c r="O105" s="15">
        <v>2133.9025768642714</v>
      </c>
    </row>
    <row r="106" spans="1:15">
      <c r="A106">
        <v>105</v>
      </c>
      <c r="B106" s="13">
        <v>41013.958333333336</v>
      </c>
      <c r="C106" s="10">
        <v>30.9941</v>
      </c>
      <c r="D106" s="6">
        <f t="shared" si="5"/>
        <v>117467.639</v>
      </c>
      <c r="E106" s="2">
        <v>25.8108</v>
      </c>
      <c r="F106" s="6">
        <f t="shared" si="4"/>
        <v>97822.932000000001</v>
      </c>
      <c r="G106" s="5">
        <f t="shared" si="6"/>
        <v>19644.706999999995</v>
      </c>
      <c r="K106" s="15">
        <v>123.39888061904875</v>
      </c>
      <c r="L106" s="15">
        <v>587.91416641654223</v>
      </c>
      <c r="M106" s="15">
        <v>315.60886156415989</v>
      </c>
      <c r="N106" s="15">
        <v>194.29569720998947</v>
      </c>
      <c r="O106" s="15">
        <v>1221.2176058097402</v>
      </c>
    </row>
    <row r="107" spans="1:15">
      <c r="A107">
        <v>106</v>
      </c>
      <c r="B107" s="13">
        <v>41014.958333333336</v>
      </c>
      <c r="C107" s="10">
        <v>30.7439</v>
      </c>
      <c r="D107" s="6">
        <f t="shared" si="5"/>
        <v>116519.38099999999</v>
      </c>
      <c r="E107" s="2">
        <v>26.098700000000001</v>
      </c>
      <c r="F107" s="6">
        <f t="shared" si="4"/>
        <v>98914.073000000004</v>
      </c>
      <c r="G107" s="5">
        <f t="shared" si="6"/>
        <v>17605.30799999999</v>
      </c>
      <c r="K107" s="15">
        <v>207.58609288264535</v>
      </c>
      <c r="L107" s="15">
        <v>857.11005274238198</v>
      </c>
      <c r="M107" s="15">
        <v>528.95347455791398</v>
      </c>
      <c r="N107" s="15">
        <v>255.09725949121216</v>
      </c>
      <c r="O107" s="15">
        <v>1848.7468796741534</v>
      </c>
    </row>
    <row r="108" spans="1:15">
      <c r="A108">
        <v>107</v>
      </c>
      <c r="B108" s="13">
        <v>41015.958333333336</v>
      </c>
      <c r="C108" s="10">
        <v>27.0045</v>
      </c>
      <c r="D108" s="6">
        <f t="shared" si="5"/>
        <v>102347.05499999999</v>
      </c>
      <c r="E108" s="2">
        <v>24.814599999999999</v>
      </c>
      <c r="F108" s="6">
        <f t="shared" si="4"/>
        <v>94047.334000000003</v>
      </c>
      <c r="G108" s="5">
        <f t="shared" si="6"/>
        <v>8299.7209999999905</v>
      </c>
      <c r="K108" s="15">
        <v>271.63548596140816</v>
      </c>
      <c r="L108" s="15">
        <v>1075.648757142478</v>
      </c>
      <c r="M108" s="15">
        <v>689.64856810301524</v>
      </c>
      <c r="N108" s="15">
        <v>305.57345640906107</v>
      </c>
      <c r="O108" s="15">
        <v>2342.5062676159628</v>
      </c>
    </row>
    <row r="109" spans="1:15">
      <c r="A109">
        <v>108</v>
      </c>
      <c r="B109" s="13">
        <v>41016.958333333336</v>
      </c>
      <c r="C109" s="10">
        <v>34.253700000000002</v>
      </c>
      <c r="D109" s="6">
        <f t="shared" si="5"/>
        <v>129821.523</v>
      </c>
      <c r="E109" s="2">
        <v>25.734100000000002</v>
      </c>
      <c r="F109" s="6">
        <f t="shared" si="4"/>
        <v>97532.239000000001</v>
      </c>
      <c r="G109" s="5">
        <f t="shared" si="6"/>
        <v>32289.284</v>
      </c>
      <c r="K109" s="15">
        <v>321.2182089790312</v>
      </c>
      <c r="L109" s="15">
        <v>1244.4530337455938</v>
      </c>
      <c r="M109" s="15">
        <v>812.64886052287488</v>
      </c>
      <c r="N109" s="15">
        <v>344.10229514812255</v>
      </c>
      <c r="O109" s="15">
        <v>2722.4223983956226</v>
      </c>
    </row>
    <row r="110" spans="1:15">
      <c r="A110">
        <v>109</v>
      </c>
      <c r="B110" s="13">
        <v>41017.958333333336</v>
      </c>
      <c r="C110" s="10">
        <v>31.446100000000001</v>
      </c>
      <c r="D110" s="6">
        <f t="shared" si="5"/>
        <v>119180.719</v>
      </c>
      <c r="E110" s="2">
        <v>27.0564</v>
      </c>
      <c r="F110" s="6">
        <f t="shared" si="4"/>
        <v>102543.75599999999</v>
      </c>
      <c r="G110" s="5">
        <f t="shared" si="6"/>
        <v>16636.963000000003</v>
      </c>
      <c r="K110" s="15">
        <v>347.35757170325655</v>
      </c>
      <c r="L110" s="15">
        <v>1332.7060176681143</v>
      </c>
      <c r="M110" s="15">
        <v>875.74738515753927</v>
      </c>
      <c r="N110" s="15">
        <v>363.89234419242501</v>
      </c>
      <c r="O110" s="15">
        <v>2919.7033187213351</v>
      </c>
    </row>
    <row r="111" spans="1:15">
      <c r="A111">
        <v>110</v>
      </c>
      <c r="B111" s="13">
        <v>41018.958333333336</v>
      </c>
      <c r="C111" s="10">
        <v>29.891100000000002</v>
      </c>
      <c r="D111" s="6">
        <f t="shared" si="5"/>
        <v>113287.269</v>
      </c>
      <c r="E111" s="2">
        <v>24.215399999999999</v>
      </c>
      <c r="F111" s="6">
        <f t="shared" si="4"/>
        <v>91776.365999999995</v>
      </c>
      <c r="G111" s="5">
        <f t="shared" si="6"/>
        <v>21510.903000000006</v>
      </c>
      <c r="K111" s="15">
        <v>375.8366941472803</v>
      </c>
      <c r="L111" s="15">
        <v>1428.9144078298812</v>
      </c>
      <c r="M111" s="15">
        <v>944.3588143071504</v>
      </c>
      <c r="N111" s="15">
        <v>385.45033101389856</v>
      </c>
      <c r="O111" s="15">
        <v>3134.5602472982105</v>
      </c>
    </row>
    <row r="112" spans="1:15">
      <c r="A112">
        <v>111</v>
      </c>
      <c r="B112" s="13">
        <v>41019.958333333336</v>
      </c>
      <c r="C112" s="10">
        <v>30.7578</v>
      </c>
      <c r="D112" s="6">
        <f t="shared" si="5"/>
        <v>116572.06200000001</v>
      </c>
      <c r="E112" s="2">
        <v>23.792200000000001</v>
      </c>
      <c r="F112" s="6">
        <f t="shared" si="4"/>
        <v>90172.437999999995</v>
      </c>
      <c r="G112" s="5">
        <f t="shared" si="6"/>
        <v>26399.624000000011</v>
      </c>
      <c r="K112" s="15">
        <v>410.36464600834773</v>
      </c>
      <c r="L112" s="15">
        <v>1543.2294993268554</v>
      </c>
      <c r="M112" s="15">
        <v>1027.7292796496056</v>
      </c>
      <c r="N112" s="15">
        <v>410.66705398661378</v>
      </c>
      <c r="O112" s="15">
        <v>3391.9904789714224</v>
      </c>
    </row>
    <row r="113" spans="1:20">
      <c r="A113">
        <v>112</v>
      </c>
      <c r="B113" s="13">
        <v>41020.958333333336</v>
      </c>
      <c r="C113" s="10">
        <v>30.658999999999999</v>
      </c>
      <c r="D113" s="6">
        <f t="shared" si="5"/>
        <v>116197.61</v>
      </c>
      <c r="E113" s="2">
        <v>23.486999999999998</v>
      </c>
      <c r="F113" s="6">
        <f t="shared" si="4"/>
        <v>89015.73</v>
      </c>
      <c r="G113" s="5">
        <f t="shared" si="6"/>
        <v>27181.880000000005</v>
      </c>
      <c r="K113" s="15">
        <v>433.10327674307513</v>
      </c>
      <c r="L113" s="15">
        <v>1619.1775412599138</v>
      </c>
      <c r="M113" s="15">
        <v>1081.1976381876361</v>
      </c>
      <c r="N113" s="15">
        <v>427.11611688447221</v>
      </c>
      <c r="O113" s="15">
        <v>3560.5945730750973</v>
      </c>
    </row>
    <row r="114" spans="1:20">
      <c r="A114">
        <v>113</v>
      </c>
      <c r="B114" s="13">
        <v>41021.958333333336</v>
      </c>
      <c r="C114" s="10">
        <v>29.3005</v>
      </c>
      <c r="D114" s="6">
        <f t="shared" si="5"/>
        <v>111048.895</v>
      </c>
      <c r="E114" s="2">
        <v>23.539200000000001</v>
      </c>
      <c r="F114" s="6">
        <f t="shared" si="4"/>
        <v>89213.567999999999</v>
      </c>
      <c r="G114" s="5">
        <f t="shared" si="6"/>
        <v>21835.327000000005</v>
      </c>
      <c r="K114" s="15">
        <v>456.91666630405939</v>
      </c>
      <c r="L114" s="15">
        <v>1698.7385798229088</v>
      </c>
      <c r="M114" s="15">
        <v>1137.0724616774257</v>
      </c>
      <c r="N114" s="15">
        <v>444.32510975779655</v>
      </c>
      <c r="O114" s="15">
        <v>3737.0528175621912</v>
      </c>
    </row>
    <row r="115" spans="1:20">
      <c r="A115">
        <v>114</v>
      </c>
      <c r="B115" s="13">
        <v>41022.958333333336</v>
      </c>
      <c r="C115" s="10">
        <v>28.7422</v>
      </c>
      <c r="D115" s="6">
        <f t="shared" si="5"/>
        <v>108932.93799999999</v>
      </c>
      <c r="E115" s="2">
        <v>22.4556</v>
      </c>
      <c r="F115" s="6">
        <f t="shared" si="4"/>
        <v>85106.724000000002</v>
      </c>
      <c r="G115" s="5">
        <f t="shared" si="6"/>
        <v>23826.213999999993</v>
      </c>
      <c r="K115" s="15">
        <v>460.48105441993022</v>
      </c>
      <c r="L115" s="15">
        <v>1714.910809563358</v>
      </c>
      <c r="M115" s="15">
        <v>1142.436278009531</v>
      </c>
      <c r="N115" s="15">
        <v>447.76632251182446</v>
      </c>
      <c r="O115" s="15">
        <v>3765.5944645046434</v>
      </c>
    </row>
    <row r="116" spans="1:20">
      <c r="A116">
        <v>115</v>
      </c>
      <c r="B116" s="13">
        <v>41023.958333333336</v>
      </c>
      <c r="C116" s="10">
        <v>26.4102</v>
      </c>
      <c r="D116" s="6">
        <f t="shared" si="5"/>
        <v>100094.658</v>
      </c>
      <c r="E116" s="2">
        <v>22.0426</v>
      </c>
      <c r="F116" s="6">
        <f t="shared" si="4"/>
        <v>83541.453999999998</v>
      </c>
      <c r="G116" s="5">
        <f t="shared" si="6"/>
        <v>16553.203999999998</v>
      </c>
      <c r="K116" s="15">
        <v>408.07278084149493</v>
      </c>
      <c r="L116" s="15">
        <v>1538.6748781187503</v>
      </c>
      <c r="M116" s="15">
        <v>1009.3862562806507</v>
      </c>
      <c r="N116" s="15">
        <v>406.21643453297708</v>
      </c>
      <c r="O116" s="15">
        <v>3362.3503497738729</v>
      </c>
    </row>
    <row r="117" spans="1:20">
      <c r="A117">
        <v>116</v>
      </c>
      <c r="B117" s="13">
        <v>41024.958333333336</v>
      </c>
      <c r="C117" s="10">
        <v>24.488900000000001</v>
      </c>
      <c r="D117" s="6">
        <f t="shared" si="5"/>
        <v>92812.930999999997</v>
      </c>
      <c r="E117" s="2">
        <v>20.231999999999999</v>
      </c>
      <c r="F117" s="6">
        <f t="shared" si="4"/>
        <v>76679.28</v>
      </c>
      <c r="G117" s="5">
        <f t="shared" si="6"/>
        <v>16133.650999999998</v>
      </c>
      <c r="K117" s="15">
        <v>345.47408076263798</v>
      </c>
      <c r="L117" s="15">
        <v>1353.891907128824</v>
      </c>
      <c r="M117" s="15">
        <v>852.04826070096146</v>
      </c>
      <c r="N117" s="15">
        <v>367.88221725040029</v>
      </c>
      <c r="O117" s="15">
        <v>2919.2964658428232</v>
      </c>
    </row>
    <row r="118" spans="1:20">
      <c r="A118">
        <v>117</v>
      </c>
      <c r="B118" s="13">
        <v>41025.958333333336</v>
      </c>
      <c r="C118" s="10">
        <v>36.060499999999998</v>
      </c>
      <c r="D118" s="6">
        <f t="shared" si="5"/>
        <v>136669.29500000001</v>
      </c>
      <c r="E118" s="2">
        <v>24.4148</v>
      </c>
      <c r="F118" s="6">
        <f t="shared" si="4"/>
        <v>92532.092000000004</v>
      </c>
      <c r="G118" s="5">
        <f t="shared" si="6"/>
        <v>44137.203000000009</v>
      </c>
      <c r="K118" s="15">
        <v>324.59725893568753</v>
      </c>
      <c r="L118" s="15">
        <v>1279.7173753552174</v>
      </c>
      <c r="M118" s="15">
        <v>798.27213278452234</v>
      </c>
      <c r="N118" s="15">
        <v>349.36737375069811</v>
      </c>
      <c r="O118" s="15">
        <v>2751.9541408261257</v>
      </c>
    </row>
    <row r="119" spans="1:20">
      <c r="A119">
        <v>118</v>
      </c>
      <c r="B119" s="13">
        <v>41026.958333333336</v>
      </c>
      <c r="C119" s="10">
        <v>34.029000000000003</v>
      </c>
      <c r="D119" s="6">
        <f t="shared" si="5"/>
        <v>128969.91</v>
      </c>
      <c r="E119" s="2">
        <v>29.9238</v>
      </c>
      <c r="F119" s="6">
        <f t="shared" si="4"/>
        <v>113411.202</v>
      </c>
      <c r="G119" s="5">
        <f t="shared" si="6"/>
        <v>15558.707999999999</v>
      </c>
      <c r="K119" s="15">
        <v>359.84068817181617</v>
      </c>
      <c r="L119" s="15">
        <v>1384.8240088309913</v>
      </c>
      <c r="M119" s="15">
        <v>882.47267828448457</v>
      </c>
      <c r="N119" s="15">
        <v>370.0179051226113</v>
      </c>
      <c r="O119" s="15">
        <v>2997.1552804099033</v>
      </c>
    </row>
    <row r="120" spans="1:20">
      <c r="A120">
        <v>119</v>
      </c>
      <c r="B120" s="13">
        <v>41027.958333333336</v>
      </c>
      <c r="C120" s="10">
        <v>27.796299999999999</v>
      </c>
      <c r="D120" s="6">
        <f t="shared" si="5"/>
        <v>105347.977</v>
      </c>
      <c r="E120" s="2">
        <v>22.762</v>
      </c>
      <c r="F120" s="6">
        <f t="shared" si="4"/>
        <v>86267.98</v>
      </c>
      <c r="G120" s="5">
        <f t="shared" si="6"/>
        <v>19079.997000000003</v>
      </c>
      <c r="K120" s="15">
        <v>414.99372862912708</v>
      </c>
      <c r="L120" s="15">
        <v>1566.7111995971459</v>
      </c>
      <c r="M120" s="15">
        <v>1014.9484607784499</v>
      </c>
      <c r="N120" s="15">
        <v>409.88460890174036</v>
      </c>
      <c r="O120" s="15">
        <v>3406.5379979064628</v>
      </c>
    </row>
    <row r="121" spans="1:20">
      <c r="A121">
        <v>120</v>
      </c>
      <c r="B121" s="13">
        <v>41028.958333333336</v>
      </c>
      <c r="C121" s="10">
        <v>28.010200000000001</v>
      </c>
      <c r="D121" s="6">
        <f t="shared" si="5"/>
        <v>106158.658</v>
      </c>
      <c r="E121" s="2">
        <v>22.031300000000002</v>
      </c>
      <c r="F121" s="6">
        <f t="shared" si="4"/>
        <v>83498.626999999993</v>
      </c>
      <c r="G121" s="5">
        <f t="shared" si="6"/>
        <v>22660.031000000003</v>
      </c>
      <c r="K121" s="15">
        <v>446.27017676343149</v>
      </c>
      <c r="L121" s="15">
        <v>1670.5080760196925</v>
      </c>
      <c r="M121" s="15">
        <v>1088.5226898794074</v>
      </c>
      <c r="N121" s="15">
        <v>432.28332978809544</v>
      </c>
      <c r="O121" s="15">
        <v>3637.5842724506265</v>
      </c>
    </row>
    <row r="122" spans="1:20">
      <c r="A122">
        <v>121</v>
      </c>
      <c r="B122" s="13">
        <v>41029.958333333336</v>
      </c>
      <c r="C122" s="10">
        <v>33.254399999999997</v>
      </c>
      <c r="D122" s="6">
        <f t="shared" si="5"/>
        <v>126034.17599999998</v>
      </c>
      <c r="E122" s="2">
        <v>24.881</v>
      </c>
      <c r="F122" s="6">
        <f t="shared" si="4"/>
        <v>94298.99</v>
      </c>
      <c r="G122" s="5">
        <f t="shared" si="6"/>
        <v>31735.185999999972</v>
      </c>
      <c r="H122" s="5">
        <f>SUM(G93:G122)</f>
        <v>675302.95799999987</v>
      </c>
      <c r="K122" s="15">
        <v>461.17765504843544</v>
      </c>
      <c r="L122" s="15">
        <v>1721.5686126305634</v>
      </c>
      <c r="M122" s="15">
        <v>1121.9407552114394</v>
      </c>
      <c r="N122" s="15">
        <v>443.10009510866223</v>
      </c>
      <c r="O122" s="15">
        <v>3747.7871179991002</v>
      </c>
      <c r="P122" s="16">
        <f>SUM(K93:K122)</f>
        <v>9164.0526133337098</v>
      </c>
      <c r="Q122" s="16">
        <f t="shared" ref="Q122:T122" si="7">SUM(L93:L122)</f>
        <v>35703.361609597872</v>
      </c>
      <c r="R122" s="16">
        <f t="shared" si="7"/>
        <v>23204.513111667104</v>
      </c>
      <c r="S122" s="16">
        <f t="shared" si="7"/>
        <v>9953.062995535327</v>
      </c>
      <c r="T122" s="16">
        <f t="shared" si="7"/>
        <v>78024.990330134009</v>
      </c>
    </row>
    <row r="123" spans="1:20">
      <c r="A123">
        <v>122</v>
      </c>
      <c r="B123" s="13">
        <v>41030.958333333336</v>
      </c>
      <c r="C123" s="10">
        <v>28.703700000000001</v>
      </c>
      <c r="D123" s="6">
        <f t="shared" si="5"/>
        <v>108787.023</v>
      </c>
      <c r="E123" s="2">
        <v>22.653500000000001</v>
      </c>
      <c r="F123" s="6">
        <f t="shared" si="4"/>
        <v>85856.764999999999</v>
      </c>
      <c r="G123" s="5">
        <f t="shared" si="6"/>
        <v>22930.258000000002</v>
      </c>
      <c r="K123" s="15">
        <v>471.81080059480718</v>
      </c>
      <c r="L123" s="15">
        <v>1740.0827932311356</v>
      </c>
      <c r="M123" s="15">
        <v>1140.5930009199681</v>
      </c>
      <c r="N123" s="15">
        <v>441.80595948034755</v>
      </c>
      <c r="O123" s="15">
        <v>3794.2925542262587</v>
      </c>
    </row>
    <row r="124" spans="1:20">
      <c r="A124">
        <v>123</v>
      </c>
      <c r="B124" s="13">
        <v>41031.958333333336</v>
      </c>
      <c r="C124" s="10">
        <v>32.564300000000003</v>
      </c>
      <c r="D124" s="6">
        <f t="shared" si="5"/>
        <v>123418.69700000001</v>
      </c>
      <c r="E124" s="2">
        <v>24.2331</v>
      </c>
      <c r="F124" s="6">
        <f t="shared" si="4"/>
        <v>91843.448999999993</v>
      </c>
      <c r="G124" s="5">
        <f t="shared" si="6"/>
        <v>31575.248000000021</v>
      </c>
      <c r="K124" s="15">
        <v>475.14313956265011</v>
      </c>
      <c r="L124" s="15">
        <v>1734.491903174134</v>
      </c>
      <c r="M124" s="15">
        <v>1141.7693284983075</v>
      </c>
      <c r="N124" s="15">
        <v>435.19914142882482</v>
      </c>
      <c r="O124" s="15">
        <v>3786.6035126639167</v>
      </c>
    </row>
    <row r="125" spans="1:20">
      <c r="A125">
        <v>124</v>
      </c>
      <c r="B125" s="13">
        <v>41032.958333333336</v>
      </c>
      <c r="C125" s="10">
        <v>28.547999999999998</v>
      </c>
      <c r="D125" s="6">
        <f t="shared" si="5"/>
        <v>108196.92</v>
      </c>
      <c r="E125" s="2">
        <v>22.585799999999999</v>
      </c>
      <c r="F125" s="6">
        <f t="shared" si="4"/>
        <v>85600.182000000001</v>
      </c>
      <c r="G125" s="5">
        <f t="shared" si="6"/>
        <v>22596.737999999998</v>
      </c>
      <c r="K125" s="15">
        <v>492.12006660829547</v>
      </c>
      <c r="L125" s="15">
        <v>1773.2791148374752</v>
      </c>
      <c r="M125" s="15">
        <v>1175.8093864210016</v>
      </c>
      <c r="N125" s="15">
        <v>438.29611249336375</v>
      </c>
      <c r="O125" s="15">
        <v>3879.5046803601354</v>
      </c>
    </row>
    <row r="126" spans="1:20">
      <c r="A126">
        <v>125</v>
      </c>
      <c r="B126" s="13">
        <v>41033.958333333336</v>
      </c>
      <c r="C126" s="10">
        <v>28.0763</v>
      </c>
      <c r="D126" s="6">
        <f t="shared" si="5"/>
        <v>106409.177</v>
      </c>
      <c r="E126" s="2">
        <v>22.275400000000001</v>
      </c>
      <c r="F126" s="6">
        <f t="shared" si="4"/>
        <v>84423.766000000003</v>
      </c>
      <c r="G126" s="5">
        <f t="shared" si="6"/>
        <v>21985.410999999993</v>
      </c>
      <c r="K126" s="15">
        <v>524.05448606699588</v>
      </c>
      <c r="L126" s="15">
        <v>1858.1633770555929</v>
      </c>
      <c r="M126" s="15">
        <v>1245.2795020300023</v>
      </c>
      <c r="N126" s="15">
        <v>450.90163822278112</v>
      </c>
      <c r="O126" s="15">
        <v>4078.3990033753721</v>
      </c>
    </row>
    <row r="127" spans="1:20">
      <c r="A127">
        <v>126</v>
      </c>
      <c r="B127" s="13">
        <v>41034.958333333336</v>
      </c>
      <c r="C127" s="10">
        <v>28.305099999999999</v>
      </c>
      <c r="D127" s="6">
        <f t="shared" si="5"/>
        <v>107276.329</v>
      </c>
      <c r="E127" s="2">
        <v>22.727699999999999</v>
      </c>
      <c r="F127" s="6">
        <f t="shared" si="4"/>
        <v>86137.982999999993</v>
      </c>
      <c r="G127" s="5">
        <f t="shared" si="6"/>
        <v>21138.346000000005</v>
      </c>
      <c r="K127" s="15">
        <v>528.88687930242531</v>
      </c>
      <c r="L127" s="15">
        <v>1859.9847930479552</v>
      </c>
      <c r="M127" s="15">
        <v>1250.2096206807387</v>
      </c>
      <c r="N127" s="15">
        <v>446.39675097182129</v>
      </c>
      <c r="O127" s="15">
        <v>4085.4780440029404</v>
      </c>
    </row>
    <row r="128" spans="1:20">
      <c r="A128">
        <v>127</v>
      </c>
      <c r="B128" s="13">
        <v>41035.958333333336</v>
      </c>
      <c r="C128" s="10">
        <v>30.304400000000001</v>
      </c>
      <c r="D128" s="6">
        <f t="shared" si="5"/>
        <v>114853.67599999999</v>
      </c>
      <c r="E128" s="2">
        <v>22.868400000000001</v>
      </c>
      <c r="F128" s="6">
        <f t="shared" si="4"/>
        <v>86671.236000000004</v>
      </c>
      <c r="G128" s="5">
        <f t="shared" si="6"/>
        <v>28182.439999999988</v>
      </c>
      <c r="K128" s="15">
        <v>526.42997948454877</v>
      </c>
      <c r="L128" s="15">
        <v>1838.2060408466575</v>
      </c>
      <c r="M128" s="15">
        <v>1238.1935876776176</v>
      </c>
      <c r="N128" s="15">
        <v>436.88726206367255</v>
      </c>
      <c r="O128" s="15">
        <v>4039.7168700724965</v>
      </c>
    </row>
    <row r="129" spans="1:15">
      <c r="A129">
        <v>128</v>
      </c>
      <c r="B129" s="13">
        <v>41036.958333333336</v>
      </c>
      <c r="C129" s="10">
        <v>34.573700000000002</v>
      </c>
      <c r="D129" s="6">
        <f t="shared" si="5"/>
        <v>131034.323</v>
      </c>
      <c r="E129" s="2">
        <v>25.916599999999999</v>
      </c>
      <c r="F129" s="6">
        <f t="shared" si="4"/>
        <v>98223.914000000004</v>
      </c>
      <c r="G129" s="5">
        <f t="shared" si="6"/>
        <v>32810.409</v>
      </c>
      <c r="K129" s="15">
        <v>509.8737509173053</v>
      </c>
      <c r="L129" s="15">
        <v>1773.9766034910101</v>
      </c>
      <c r="M129" s="15">
        <v>1193.5220944799162</v>
      </c>
      <c r="N129" s="15">
        <v>418.97736811566062</v>
      </c>
      <c r="O129" s="15">
        <v>3896.3498170038924</v>
      </c>
    </row>
    <row r="130" spans="1:15">
      <c r="A130">
        <v>129</v>
      </c>
      <c r="B130" s="13">
        <v>41037.958333333336</v>
      </c>
      <c r="C130" s="10">
        <v>29.171500000000002</v>
      </c>
      <c r="D130" s="6">
        <f t="shared" si="5"/>
        <v>110559.985</v>
      </c>
      <c r="E130" s="2">
        <v>23.090299999999999</v>
      </c>
      <c r="F130" s="6">
        <f t="shared" ref="F130:F193" si="8">(E130*1000000)*0.00379</f>
        <v>87512.236999999994</v>
      </c>
      <c r="G130" s="5">
        <f t="shared" si="6"/>
        <v>23047.748000000007</v>
      </c>
      <c r="K130" s="15">
        <v>534.83548364066257</v>
      </c>
      <c r="L130" s="15">
        <v>1838.4045227243237</v>
      </c>
      <c r="M130" s="15">
        <v>1246.2183117140073</v>
      </c>
      <c r="N130" s="15">
        <v>427.49028825950052</v>
      </c>
      <c r="O130" s="15">
        <v>4046.9486063384938</v>
      </c>
    </row>
    <row r="131" spans="1:15">
      <c r="A131">
        <v>130</v>
      </c>
      <c r="B131" s="13">
        <v>41038.958333333336</v>
      </c>
      <c r="C131" s="10">
        <v>29.969799999999999</v>
      </c>
      <c r="D131" s="6">
        <f t="shared" ref="D131:D194" si="9">(C131*1000000)*0.00379</f>
        <v>113585.542</v>
      </c>
      <c r="E131" s="2">
        <v>17.653400000000001</v>
      </c>
      <c r="F131" s="6">
        <f t="shared" si="8"/>
        <v>66906.385999999999</v>
      </c>
      <c r="G131" s="5">
        <f t="shared" ref="G131:G194" si="10">D131-F131</f>
        <v>46679.156000000003</v>
      </c>
      <c r="K131" s="15">
        <v>549.24250621952024</v>
      </c>
      <c r="L131" s="15">
        <v>1874.4011793191457</v>
      </c>
      <c r="M131" s="15">
        <v>1274.1633954364884</v>
      </c>
      <c r="N131" s="15">
        <v>430.85001960122622</v>
      </c>
      <c r="O131" s="15">
        <v>4128.6571005763808</v>
      </c>
    </row>
    <row r="132" spans="1:15">
      <c r="A132">
        <v>131</v>
      </c>
      <c r="B132" s="13">
        <v>41039.958333333336</v>
      </c>
      <c r="C132" s="10">
        <v>33.4437</v>
      </c>
      <c r="D132" s="6">
        <f t="shared" si="9"/>
        <v>126751.62299999999</v>
      </c>
      <c r="E132" s="2">
        <v>16.994700000000002</v>
      </c>
      <c r="F132" s="6">
        <f t="shared" si="8"/>
        <v>64409.913</v>
      </c>
      <c r="G132" s="5">
        <f t="shared" si="10"/>
        <v>62341.709999999992</v>
      </c>
      <c r="K132" s="15">
        <v>548.46466569868153</v>
      </c>
      <c r="L132" s="15">
        <v>1857.383337947557</v>
      </c>
      <c r="M132" s="15">
        <v>1266.9889222942722</v>
      </c>
      <c r="N132" s="15">
        <v>422.49507364741839</v>
      </c>
      <c r="O132" s="15">
        <v>4095.3319995879292</v>
      </c>
    </row>
    <row r="133" spans="1:15">
      <c r="A133">
        <v>132</v>
      </c>
      <c r="B133" s="13">
        <v>41040.958333333336</v>
      </c>
      <c r="C133" s="10">
        <v>27.607399999999998</v>
      </c>
      <c r="D133" s="6">
        <f t="shared" si="9"/>
        <v>104632.046</v>
      </c>
      <c r="E133" s="2">
        <v>23.5198</v>
      </c>
      <c r="F133" s="6">
        <f t="shared" si="8"/>
        <v>89140.042000000001</v>
      </c>
      <c r="G133" s="5">
        <f t="shared" si="10"/>
        <v>15492.004000000001</v>
      </c>
      <c r="K133" s="15">
        <v>662.64151692860935</v>
      </c>
      <c r="L133" s="15">
        <v>2178.6682708969765</v>
      </c>
      <c r="M133" s="15">
        <v>1524.5358028617525</v>
      </c>
      <c r="N133" s="15">
        <v>479.3725176504197</v>
      </c>
      <c r="O133" s="15">
        <v>4845.2181083377582</v>
      </c>
    </row>
    <row r="134" spans="1:15">
      <c r="A134">
        <v>133</v>
      </c>
      <c r="B134" s="13">
        <v>41041.958333333336</v>
      </c>
      <c r="C134" s="10">
        <v>26.0059</v>
      </c>
      <c r="D134" s="6">
        <f t="shared" si="9"/>
        <v>98562.361000000004</v>
      </c>
      <c r="E134" s="2">
        <v>21.632000000000001</v>
      </c>
      <c r="F134" s="6">
        <f t="shared" si="8"/>
        <v>81985.279999999999</v>
      </c>
      <c r="G134" s="5">
        <f t="shared" si="10"/>
        <v>16577.081000000006</v>
      </c>
      <c r="K134" s="15">
        <v>671.91360637468949</v>
      </c>
      <c r="L134" s="15">
        <v>2191.4540868763297</v>
      </c>
      <c r="M134" s="15">
        <v>1539.8370307023526</v>
      </c>
      <c r="N134" s="15">
        <v>476.6470543711356</v>
      </c>
      <c r="O134" s="15">
        <v>4879.8517783245079</v>
      </c>
    </row>
    <row r="135" spans="1:15">
      <c r="A135">
        <v>134</v>
      </c>
      <c r="B135" s="13">
        <v>41042.958333333336</v>
      </c>
      <c r="C135" s="10">
        <v>25.843900000000001</v>
      </c>
      <c r="D135" s="6">
        <f t="shared" si="9"/>
        <v>97948.380999999994</v>
      </c>
      <c r="E135" s="2">
        <v>16.991800000000001</v>
      </c>
      <c r="F135" s="6">
        <f t="shared" si="8"/>
        <v>64398.921999999999</v>
      </c>
      <c r="G135" s="5">
        <f t="shared" si="10"/>
        <v>33549.458999999995</v>
      </c>
      <c r="K135" s="15">
        <v>707.00770516856642</v>
      </c>
      <c r="L135" s="15">
        <v>2280.3943131030301</v>
      </c>
      <c r="M135" s="15">
        <v>1614.1783297434263</v>
      </c>
      <c r="N135" s="15">
        <v>488.497745206839</v>
      </c>
      <c r="O135" s="15">
        <v>5090.0780932218613</v>
      </c>
    </row>
    <row r="136" spans="1:15">
      <c r="A136">
        <v>135</v>
      </c>
      <c r="B136" s="13">
        <v>41043.958333333336</v>
      </c>
      <c r="C136" s="10">
        <v>32.643500000000003</v>
      </c>
      <c r="D136" s="6">
        <f t="shared" si="9"/>
        <v>123718.86500000002</v>
      </c>
      <c r="E136" s="2">
        <v>24.029900000000001</v>
      </c>
      <c r="F136" s="6">
        <f t="shared" si="8"/>
        <v>91073.320999999996</v>
      </c>
      <c r="G136" s="5">
        <f t="shared" si="10"/>
        <v>32645.544000000024</v>
      </c>
      <c r="K136" s="15">
        <v>773.25325344389546</v>
      </c>
      <c r="L136" s="15">
        <v>2456.2273060604557</v>
      </c>
      <c r="M136" s="15">
        <v>1759.0384664409669</v>
      </c>
      <c r="N136" s="15">
        <v>515.95916682891061</v>
      </c>
      <c r="O136" s="15">
        <v>5504.4781927742288</v>
      </c>
    </row>
    <row r="137" spans="1:15">
      <c r="A137">
        <v>136</v>
      </c>
      <c r="B137" s="13">
        <v>41044.958333333336</v>
      </c>
      <c r="C137" s="10">
        <v>35.214500000000001</v>
      </c>
      <c r="D137" s="6">
        <f t="shared" si="9"/>
        <v>133462.95499999999</v>
      </c>
      <c r="E137" s="2">
        <v>28.589099999999998</v>
      </c>
      <c r="F137" s="6">
        <f t="shared" si="8"/>
        <v>108352.689</v>
      </c>
      <c r="G137" s="5">
        <f t="shared" si="10"/>
        <v>25110.265999999989</v>
      </c>
      <c r="K137" s="15">
        <v>816.04493649407732</v>
      </c>
      <c r="L137" s="15">
        <v>2565.0238208675341</v>
      </c>
      <c r="M137" s="15">
        <v>1849.9107213175459</v>
      </c>
      <c r="N137" s="15">
        <v>530.81312108641441</v>
      </c>
      <c r="O137" s="15">
        <v>5761.7925997655711</v>
      </c>
    </row>
    <row r="138" spans="1:15">
      <c r="A138">
        <v>137</v>
      </c>
      <c r="B138" s="13">
        <v>41045.958333333336</v>
      </c>
      <c r="C138" s="10">
        <v>27.610099999999999</v>
      </c>
      <c r="D138" s="6">
        <f t="shared" si="9"/>
        <v>104642.27899999999</v>
      </c>
      <c r="E138" s="2">
        <v>22.538399999999999</v>
      </c>
      <c r="F138" s="6">
        <f t="shared" si="8"/>
        <v>85420.535999999993</v>
      </c>
      <c r="G138" s="5">
        <f t="shared" si="10"/>
        <v>19221.743000000002</v>
      </c>
      <c r="K138" s="15">
        <v>814.23991167827455</v>
      </c>
      <c r="L138" s="15">
        <v>2545.278099712511</v>
      </c>
      <c r="M138" s="15">
        <v>1839.6112441854771</v>
      </c>
      <c r="N138" s="15">
        <v>521.81949263499405</v>
      </c>
      <c r="O138" s="15">
        <v>5720.9487482112572</v>
      </c>
    </row>
    <row r="139" spans="1:15">
      <c r="A139">
        <v>138</v>
      </c>
      <c r="B139" s="13">
        <v>41046.958333333336</v>
      </c>
      <c r="C139" s="10">
        <v>26.294599999999999</v>
      </c>
      <c r="D139" s="6">
        <f t="shared" si="9"/>
        <v>99656.534</v>
      </c>
      <c r="E139" s="2">
        <v>20.6464</v>
      </c>
      <c r="F139" s="6">
        <f t="shared" si="8"/>
        <v>78249.856</v>
      </c>
      <c r="G139" s="5">
        <f t="shared" si="10"/>
        <v>21406.678</v>
      </c>
      <c r="K139" s="15">
        <v>814.93973106339104</v>
      </c>
      <c r="L139" s="15">
        <v>2533.7391329051411</v>
      </c>
      <c r="M139" s="15">
        <v>1835.215919635712</v>
      </c>
      <c r="N139" s="15">
        <v>514.580871904746</v>
      </c>
      <c r="O139" s="15">
        <v>5698.4756555089907</v>
      </c>
    </row>
    <row r="140" spans="1:15">
      <c r="A140">
        <v>139</v>
      </c>
      <c r="B140" s="13">
        <v>41047.958333333336</v>
      </c>
      <c r="C140" s="10">
        <v>26.360399999999998</v>
      </c>
      <c r="D140" s="6">
        <f t="shared" si="9"/>
        <v>99905.915999999997</v>
      </c>
      <c r="E140" s="2">
        <v>19.832699999999999</v>
      </c>
      <c r="F140" s="6">
        <f t="shared" si="8"/>
        <v>75165.933000000005</v>
      </c>
      <c r="G140" s="5">
        <f t="shared" si="10"/>
        <v>24739.982999999993</v>
      </c>
      <c r="K140" s="15">
        <v>781.24699023029575</v>
      </c>
      <c r="L140" s="15">
        <v>2428.2276296165664</v>
      </c>
      <c r="M140" s="15">
        <v>1753.8257508583815</v>
      </c>
      <c r="N140" s="15">
        <v>491.05252302616049</v>
      </c>
      <c r="O140" s="15">
        <v>5454.3528937314031</v>
      </c>
    </row>
    <row r="141" spans="1:15">
      <c r="A141">
        <v>140</v>
      </c>
      <c r="B141" s="13">
        <v>41048.958333333336</v>
      </c>
      <c r="C141" s="10">
        <v>27.315200000000001</v>
      </c>
      <c r="D141" s="6">
        <f t="shared" si="9"/>
        <v>103524.60799999999</v>
      </c>
      <c r="E141" s="2">
        <v>20.074300000000001</v>
      </c>
      <c r="F141" s="6">
        <f t="shared" si="8"/>
        <v>76081.596999999994</v>
      </c>
      <c r="G141" s="5">
        <f t="shared" si="10"/>
        <v>27443.010999999999</v>
      </c>
      <c r="K141" s="15">
        <v>771.29681940640808</v>
      </c>
      <c r="L141" s="15">
        <v>2389.6810829404731</v>
      </c>
      <c r="M141" s="15">
        <v>1726.2432090073605</v>
      </c>
      <c r="N141" s="15">
        <v>479.702059473362</v>
      </c>
      <c r="O141" s="15">
        <v>5366.9231708276038</v>
      </c>
    </row>
    <row r="142" spans="1:15">
      <c r="A142">
        <v>141</v>
      </c>
      <c r="B142" s="13">
        <v>41049.958333333336</v>
      </c>
      <c r="C142" s="10">
        <v>29.1691</v>
      </c>
      <c r="D142" s="6">
        <f t="shared" si="9"/>
        <v>110550.889</v>
      </c>
      <c r="E142" s="2">
        <v>22.395099999999999</v>
      </c>
      <c r="F142" s="6">
        <f t="shared" si="8"/>
        <v>84877.429000000004</v>
      </c>
      <c r="G142" s="5">
        <f t="shared" si="10"/>
        <v>25673.459999999992</v>
      </c>
      <c r="K142" s="15">
        <v>813.9099815717916</v>
      </c>
      <c r="L142" s="15">
        <v>2496.5514396124536</v>
      </c>
      <c r="M142" s="15">
        <v>1816.2801367102174</v>
      </c>
      <c r="N142" s="15">
        <v>493.82052055722357</v>
      </c>
      <c r="O142" s="15">
        <v>5620.5620784516868</v>
      </c>
    </row>
    <row r="143" spans="1:15">
      <c r="A143">
        <v>142</v>
      </c>
      <c r="B143" s="13">
        <v>41050.958333333336</v>
      </c>
      <c r="C143" s="10">
        <v>28.903099999999998</v>
      </c>
      <c r="D143" s="6">
        <f t="shared" si="9"/>
        <v>109542.749</v>
      </c>
      <c r="E143" s="2">
        <v>22.397200000000002</v>
      </c>
      <c r="F143" s="6">
        <f t="shared" si="8"/>
        <v>84885.388000000006</v>
      </c>
      <c r="G143" s="5">
        <f t="shared" si="10"/>
        <v>24657.36099999999</v>
      </c>
      <c r="K143" s="15">
        <v>872.65932339428332</v>
      </c>
      <c r="L143" s="15">
        <v>2643.673643020712</v>
      </c>
      <c r="M143" s="15">
        <v>1941.8636270469126</v>
      </c>
      <c r="N143" s="15">
        <v>514.12801192848644</v>
      </c>
      <c r="O143" s="15">
        <v>5972.324605390394</v>
      </c>
    </row>
    <row r="144" spans="1:15">
      <c r="A144">
        <v>143</v>
      </c>
      <c r="B144" s="13">
        <v>41051.958333333336</v>
      </c>
      <c r="C144" s="10">
        <v>28.474599999999999</v>
      </c>
      <c r="D144" s="6">
        <f t="shared" si="9"/>
        <v>107918.734</v>
      </c>
      <c r="E144" s="2">
        <v>21.810099999999998</v>
      </c>
      <c r="F144" s="6">
        <f t="shared" si="8"/>
        <v>82660.278999999995</v>
      </c>
      <c r="G144" s="5">
        <f t="shared" si="10"/>
        <v>25258.455000000002</v>
      </c>
      <c r="K144" s="15">
        <v>959.7330424757555</v>
      </c>
      <c r="L144" s="15">
        <v>2868.9630760389332</v>
      </c>
      <c r="M144" s="15">
        <v>2129.7640589768353</v>
      </c>
      <c r="N144" s="15">
        <v>547.6781576759945</v>
      </c>
      <c r="O144" s="15">
        <v>6506.1383351675195</v>
      </c>
    </row>
    <row r="145" spans="1:20">
      <c r="A145">
        <v>144</v>
      </c>
      <c r="B145" s="13">
        <v>41052.958333333336</v>
      </c>
      <c r="C145" s="10">
        <v>28.342300000000002</v>
      </c>
      <c r="D145" s="6">
        <f t="shared" si="9"/>
        <v>107417.317</v>
      </c>
      <c r="E145" s="2">
        <v>25.1191</v>
      </c>
      <c r="F145" s="6">
        <f t="shared" si="8"/>
        <v>95201.388999999996</v>
      </c>
      <c r="G145" s="5">
        <f t="shared" si="10"/>
        <v>12215.928</v>
      </c>
      <c r="K145" s="15">
        <v>893.59201917170083</v>
      </c>
      <c r="L145" s="15">
        <v>2679.2554677643943</v>
      </c>
      <c r="M145" s="15">
        <v>1977.7209887082813</v>
      </c>
      <c r="N145" s="15">
        <v>510.97774304994715</v>
      </c>
      <c r="O145" s="15">
        <v>6061.5462186943241</v>
      </c>
    </row>
    <row r="146" spans="1:20">
      <c r="A146">
        <v>145</v>
      </c>
      <c r="B146" s="13">
        <v>41053.958333333336</v>
      </c>
      <c r="C146" s="10">
        <v>28.182400000000001</v>
      </c>
      <c r="D146" s="6">
        <f t="shared" si="9"/>
        <v>106811.296</v>
      </c>
      <c r="E146" s="2">
        <v>26.232099999999999</v>
      </c>
      <c r="F146" s="6">
        <f t="shared" si="8"/>
        <v>99419.659</v>
      </c>
      <c r="G146" s="5">
        <f t="shared" si="10"/>
        <v>7391.6370000000024</v>
      </c>
      <c r="K146" s="15">
        <v>869.83956756734449</v>
      </c>
      <c r="L146" s="15">
        <v>2606.3915312793274</v>
      </c>
      <c r="M146" s="15">
        <v>1920.1956407163991</v>
      </c>
      <c r="N146" s="15">
        <v>494.53531003254051</v>
      </c>
      <c r="O146" s="15">
        <v>5890.9620495956115</v>
      </c>
    </row>
    <row r="147" spans="1:20">
      <c r="A147">
        <v>146</v>
      </c>
      <c r="B147" s="13">
        <v>41054.958333333336</v>
      </c>
      <c r="C147" s="10">
        <v>27.572199999999999</v>
      </c>
      <c r="D147" s="6">
        <f t="shared" si="9"/>
        <v>104498.63800000001</v>
      </c>
      <c r="E147" s="2">
        <v>26.3491</v>
      </c>
      <c r="F147" s="6">
        <f t="shared" si="8"/>
        <v>99863.088999999993</v>
      </c>
      <c r="G147" s="5">
        <f t="shared" si="10"/>
        <v>4635.5490000000136</v>
      </c>
      <c r="K147" s="15">
        <v>789.13749975337907</v>
      </c>
      <c r="L147" s="15">
        <v>2381.6898801088073</v>
      </c>
      <c r="M147" s="15">
        <v>1737.6960561838864</v>
      </c>
      <c r="N147" s="15">
        <v>453.31484206093558</v>
      </c>
      <c r="O147" s="15">
        <v>5361.8382781070086</v>
      </c>
    </row>
    <row r="148" spans="1:20">
      <c r="A148">
        <v>147</v>
      </c>
      <c r="B148" s="13">
        <v>41055.958333333336</v>
      </c>
      <c r="C148" s="10">
        <v>27.023099999999999</v>
      </c>
      <c r="D148" s="6">
        <f t="shared" si="9"/>
        <v>102417.549</v>
      </c>
      <c r="E148" s="2">
        <v>24.197399999999998</v>
      </c>
      <c r="F148" s="6">
        <f t="shared" si="8"/>
        <v>91708.145999999993</v>
      </c>
      <c r="G148" s="5">
        <f t="shared" si="10"/>
        <v>10709.403000000006</v>
      </c>
      <c r="K148" s="15">
        <v>644.8610301053435</v>
      </c>
      <c r="L148" s="15">
        <v>1989.3291119042171</v>
      </c>
      <c r="M148" s="15">
        <v>1416.5593166536676</v>
      </c>
      <c r="N148" s="15">
        <v>385.39432776028792</v>
      </c>
      <c r="O148" s="15">
        <v>4436.1437864235158</v>
      </c>
    </row>
    <row r="149" spans="1:20">
      <c r="A149">
        <v>148</v>
      </c>
      <c r="B149" s="13">
        <v>41056.958333333336</v>
      </c>
      <c r="C149" s="10">
        <v>29.9693</v>
      </c>
      <c r="D149" s="6">
        <f t="shared" si="9"/>
        <v>113583.647</v>
      </c>
      <c r="E149" s="2">
        <v>28.886900000000001</v>
      </c>
      <c r="F149" s="6">
        <f t="shared" si="8"/>
        <v>109481.351</v>
      </c>
      <c r="G149" s="5">
        <f t="shared" si="10"/>
        <v>4102.2960000000021</v>
      </c>
      <c r="K149" s="15">
        <v>684.1858925437391</v>
      </c>
      <c r="L149" s="15">
        <v>2086.5666348380983</v>
      </c>
      <c r="M149" s="15">
        <v>1499.4136914184808</v>
      </c>
      <c r="N149" s="15">
        <v>397.82726704835699</v>
      </c>
      <c r="O149" s="15">
        <v>4667.9934858486749</v>
      </c>
    </row>
    <row r="150" spans="1:20">
      <c r="A150">
        <v>149</v>
      </c>
      <c r="B150" s="13">
        <v>41057.958333333336</v>
      </c>
      <c r="C150" s="10">
        <v>28.284099999999999</v>
      </c>
      <c r="D150" s="6">
        <f t="shared" si="9"/>
        <v>107196.739</v>
      </c>
      <c r="E150" s="2">
        <v>25.433800000000002</v>
      </c>
      <c r="F150" s="6">
        <f t="shared" si="8"/>
        <v>96394.101999999999</v>
      </c>
      <c r="G150" s="5">
        <f t="shared" si="10"/>
        <v>10802.637000000002</v>
      </c>
      <c r="K150" s="15">
        <v>772.59396468882665</v>
      </c>
      <c r="L150" s="15">
        <v>2311.587813253504</v>
      </c>
      <c r="M150" s="15">
        <v>1689.3018123603986</v>
      </c>
      <c r="N150" s="15">
        <v>430.37294186752132</v>
      </c>
      <c r="O150" s="15">
        <v>5203.8565321702508</v>
      </c>
    </row>
    <row r="151" spans="1:20">
      <c r="A151">
        <v>150</v>
      </c>
      <c r="B151" s="13">
        <v>41058.958333333336</v>
      </c>
      <c r="C151" s="10">
        <v>30.291599999999999</v>
      </c>
      <c r="D151" s="6">
        <f t="shared" si="9"/>
        <v>114805.164</v>
      </c>
      <c r="E151" s="2">
        <v>27.964600000000001</v>
      </c>
      <c r="F151" s="6">
        <f t="shared" si="8"/>
        <v>105985.834</v>
      </c>
      <c r="G151" s="5">
        <f t="shared" si="10"/>
        <v>8819.3300000000017</v>
      </c>
      <c r="K151" s="15">
        <v>865.48769084355138</v>
      </c>
      <c r="L151" s="15">
        <v>2546.6946646024689</v>
      </c>
      <c r="M151" s="15">
        <v>1888.226003150821</v>
      </c>
      <c r="N151" s="15">
        <v>463.94254227516097</v>
      </c>
      <c r="O151" s="15">
        <v>5764.3509008720021</v>
      </c>
    </row>
    <row r="152" spans="1:20">
      <c r="A152">
        <v>151</v>
      </c>
      <c r="B152" s="13">
        <v>41059.958333333336</v>
      </c>
      <c r="C152" s="10">
        <v>26.129300000000001</v>
      </c>
      <c r="D152" s="6">
        <f t="shared" si="9"/>
        <v>99030.047000000006</v>
      </c>
      <c r="E152" s="2">
        <v>24.971699999999998</v>
      </c>
      <c r="F152" s="6">
        <f t="shared" si="8"/>
        <v>94642.743000000002</v>
      </c>
      <c r="G152" s="5">
        <f t="shared" si="10"/>
        <v>4387.3040000000037</v>
      </c>
      <c r="K152" s="15">
        <v>954.58373067399566</v>
      </c>
      <c r="L152" s="15">
        <v>2769.8808780582258</v>
      </c>
      <c r="M152" s="15">
        <v>2078.124638424074</v>
      </c>
      <c r="N152" s="15">
        <v>495.01059934717324</v>
      </c>
      <c r="O152" s="15">
        <v>6297.5998465034691</v>
      </c>
    </row>
    <row r="153" spans="1:20">
      <c r="A153">
        <v>152</v>
      </c>
      <c r="B153" s="13">
        <v>41060.958333333336</v>
      </c>
      <c r="C153" s="10">
        <v>32.497199999999999</v>
      </c>
      <c r="D153" s="6">
        <f t="shared" si="9"/>
        <v>123164.38799999999</v>
      </c>
      <c r="E153" s="2">
        <v>27.981100000000001</v>
      </c>
      <c r="F153" s="6">
        <f t="shared" si="8"/>
        <v>106048.36900000001</v>
      </c>
      <c r="G153" s="5">
        <f t="shared" si="10"/>
        <v>17116.018999999986</v>
      </c>
      <c r="H153" s="5">
        <f>SUM(G123:G153)</f>
        <v>685242.61199999985</v>
      </c>
      <c r="K153" s="15">
        <v>1068.4332451221685</v>
      </c>
      <c r="L153" s="15">
        <v>3055.2735763006272</v>
      </c>
      <c r="M153" s="15">
        <v>2321.1095226470693</v>
      </c>
      <c r="N153" s="15">
        <v>535.14519468106357</v>
      </c>
      <c r="O153" s="15">
        <v>6979.9615387509284</v>
      </c>
      <c r="P153" s="16">
        <f>SUM(K123:K153)</f>
        <v>22162.463216795979</v>
      </c>
      <c r="Q153" s="5">
        <f>SUM(L123:L153)</f>
        <v>70152.925125435766</v>
      </c>
      <c r="R153" s="5">
        <f>SUM(M123:M153)</f>
        <v>50031.399117902336</v>
      </c>
      <c r="S153" s="5">
        <f>SUM(N123:N153)</f>
        <v>14569.89162475229</v>
      </c>
      <c r="T153" s="5">
        <f>SUM(O123:O153)</f>
        <v>156916.67908488639</v>
      </c>
    </row>
    <row r="154" spans="1:20">
      <c r="A154">
        <v>153</v>
      </c>
      <c r="B154" s="13">
        <v>41061.958333333336</v>
      </c>
      <c r="C154" s="10">
        <v>34.555599999999998</v>
      </c>
      <c r="D154" s="6">
        <f t="shared" si="9"/>
        <v>130965.724</v>
      </c>
      <c r="E154" s="2">
        <v>32.038899999999998</v>
      </c>
      <c r="F154" s="6">
        <f t="shared" si="8"/>
        <v>121427.431</v>
      </c>
      <c r="G154" s="5">
        <f t="shared" si="10"/>
        <v>9538.2930000000051</v>
      </c>
      <c r="K154" s="15">
        <v>1145.2192190351905</v>
      </c>
      <c r="L154" s="15">
        <v>3245.8585642070011</v>
      </c>
      <c r="M154" s="15">
        <v>2482.8623965194365</v>
      </c>
      <c r="N154" s="15">
        <v>560.37501751899401</v>
      </c>
      <c r="O154" s="15">
        <v>7434.3151972806227</v>
      </c>
    </row>
    <row r="155" spans="1:20">
      <c r="A155">
        <v>154</v>
      </c>
      <c r="B155" s="13">
        <v>41062.958333333336</v>
      </c>
      <c r="C155" s="10">
        <v>31.871700000000001</v>
      </c>
      <c r="D155" s="6">
        <f t="shared" si="9"/>
        <v>120793.743</v>
      </c>
      <c r="E155" s="2">
        <v>28.291599999999999</v>
      </c>
      <c r="F155" s="6">
        <f t="shared" si="8"/>
        <v>107225.164</v>
      </c>
      <c r="G155" s="5">
        <f t="shared" si="10"/>
        <v>13568.578999999998</v>
      </c>
      <c r="K155" s="15">
        <v>1126.1330453113005</v>
      </c>
      <c r="L155" s="15">
        <v>3186.025432590156</v>
      </c>
      <c r="M155" s="15">
        <v>2436.6524443683811</v>
      </c>
      <c r="N155" s="15">
        <v>546.62060711111542</v>
      </c>
      <c r="O155" s="15">
        <v>7295.4315293809532</v>
      </c>
    </row>
    <row r="156" spans="1:20">
      <c r="A156">
        <v>155</v>
      </c>
      <c r="B156" s="13">
        <v>41063.958333333336</v>
      </c>
      <c r="C156" s="10">
        <v>35.034300000000002</v>
      </c>
      <c r="D156" s="6">
        <f t="shared" si="9"/>
        <v>132779.997</v>
      </c>
      <c r="E156" s="2">
        <v>30.899699999999999</v>
      </c>
      <c r="F156" s="6">
        <f t="shared" si="8"/>
        <v>117109.863</v>
      </c>
      <c r="G156" s="5">
        <f t="shared" si="10"/>
        <v>15670.134000000005</v>
      </c>
      <c r="K156" s="15">
        <v>1065.7295753014746</v>
      </c>
      <c r="L156" s="15">
        <v>3019.7790418517734</v>
      </c>
      <c r="M156" s="15">
        <v>2301.5153234885488</v>
      </c>
      <c r="N156" s="15">
        <v>516.85459108200689</v>
      </c>
      <c r="O156" s="15">
        <v>6903.8785317238035</v>
      </c>
    </row>
    <row r="157" spans="1:20">
      <c r="A157">
        <v>156</v>
      </c>
      <c r="B157" s="13">
        <v>41064.958333333336</v>
      </c>
      <c r="C157" s="10">
        <v>29.931899999999999</v>
      </c>
      <c r="D157" s="6">
        <f t="shared" si="9"/>
        <v>113441.901</v>
      </c>
      <c r="E157" s="2">
        <v>26.578900000000001</v>
      </c>
      <c r="F157" s="6">
        <f t="shared" si="8"/>
        <v>100734.031</v>
      </c>
      <c r="G157" s="5">
        <f t="shared" si="10"/>
        <v>12707.869999999995</v>
      </c>
      <c r="K157" s="15">
        <v>1086.7122374346482</v>
      </c>
      <c r="L157" s="15">
        <v>3065.5138198753589</v>
      </c>
      <c r="M157" s="15">
        <v>2342.429692155215</v>
      </c>
      <c r="N157" s="15">
        <v>519.75118930890062</v>
      </c>
      <c r="O157" s="15">
        <v>7014.406938774122</v>
      </c>
    </row>
    <row r="158" spans="1:20">
      <c r="A158">
        <v>157</v>
      </c>
      <c r="B158" s="13">
        <v>41065.958333333336</v>
      </c>
      <c r="C158" s="10">
        <v>36.535200000000003</v>
      </c>
      <c r="D158" s="6">
        <f t="shared" si="9"/>
        <v>138468.408</v>
      </c>
      <c r="E158" s="2">
        <v>26.4649</v>
      </c>
      <c r="F158" s="6">
        <f t="shared" si="8"/>
        <v>100301.97100000001</v>
      </c>
      <c r="G158" s="5">
        <f t="shared" si="10"/>
        <v>38166.436999999991</v>
      </c>
      <c r="K158" s="15">
        <v>1092.187339431011</v>
      </c>
      <c r="L158" s="15">
        <v>3071.3797583086607</v>
      </c>
      <c r="M158" s="15">
        <v>2349.9337200407099</v>
      </c>
      <c r="N158" s="15">
        <v>516.63709409416833</v>
      </c>
      <c r="O158" s="15">
        <v>7030.1379118745499</v>
      </c>
    </row>
    <row r="159" spans="1:20">
      <c r="A159">
        <v>158</v>
      </c>
      <c r="B159" s="13">
        <v>41066.958333333336</v>
      </c>
      <c r="C159" s="10">
        <v>33.670900000000003</v>
      </c>
      <c r="D159" s="6">
        <f t="shared" si="9"/>
        <v>127612.711</v>
      </c>
      <c r="E159" s="2">
        <v>35.257199999999997</v>
      </c>
      <c r="F159" s="6">
        <f t="shared" si="8"/>
        <v>133624.788</v>
      </c>
      <c r="G159" s="5">
        <f t="shared" si="10"/>
        <v>-6012.0770000000048</v>
      </c>
      <c r="K159" s="15">
        <v>1061.4315668840857</v>
      </c>
      <c r="L159" s="15">
        <v>2984.7953811556977</v>
      </c>
      <c r="M159" s="15">
        <v>2279.6985899901342</v>
      </c>
      <c r="N159" s="15">
        <v>499.85091446986212</v>
      </c>
      <c r="O159" s="15">
        <v>6825.7764524997801</v>
      </c>
    </row>
    <row r="160" spans="1:20">
      <c r="A160">
        <v>159</v>
      </c>
      <c r="B160" s="13">
        <v>41067.958333333336</v>
      </c>
      <c r="C160" s="10">
        <v>31.111000000000001</v>
      </c>
      <c r="D160" s="6">
        <f t="shared" si="9"/>
        <v>117910.69</v>
      </c>
      <c r="E160" s="2">
        <v>26.680599999999998</v>
      </c>
      <c r="F160" s="6">
        <f t="shared" si="8"/>
        <v>101119.474</v>
      </c>
      <c r="G160" s="5">
        <f t="shared" si="10"/>
        <v>16791.216</v>
      </c>
      <c r="K160" s="15">
        <v>1128.3528235119556</v>
      </c>
      <c r="L160" s="15">
        <v>3145.2911216598541</v>
      </c>
      <c r="M160" s="15">
        <v>2419.229169515138</v>
      </c>
      <c r="N160" s="15">
        <v>519.42386476763318</v>
      </c>
      <c r="O160" s="15">
        <v>7212.2969794545807</v>
      </c>
    </row>
    <row r="161" spans="1:15">
      <c r="A161">
        <v>160</v>
      </c>
      <c r="B161" s="13">
        <v>41068.958333333336</v>
      </c>
      <c r="C161" s="10">
        <v>39.402700000000003</v>
      </c>
      <c r="D161" s="6">
        <f t="shared" si="9"/>
        <v>149336.23300000001</v>
      </c>
      <c r="E161" s="2">
        <v>31.0153</v>
      </c>
      <c r="F161" s="6">
        <f t="shared" si="8"/>
        <v>117547.98699999999</v>
      </c>
      <c r="G161" s="5">
        <f t="shared" si="10"/>
        <v>31788.246000000014</v>
      </c>
      <c r="K161" s="15">
        <v>1190.3215105637782</v>
      </c>
      <c r="L161" s="15">
        <v>3291.0710980648678</v>
      </c>
      <c r="M161" s="15">
        <v>2547.7803833091612</v>
      </c>
      <c r="N161" s="15">
        <v>536.37978126356415</v>
      </c>
      <c r="O161" s="15">
        <v>7565.5527732013716</v>
      </c>
    </row>
    <row r="162" spans="1:15">
      <c r="A162">
        <v>161</v>
      </c>
      <c r="B162" s="13">
        <v>41069.958333333336</v>
      </c>
      <c r="C162" s="10">
        <v>42.261899999999997</v>
      </c>
      <c r="D162" s="6">
        <f t="shared" si="9"/>
        <v>160172.601</v>
      </c>
      <c r="E162" s="2">
        <v>36.4666</v>
      </c>
      <c r="F162" s="6">
        <f t="shared" si="8"/>
        <v>138208.41399999999</v>
      </c>
      <c r="G162" s="5">
        <f t="shared" si="10"/>
        <v>21964.187000000005</v>
      </c>
      <c r="K162" s="15">
        <v>1194.8197459237711</v>
      </c>
      <c r="L162" s="15">
        <v>3294.2341762016031</v>
      </c>
      <c r="M162" s="15">
        <v>2553.1948891989655</v>
      </c>
      <c r="N162" s="15">
        <v>532.84220147933911</v>
      </c>
      <c r="O162" s="15">
        <v>7575.0910128036794</v>
      </c>
    </row>
    <row r="163" spans="1:15">
      <c r="A163">
        <v>162</v>
      </c>
      <c r="B163" s="13">
        <v>41070.958333333336</v>
      </c>
      <c r="C163" s="10">
        <v>40.581899999999997</v>
      </c>
      <c r="D163" s="6">
        <f t="shared" si="9"/>
        <v>153805.40100000001</v>
      </c>
      <c r="E163" s="2">
        <v>35.108199999999997</v>
      </c>
      <c r="F163" s="6">
        <f t="shared" si="8"/>
        <v>133060.07800000001</v>
      </c>
      <c r="G163" s="5">
        <f t="shared" si="10"/>
        <v>20745.323000000004</v>
      </c>
      <c r="K163" s="15">
        <v>1182.2783655943097</v>
      </c>
      <c r="L163" s="15">
        <v>3255.4489486377565</v>
      </c>
      <c r="M163" s="15">
        <v>2522.3349803090287</v>
      </c>
      <c r="N163" s="15">
        <v>523.44295149671859</v>
      </c>
      <c r="O163" s="15">
        <v>7483.5052460378138</v>
      </c>
    </row>
    <row r="164" spans="1:15">
      <c r="A164">
        <v>163</v>
      </c>
      <c r="B164" s="13">
        <v>41071.958333333336</v>
      </c>
      <c r="C164" s="10">
        <v>40.299799999999998</v>
      </c>
      <c r="D164" s="6">
        <f t="shared" si="9"/>
        <v>152736.242</v>
      </c>
      <c r="E164" s="2">
        <v>34.56</v>
      </c>
      <c r="F164" s="6">
        <f t="shared" si="8"/>
        <v>130982.39999999999</v>
      </c>
      <c r="G164" s="5">
        <f t="shared" si="10"/>
        <v>21753.842000000004</v>
      </c>
      <c r="K164" s="15">
        <v>1240.5719727167238</v>
      </c>
      <c r="L164" s="15">
        <v>3391.8800594961913</v>
      </c>
      <c r="M164" s="15">
        <v>2642.5509405952839</v>
      </c>
      <c r="N164" s="15">
        <v>538.77908055148362</v>
      </c>
      <c r="O164" s="15">
        <v>7813.7820533596823</v>
      </c>
    </row>
    <row r="165" spans="1:15">
      <c r="A165">
        <v>164</v>
      </c>
      <c r="B165" s="13">
        <v>41072.958333333336</v>
      </c>
      <c r="C165" s="10">
        <v>38.549199999999999</v>
      </c>
      <c r="D165" s="6">
        <f t="shared" si="9"/>
        <v>146101.46799999999</v>
      </c>
      <c r="E165" s="2">
        <v>35.694600000000001</v>
      </c>
      <c r="F165" s="6">
        <f t="shared" si="8"/>
        <v>135282.53399999999</v>
      </c>
      <c r="G165" s="5">
        <f t="shared" si="10"/>
        <v>10818.934000000008</v>
      </c>
      <c r="K165" s="15">
        <v>1282.3870383533065</v>
      </c>
      <c r="L165" s="15">
        <v>3485.920188737437</v>
      </c>
      <c r="M165" s="15">
        <v>2727.4401716158782</v>
      </c>
      <c r="N165" s="15">
        <v>547.83485867199602</v>
      </c>
      <c r="O165" s="15">
        <v>8043.5822573786172</v>
      </c>
    </row>
    <row r="166" spans="1:15">
      <c r="A166">
        <v>165</v>
      </c>
      <c r="B166" s="13">
        <v>41073.958333333336</v>
      </c>
      <c r="C166" s="10">
        <v>38.778399999999998</v>
      </c>
      <c r="D166" s="6">
        <f t="shared" si="9"/>
        <v>146970.136</v>
      </c>
      <c r="E166" s="2">
        <v>37.701599999999999</v>
      </c>
      <c r="F166" s="6">
        <f t="shared" si="8"/>
        <v>142889.06400000001</v>
      </c>
      <c r="G166" s="5">
        <f t="shared" si="10"/>
        <v>4081.0719999999856</v>
      </c>
      <c r="K166" s="15">
        <v>1300.3222255641176</v>
      </c>
      <c r="L166" s="15">
        <v>3522.1918481723965</v>
      </c>
      <c r="M166" s="15">
        <v>2761.4523675801779</v>
      </c>
      <c r="N166" s="15">
        <v>548.92038418745824</v>
      </c>
      <c r="O166" s="15">
        <v>8132.8868255041507</v>
      </c>
    </row>
    <row r="167" spans="1:15">
      <c r="A167">
        <v>166</v>
      </c>
      <c r="B167" s="13">
        <v>41074.958333333336</v>
      </c>
      <c r="C167" s="10">
        <v>36.100700000000003</v>
      </c>
      <c r="D167" s="6">
        <f t="shared" si="9"/>
        <v>136821.65299999999</v>
      </c>
      <c r="E167" s="2">
        <v>32.019799999999996</v>
      </c>
      <c r="F167" s="6">
        <f t="shared" si="8"/>
        <v>121355.04199999999</v>
      </c>
      <c r="G167" s="5">
        <f t="shared" si="10"/>
        <v>15466.611000000004</v>
      </c>
      <c r="K167" s="15">
        <v>1323.8898198871987</v>
      </c>
      <c r="L167" s="15">
        <v>3571.2582268177935</v>
      </c>
      <c r="M167" s="15">
        <v>2807.3985107328799</v>
      </c>
      <c r="N167" s="15">
        <v>551.63620170630543</v>
      </c>
      <c r="O167" s="15">
        <v>8254.1827591441779</v>
      </c>
    </row>
    <row r="168" spans="1:15">
      <c r="A168">
        <v>167</v>
      </c>
      <c r="B168" s="13">
        <v>41075.958333333336</v>
      </c>
      <c r="C168" s="10">
        <v>36.302799999999998</v>
      </c>
      <c r="D168" s="6">
        <f t="shared" si="9"/>
        <v>137587.61199999999</v>
      </c>
      <c r="E168" s="2">
        <v>31.451799999999999</v>
      </c>
      <c r="F168" s="6">
        <f t="shared" si="8"/>
        <v>119202.322</v>
      </c>
      <c r="G168" s="5">
        <f t="shared" si="10"/>
        <v>18385.289999999994</v>
      </c>
      <c r="K168" s="15">
        <v>1286.9896565278243</v>
      </c>
      <c r="L168" s="15">
        <v>3474.5187258919764</v>
      </c>
      <c r="M168" s="15">
        <v>2725.2578378403928</v>
      </c>
      <c r="N168" s="15">
        <v>534.69868623592879</v>
      </c>
      <c r="O168" s="15">
        <v>8021.4649064961222</v>
      </c>
    </row>
    <row r="169" spans="1:15">
      <c r="A169">
        <v>168</v>
      </c>
      <c r="B169" s="13">
        <v>41076.958333333336</v>
      </c>
      <c r="C169" s="10">
        <v>36.9878</v>
      </c>
      <c r="D169" s="6">
        <f t="shared" si="9"/>
        <v>140183.76199999999</v>
      </c>
      <c r="E169" s="2">
        <v>31.484999999999999</v>
      </c>
      <c r="F169" s="6">
        <f t="shared" si="8"/>
        <v>119328.15</v>
      </c>
      <c r="G169" s="5">
        <f t="shared" si="10"/>
        <v>20855.611999999994</v>
      </c>
      <c r="K169" s="15">
        <v>1336.7680588898988</v>
      </c>
      <c r="L169" s="15">
        <v>3590.1983576252715</v>
      </c>
      <c r="M169" s="15">
        <v>2826.7218896931308</v>
      </c>
      <c r="N169" s="15">
        <v>546.79342486100984</v>
      </c>
      <c r="O169" s="15">
        <v>8300.4817310693106</v>
      </c>
    </row>
    <row r="170" spans="1:15">
      <c r="A170">
        <v>169</v>
      </c>
      <c r="B170" s="13">
        <v>41077.958333333336</v>
      </c>
      <c r="C170" s="10">
        <v>33.645200000000003</v>
      </c>
      <c r="D170" s="6">
        <f t="shared" si="9"/>
        <v>127515.308</v>
      </c>
      <c r="E170" s="2">
        <v>32.4437</v>
      </c>
      <c r="F170" s="6">
        <f t="shared" si="8"/>
        <v>122961.62299999999</v>
      </c>
      <c r="G170" s="5">
        <f t="shared" si="10"/>
        <v>4553.6850000000122</v>
      </c>
      <c r="K170" s="15">
        <v>1449.3595288000549</v>
      </c>
      <c r="L170" s="15">
        <v>3855.4606737904637</v>
      </c>
      <c r="M170" s="15">
        <v>3060.6334193499847</v>
      </c>
      <c r="N170" s="15">
        <v>578.4787662461539</v>
      </c>
      <c r="O170" s="15">
        <v>8943.9323881866567</v>
      </c>
    </row>
    <row r="171" spans="1:15">
      <c r="A171">
        <v>170</v>
      </c>
      <c r="B171" s="13">
        <v>41078.958333333336</v>
      </c>
      <c r="C171" s="10">
        <v>23.457100000000001</v>
      </c>
      <c r="D171" s="6">
        <f t="shared" si="9"/>
        <v>88902.409</v>
      </c>
      <c r="E171" s="2">
        <v>23.307300000000001</v>
      </c>
      <c r="F171" s="6">
        <f t="shared" si="8"/>
        <v>88334.667000000001</v>
      </c>
      <c r="G171" s="5">
        <f t="shared" si="10"/>
        <v>567.74199999999837</v>
      </c>
      <c r="K171" s="15">
        <v>1522.4025734121794</v>
      </c>
      <c r="L171" s="15">
        <v>4022.1046396682705</v>
      </c>
      <c r="M171" s="15">
        <v>3210.5991203004128</v>
      </c>
      <c r="N171" s="15">
        <v>596.39418688104149</v>
      </c>
      <c r="O171" s="15">
        <v>9351.500520261905</v>
      </c>
    </row>
    <row r="172" spans="1:15">
      <c r="A172">
        <v>171</v>
      </c>
      <c r="B172" s="13">
        <v>41079.958333333336</v>
      </c>
      <c r="C172" s="10">
        <v>24.325299999999999</v>
      </c>
      <c r="D172" s="6">
        <f t="shared" si="9"/>
        <v>92192.887000000002</v>
      </c>
      <c r="E172" s="2">
        <v>20.273099999999999</v>
      </c>
      <c r="F172" s="6">
        <f t="shared" si="8"/>
        <v>76835.048999999999</v>
      </c>
      <c r="G172" s="5">
        <f t="shared" si="10"/>
        <v>15357.838000000003</v>
      </c>
      <c r="K172" s="15">
        <v>1468.9396606220612</v>
      </c>
      <c r="L172" s="15">
        <v>3882.4593352459869</v>
      </c>
      <c r="M172" s="15">
        <v>3093.8175682373612</v>
      </c>
      <c r="N172" s="15">
        <v>573.5966843385869</v>
      </c>
      <c r="O172" s="15">
        <v>9018.8132484439957</v>
      </c>
    </row>
    <row r="173" spans="1:15">
      <c r="A173">
        <v>172</v>
      </c>
      <c r="B173" s="13">
        <v>41080.958333333336</v>
      </c>
      <c r="C173" s="10">
        <v>24.1784</v>
      </c>
      <c r="D173" s="6">
        <f t="shared" si="9"/>
        <v>91636.135999999999</v>
      </c>
      <c r="E173" s="2">
        <v>20.2348</v>
      </c>
      <c r="F173" s="6">
        <f t="shared" si="8"/>
        <v>76689.891999999993</v>
      </c>
      <c r="G173" s="5">
        <f t="shared" si="10"/>
        <v>14946.244000000006</v>
      </c>
      <c r="K173" s="15">
        <v>1479.378610313388</v>
      </c>
      <c r="L173" s="15">
        <v>3902.0502133485525</v>
      </c>
      <c r="M173" s="15">
        <v>3111.8353947291871</v>
      </c>
      <c r="N173" s="15">
        <v>572.51255587911487</v>
      </c>
      <c r="O173" s="15">
        <v>9065.7767742702417</v>
      </c>
    </row>
    <row r="174" spans="1:15">
      <c r="A174">
        <v>173</v>
      </c>
      <c r="B174" s="13">
        <v>41081.958333333336</v>
      </c>
      <c r="C174" s="10">
        <v>31.351800000000001</v>
      </c>
      <c r="D174" s="6">
        <f t="shared" si="9"/>
        <v>118823.322</v>
      </c>
      <c r="E174" s="2">
        <v>23.478400000000001</v>
      </c>
      <c r="F174" s="6">
        <f t="shared" si="8"/>
        <v>88983.135999999999</v>
      </c>
      <c r="G174" s="5">
        <f t="shared" si="10"/>
        <v>29840.186000000002</v>
      </c>
      <c r="K174" s="15">
        <v>1493.836700656899</v>
      </c>
      <c r="L174" s="15">
        <v>3930.428910610136</v>
      </c>
      <c r="M174" s="15">
        <v>3138.3321530842072</v>
      </c>
      <c r="N174" s="15">
        <v>572.48852099586043</v>
      </c>
      <c r="O174" s="15">
        <v>9135.0862853471026</v>
      </c>
    </row>
    <row r="175" spans="1:15">
      <c r="A175">
        <v>174</v>
      </c>
      <c r="B175" s="14">
        <v>41082</v>
      </c>
      <c r="C175" s="10">
        <v>42.0199</v>
      </c>
      <c r="D175" s="6">
        <f t="shared" si="9"/>
        <v>159255.421</v>
      </c>
      <c r="E175" s="2">
        <v>32.037700000000001</v>
      </c>
      <c r="F175" s="6">
        <f t="shared" si="8"/>
        <v>121422.883</v>
      </c>
      <c r="G175" s="5">
        <f t="shared" si="10"/>
        <v>37832.538</v>
      </c>
      <c r="K175" s="15">
        <v>1445.217457973645</v>
      </c>
      <c r="L175" s="15">
        <v>3817.8104815076499</v>
      </c>
      <c r="M175" s="15">
        <v>3032.4877841525858</v>
      </c>
      <c r="N175" s="15">
        <v>555.37851477009974</v>
      </c>
      <c r="O175" s="15">
        <v>8850.8942384039819</v>
      </c>
    </row>
    <row r="176" spans="1:15">
      <c r="A176">
        <v>175</v>
      </c>
      <c r="B176" s="14">
        <v>41083</v>
      </c>
      <c r="C176" s="10">
        <v>44.676099999999998</v>
      </c>
      <c r="D176" s="6">
        <f t="shared" si="9"/>
        <v>169322.41899999999</v>
      </c>
      <c r="E176" s="2">
        <v>36.206499999999998</v>
      </c>
      <c r="F176" s="6">
        <f t="shared" si="8"/>
        <v>137222.63500000001</v>
      </c>
      <c r="G176" s="5">
        <f t="shared" si="10"/>
        <v>32099.783999999985</v>
      </c>
      <c r="K176" s="15">
        <v>1481.2704378177436</v>
      </c>
      <c r="L176" s="15">
        <v>3898.6503185595739</v>
      </c>
      <c r="M176" s="15">
        <v>3104.4273985553941</v>
      </c>
      <c r="N176" s="15">
        <v>562.26319768210942</v>
      </c>
      <c r="O176" s="15">
        <v>9046.611352614822</v>
      </c>
    </row>
    <row r="177" spans="1:20">
      <c r="A177">
        <v>176</v>
      </c>
      <c r="B177" s="14">
        <v>41084</v>
      </c>
      <c r="C177" s="10">
        <v>46.290500000000002</v>
      </c>
      <c r="D177" s="6">
        <f t="shared" si="9"/>
        <v>175440.995</v>
      </c>
      <c r="E177" s="2">
        <v>38.359200000000001</v>
      </c>
      <c r="F177" s="6">
        <f t="shared" si="8"/>
        <v>145381.36799999999</v>
      </c>
      <c r="G177" s="5">
        <f t="shared" si="10"/>
        <v>30059.627000000008</v>
      </c>
      <c r="K177" s="15">
        <v>1480.3663971540564</v>
      </c>
      <c r="L177" s="15">
        <v>3890.114166620097</v>
      </c>
      <c r="M177" s="15">
        <v>3098.9068426544627</v>
      </c>
      <c r="N177" s="15">
        <v>557.56496864515543</v>
      </c>
      <c r="O177" s="15">
        <v>9026.9523750737735</v>
      </c>
    </row>
    <row r="178" spans="1:20">
      <c r="A178">
        <v>177</v>
      </c>
      <c r="B178" s="14">
        <v>41085</v>
      </c>
      <c r="C178" s="10">
        <v>44.947499999999998</v>
      </c>
      <c r="D178" s="6">
        <f t="shared" si="9"/>
        <v>170351.02499999999</v>
      </c>
      <c r="E178" s="2">
        <v>39.033499999999997</v>
      </c>
      <c r="F178" s="6">
        <f t="shared" si="8"/>
        <v>147936.965</v>
      </c>
      <c r="G178" s="5">
        <f t="shared" si="10"/>
        <v>22414.059999999998</v>
      </c>
      <c r="K178" s="15">
        <v>1525.5145729103215</v>
      </c>
      <c r="L178" s="15">
        <v>3991.0079556052456</v>
      </c>
      <c r="M178" s="15">
        <v>3189.7624033065326</v>
      </c>
      <c r="N178" s="15">
        <v>566.74020602410837</v>
      </c>
      <c r="O178" s="15">
        <v>9273.025137846209</v>
      </c>
    </row>
    <row r="179" spans="1:20">
      <c r="A179">
        <v>178</v>
      </c>
      <c r="B179" s="14">
        <v>41086</v>
      </c>
      <c r="C179" s="10">
        <v>39.660600000000002</v>
      </c>
      <c r="D179" s="6">
        <f t="shared" si="9"/>
        <v>150313.674</v>
      </c>
      <c r="E179" s="2">
        <v>35.406300000000002</v>
      </c>
      <c r="F179" s="6">
        <f t="shared" si="8"/>
        <v>134189.87700000001</v>
      </c>
      <c r="G179" s="5">
        <f t="shared" si="10"/>
        <v>16123.796999999991</v>
      </c>
      <c r="K179" s="15">
        <v>1617.2096592024122</v>
      </c>
      <c r="L179" s="15">
        <v>4199.7159232880922</v>
      </c>
      <c r="M179" s="15">
        <v>3377.7007462026777</v>
      </c>
      <c r="N179" s="15">
        <v>589.0780506169267</v>
      </c>
      <c r="O179" s="15">
        <v>9783.7043793101093</v>
      </c>
    </row>
    <row r="180" spans="1:20">
      <c r="A180">
        <v>179</v>
      </c>
      <c r="B180" s="14">
        <v>41087</v>
      </c>
      <c r="C180" s="10">
        <v>34.699399999999997</v>
      </c>
      <c r="D180" s="6">
        <f t="shared" si="9"/>
        <v>131510.726</v>
      </c>
      <c r="E180" s="2">
        <v>31.662600000000001</v>
      </c>
      <c r="F180" s="6">
        <f t="shared" si="8"/>
        <v>120001.254</v>
      </c>
      <c r="G180" s="5">
        <f t="shared" si="10"/>
        <v>11509.471999999994</v>
      </c>
      <c r="K180" s="15">
        <v>1631.7835892915646</v>
      </c>
      <c r="L180" s="15">
        <v>4227.3870250667669</v>
      </c>
      <c r="M180" s="15">
        <v>3404.3966936097786</v>
      </c>
      <c r="N180" s="15">
        <v>588.79735433603173</v>
      </c>
      <c r="O180" s="15">
        <v>9852.3646623041423</v>
      </c>
    </row>
    <row r="181" spans="1:20">
      <c r="A181">
        <v>180</v>
      </c>
      <c r="B181" s="14">
        <v>41088</v>
      </c>
      <c r="C181" s="10">
        <v>35.630699999999997</v>
      </c>
      <c r="D181" s="6">
        <f t="shared" si="9"/>
        <v>135040.353</v>
      </c>
      <c r="E181" s="2">
        <v>33.5152</v>
      </c>
      <c r="F181" s="6">
        <f t="shared" si="8"/>
        <v>127022.60799999999</v>
      </c>
      <c r="G181" s="5">
        <f t="shared" si="10"/>
        <v>8017.7450000000099</v>
      </c>
      <c r="K181" s="15">
        <v>1619.5386560714292</v>
      </c>
      <c r="L181" s="15">
        <v>4192.8641906262555</v>
      </c>
      <c r="M181" s="15">
        <v>3375.2135934708522</v>
      </c>
      <c r="N181" s="15">
        <v>580.9471777477022</v>
      </c>
      <c r="O181" s="15">
        <v>9768.5636179162411</v>
      </c>
    </row>
    <row r="182" spans="1:20">
      <c r="A182">
        <v>181</v>
      </c>
      <c r="B182" s="14">
        <v>41089</v>
      </c>
      <c r="C182" s="10">
        <v>34.229599999999998</v>
      </c>
      <c r="D182" s="6">
        <f t="shared" si="9"/>
        <v>129730.18399999999</v>
      </c>
      <c r="E182" s="2">
        <v>31.99</v>
      </c>
      <c r="F182" s="6">
        <f t="shared" si="8"/>
        <v>121242.1</v>
      </c>
      <c r="G182" s="5">
        <f t="shared" si="10"/>
        <v>8488.083999999988</v>
      </c>
      <c r="K182" s="15">
        <v>1696.1630515171532</v>
      </c>
      <c r="L182" s="15">
        <v>4364.7596516426502</v>
      </c>
      <c r="M182" s="15">
        <v>3531.1745655338032</v>
      </c>
      <c r="N182" s="15">
        <v>598.23784876592345</v>
      </c>
      <c r="O182" s="15">
        <v>10190.33511745953</v>
      </c>
    </row>
    <row r="183" spans="1:20">
      <c r="A183">
        <v>182</v>
      </c>
      <c r="B183" s="14">
        <v>41090</v>
      </c>
      <c r="C183" s="10">
        <v>35.501899999999999</v>
      </c>
      <c r="D183" s="6">
        <f t="shared" si="9"/>
        <v>134552.201</v>
      </c>
      <c r="E183" s="2">
        <v>31.071400000000001</v>
      </c>
      <c r="F183" s="6">
        <f t="shared" si="8"/>
        <v>117760.606</v>
      </c>
      <c r="G183" s="5">
        <f t="shared" si="10"/>
        <v>16791.595000000001</v>
      </c>
      <c r="H183" s="5">
        <f>SUM(G154:G183)</f>
        <v>514891.9659999999</v>
      </c>
      <c r="K183" s="15">
        <v>1178.0219823607879</v>
      </c>
      <c r="L183" s="15">
        <v>3019.4442381486515</v>
      </c>
      <c r="M183" s="15">
        <v>2449.9411764212732</v>
      </c>
      <c r="N183" s="15">
        <v>411.01729423411234</v>
      </c>
      <c r="O183" s="15">
        <v>7058.4246911648243</v>
      </c>
      <c r="P183" s="16">
        <f>SUM(K154:K183)</f>
        <v>40133.117079034295</v>
      </c>
      <c r="Q183" s="16">
        <f t="shared" ref="Q183:T183" si="11">SUM(L154:L183)</f>
        <v>107789.6224730222</v>
      </c>
      <c r="R183" s="16">
        <f t="shared" si="11"/>
        <v>84905.68216656099</v>
      </c>
      <c r="S183" s="16">
        <f t="shared" si="11"/>
        <v>16444.336175969413</v>
      </c>
      <c r="T183" s="16">
        <f t="shared" si="11"/>
        <v>249272.75789458686</v>
      </c>
    </row>
    <row r="184" spans="1:20">
      <c r="A184">
        <v>183</v>
      </c>
      <c r="B184" s="14">
        <v>41091</v>
      </c>
      <c r="C184" s="10">
        <v>35.1173</v>
      </c>
      <c r="D184" s="6">
        <f t="shared" si="9"/>
        <v>133094.56700000001</v>
      </c>
      <c r="E184" s="2">
        <v>32.776000000000003</v>
      </c>
      <c r="F184" s="6">
        <f t="shared" si="8"/>
        <v>124221.04000000001</v>
      </c>
      <c r="G184" s="5">
        <f t="shared" si="10"/>
        <v>8873.5270000000019</v>
      </c>
      <c r="K184" s="15">
        <v>1607.878092138518</v>
      </c>
      <c r="L184" s="15">
        <v>4140.1725406668602</v>
      </c>
      <c r="M184" s="15">
        <v>3316.9271737454974</v>
      </c>
      <c r="N184" s="15">
        <v>563.30153396318008</v>
      </c>
      <c r="O184" s="15">
        <v>9628.2793405140565</v>
      </c>
    </row>
    <row r="185" spans="1:20">
      <c r="A185">
        <v>184</v>
      </c>
      <c r="B185" s="14">
        <v>41092</v>
      </c>
      <c r="C185" s="10">
        <v>31.971699999999998</v>
      </c>
      <c r="D185" s="6">
        <f t="shared" si="9"/>
        <v>121172.743</v>
      </c>
      <c r="E185" s="2">
        <v>29.5961</v>
      </c>
      <c r="F185" s="6">
        <f t="shared" si="8"/>
        <v>112169.219</v>
      </c>
      <c r="G185" s="5">
        <f t="shared" si="10"/>
        <v>9003.5240000000049</v>
      </c>
      <c r="K185" s="15">
        <v>1603.0395124346367</v>
      </c>
      <c r="L185" s="15">
        <v>4115.211373848555</v>
      </c>
      <c r="M185" s="15">
        <v>3279.9968717017105</v>
      </c>
      <c r="N185" s="15">
        <v>556.0907277244977</v>
      </c>
      <c r="O185" s="15">
        <v>9554.3384857093988</v>
      </c>
    </row>
    <row r="186" spans="1:20">
      <c r="A186">
        <v>185</v>
      </c>
      <c r="B186" s="14">
        <v>41093</v>
      </c>
      <c r="C186" s="10">
        <v>32.929699999999997</v>
      </c>
      <c r="D186" s="6">
        <f t="shared" si="9"/>
        <v>124803.56299999998</v>
      </c>
      <c r="E186" s="2">
        <v>30.641400000000001</v>
      </c>
      <c r="F186" s="6">
        <f t="shared" si="8"/>
        <v>116130.906</v>
      </c>
      <c r="G186" s="5">
        <f t="shared" si="10"/>
        <v>8672.6569999999774</v>
      </c>
      <c r="K186" s="15">
        <v>1455.6232033870822</v>
      </c>
      <c r="L186" s="15">
        <v>3765.1774656826365</v>
      </c>
      <c r="M186" s="15">
        <v>2953.8590154601025</v>
      </c>
      <c r="N186" s="15">
        <v>510.70993515426795</v>
      </c>
      <c r="O186" s="15">
        <v>8685.3696196840883</v>
      </c>
    </row>
    <row r="187" spans="1:20">
      <c r="A187">
        <v>186</v>
      </c>
      <c r="B187" s="14">
        <v>41094</v>
      </c>
      <c r="C187" s="10">
        <v>32.6753</v>
      </c>
      <c r="D187" s="6">
        <f t="shared" si="9"/>
        <v>123839.387</v>
      </c>
      <c r="E187" s="2">
        <v>33.321800000000003</v>
      </c>
      <c r="F187" s="6">
        <f t="shared" si="8"/>
        <v>126289.62200000002</v>
      </c>
      <c r="G187" s="5">
        <f t="shared" si="10"/>
        <v>-2450.2350000000151</v>
      </c>
      <c r="K187" s="15">
        <v>917.70063230265293</v>
      </c>
      <c r="L187" s="15">
        <v>2537.8111186065257</v>
      </c>
      <c r="M187" s="15">
        <v>1846.7919983053059</v>
      </c>
      <c r="N187" s="15">
        <v>363.49488616192457</v>
      </c>
      <c r="O187" s="15">
        <v>5665.7986353764099</v>
      </c>
    </row>
    <row r="188" spans="1:20">
      <c r="A188">
        <v>187</v>
      </c>
      <c r="B188" s="14">
        <v>41095</v>
      </c>
      <c r="C188" s="10">
        <v>35.682000000000002</v>
      </c>
      <c r="D188" s="6">
        <f t="shared" si="9"/>
        <v>135234.78</v>
      </c>
      <c r="E188" s="2">
        <v>33.660499999999999</v>
      </c>
      <c r="F188" s="6">
        <f t="shared" si="8"/>
        <v>127573.295</v>
      </c>
      <c r="G188" s="5">
        <f t="shared" si="10"/>
        <v>7661.4850000000006</v>
      </c>
      <c r="K188" s="15">
        <v>1304.0270206931182</v>
      </c>
      <c r="L188" s="15">
        <v>3311.2491651615851</v>
      </c>
      <c r="M188" s="15">
        <v>2602.2176459997231</v>
      </c>
      <c r="N188" s="15">
        <v>438.71919171156964</v>
      </c>
      <c r="O188" s="15">
        <v>7656.2130235659961</v>
      </c>
    </row>
    <row r="189" spans="1:20">
      <c r="A189">
        <v>188</v>
      </c>
      <c r="B189" s="14">
        <v>41096</v>
      </c>
      <c r="C189" s="10">
        <v>36.308799999999998</v>
      </c>
      <c r="D189" s="6">
        <f t="shared" si="9"/>
        <v>137610.35199999998</v>
      </c>
      <c r="E189" s="2">
        <v>35.208500000000001</v>
      </c>
      <c r="F189" s="6">
        <f t="shared" si="8"/>
        <v>133440.215</v>
      </c>
      <c r="G189" s="5">
        <f t="shared" si="10"/>
        <v>4170.1369999999879</v>
      </c>
      <c r="K189" s="15">
        <v>1555.4125112200238</v>
      </c>
      <c r="L189" s="15">
        <v>3928.3667376785065</v>
      </c>
      <c r="M189" s="15">
        <v>3077.5557500976333</v>
      </c>
      <c r="N189" s="15">
        <v>514.90097804382106</v>
      </c>
      <c r="O189" s="15">
        <v>9076.2359770399853</v>
      </c>
    </row>
    <row r="190" spans="1:20">
      <c r="A190">
        <v>189</v>
      </c>
      <c r="B190" s="14">
        <v>41097</v>
      </c>
      <c r="C190" s="10">
        <v>35.140900000000002</v>
      </c>
      <c r="D190" s="6">
        <f t="shared" si="9"/>
        <v>133184.011</v>
      </c>
      <c r="E190" s="2">
        <v>33.536299999999997</v>
      </c>
      <c r="F190" s="6">
        <f t="shared" si="8"/>
        <v>127102.57699999999</v>
      </c>
      <c r="G190" s="5">
        <f t="shared" si="10"/>
        <v>6081.4340000000084</v>
      </c>
      <c r="K190" s="15">
        <v>1649.4880636179291</v>
      </c>
      <c r="L190" s="15">
        <v>4125.0063114142558</v>
      </c>
      <c r="M190" s="15">
        <v>3235.7531274961416</v>
      </c>
      <c r="N190" s="15">
        <v>532.92984311448436</v>
      </c>
      <c r="O190" s="15">
        <v>9543.1773456428127</v>
      </c>
    </row>
    <row r="191" spans="1:20">
      <c r="A191">
        <v>190</v>
      </c>
      <c r="B191" s="14">
        <v>41098</v>
      </c>
      <c r="C191" s="10">
        <v>36.729100000000003</v>
      </c>
      <c r="D191" s="6">
        <f t="shared" si="9"/>
        <v>139203.28899999999</v>
      </c>
      <c r="E191" s="2">
        <v>33.415399999999998</v>
      </c>
      <c r="F191" s="6">
        <f t="shared" si="8"/>
        <v>126644.36599999999</v>
      </c>
      <c r="G191" s="5">
        <f t="shared" si="10"/>
        <v>12558.922999999995</v>
      </c>
      <c r="K191" s="15">
        <v>1603.5126736915868</v>
      </c>
      <c r="L191" s="15">
        <v>4015.4709701773218</v>
      </c>
      <c r="M191" s="15">
        <v>3118.3603234089323</v>
      </c>
      <c r="N191" s="15">
        <v>516.86546018614695</v>
      </c>
      <c r="O191" s="15">
        <v>9254.2094274639876</v>
      </c>
    </row>
    <row r="192" spans="1:20">
      <c r="A192">
        <v>191</v>
      </c>
      <c r="B192" s="14">
        <v>41099</v>
      </c>
      <c r="C192" s="10">
        <v>34.601300000000002</v>
      </c>
      <c r="D192" s="6">
        <f t="shared" si="9"/>
        <v>131138.927</v>
      </c>
      <c r="E192" s="2">
        <v>31.103200000000001</v>
      </c>
      <c r="F192" s="6">
        <f t="shared" si="8"/>
        <v>117881.128</v>
      </c>
      <c r="G192" s="5">
        <f t="shared" si="10"/>
        <v>13257.798999999999</v>
      </c>
      <c r="K192" s="15">
        <v>1771.5130930869645</v>
      </c>
      <c r="L192" s="15">
        <v>4366.7687217617013</v>
      </c>
      <c r="M192" s="15">
        <v>3414.971355593299</v>
      </c>
      <c r="N192" s="15">
        <v>550.89124456055117</v>
      </c>
      <c r="O192" s="15">
        <v>10104.144415002516</v>
      </c>
    </row>
    <row r="193" spans="1:15">
      <c r="A193">
        <v>192</v>
      </c>
      <c r="B193" s="14">
        <v>41100</v>
      </c>
      <c r="C193" s="10">
        <v>32.580500000000001</v>
      </c>
      <c r="D193" s="6">
        <f t="shared" si="9"/>
        <v>123480.095</v>
      </c>
      <c r="E193" s="2">
        <v>32.597000000000001</v>
      </c>
      <c r="F193" s="6">
        <f t="shared" si="8"/>
        <v>123542.63</v>
      </c>
      <c r="G193" s="5">
        <f t="shared" si="10"/>
        <v>-62.535000000003492</v>
      </c>
      <c r="K193" s="15">
        <v>1732.1162568512591</v>
      </c>
      <c r="L193" s="15">
        <v>4266.9454993940444</v>
      </c>
      <c r="M193" s="15">
        <v>3309.5495289543378</v>
      </c>
      <c r="N193" s="15">
        <v>535.33756289109772</v>
      </c>
      <c r="O193" s="15">
        <v>9843.9488480907385</v>
      </c>
    </row>
    <row r="194" spans="1:15">
      <c r="A194">
        <v>193</v>
      </c>
      <c r="B194" s="14">
        <v>41101</v>
      </c>
      <c r="C194" s="10">
        <v>33.514899999999997</v>
      </c>
      <c r="D194" s="6">
        <f t="shared" si="9"/>
        <v>127021.47099999999</v>
      </c>
      <c r="E194" s="2">
        <v>29.9435</v>
      </c>
      <c r="F194" s="6">
        <f t="shared" ref="F194:F257" si="12">(E194*1000000)*0.00379</f>
        <v>113485.86500000001</v>
      </c>
      <c r="G194" s="5">
        <f t="shared" si="10"/>
        <v>13535.605999999985</v>
      </c>
      <c r="K194" s="15">
        <v>1704.7051510852425</v>
      </c>
      <c r="L194" s="15">
        <v>4189.4527258350408</v>
      </c>
      <c r="M194" s="15">
        <v>3228.1212747835034</v>
      </c>
      <c r="N194" s="15">
        <v>521.91278326803831</v>
      </c>
      <c r="O194" s="15">
        <v>9644.1919349718264</v>
      </c>
    </row>
    <row r="195" spans="1:15">
      <c r="A195">
        <v>194</v>
      </c>
      <c r="B195" s="14">
        <v>41102</v>
      </c>
      <c r="C195" s="10">
        <v>37.821800000000003</v>
      </c>
      <c r="D195" s="6">
        <f t="shared" ref="D195:D258" si="13">(C195*1000000)*0.00379</f>
        <v>143344.622</v>
      </c>
      <c r="E195" s="2">
        <v>33.075400000000002</v>
      </c>
      <c r="F195" s="6">
        <f t="shared" si="12"/>
        <v>125355.76600000002</v>
      </c>
      <c r="G195" s="5">
        <f t="shared" ref="G195:G258" si="14">D195-F195</f>
        <v>17988.855999999985</v>
      </c>
      <c r="K195" s="15">
        <v>1414.0682798054877</v>
      </c>
      <c r="L195" s="15">
        <v>3529.3971936816774</v>
      </c>
      <c r="M195" s="15">
        <v>2653.6182469144724</v>
      </c>
      <c r="N195" s="15">
        <v>444.72067714470711</v>
      </c>
      <c r="O195" s="15">
        <v>8041.8043975463452</v>
      </c>
    </row>
    <row r="196" spans="1:15">
      <c r="A196">
        <v>195</v>
      </c>
      <c r="B196" s="14">
        <v>41103</v>
      </c>
      <c r="C196" s="10">
        <v>51.794199999999996</v>
      </c>
      <c r="D196" s="6">
        <f t="shared" si="13"/>
        <v>196300.01800000001</v>
      </c>
      <c r="E196" s="2">
        <v>43.585900000000002</v>
      </c>
      <c r="F196" s="6">
        <f t="shared" si="12"/>
        <v>165190.56099999999</v>
      </c>
      <c r="G196" s="5">
        <f t="shared" si="14"/>
        <v>31109.457000000024</v>
      </c>
      <c r="K196" s="15">
        <v>1271.1763433747192</v>
      </c>
      <c r="L196" s="15">
        <v>3219.5206961800432</v>
      </c>
      <c r="M196" s="15">
        <v>2363.7378768584881</v>
      </c>
      <c r="N196" s="15">
        <v>408.64124824244118</v>
      </c>
      <c r="O196" s="15">
        <v>7263.0761646556921</v>
      </c>
    </row>
    <row r="197" spans="1:15">
      <c r="A197">
        <v>196</v>
      </c>
      <c r="B197" s="14">
        <v>41104</v>
      </c>
      <c r="C197" s="10">
        <v>30.554300000000001</v>
      </c>
      <c r="D197" s="6">
        <f t="shared" si="13"/>
        <v>115800.79700000001</v>
      </c>
      <c r="E197" s="2">
        <v>38.428600000000003</v>
      </c>
      <c r="F197" s="6">
        <f t="shared" si="12"/>
        <v>145644.394</v>
      </c>
      <c r="G197" s="5">
        <f t="shared" si="14"/>
        <v>-29843.596999999994</v>
      </c>
      <c r="K197" s="15">
        <v>1130.6882542218209</v>
      </c>
      <c r="L197" s="15">
        <v>2883.6076155201258</v>
      </c>
      <c r="M197" s="15">
        <v>2083.1423387577606</v>
      </c>
      <c r="N197" s="15">
        <v>366.33069474273151</v>
      </c>
      <c r="O197" s="15">
        <v>6463.7689032424387</v>
      </c>
    </row>
    <row r="198" spans="1:15">
      <c r="A198">
        <v>197</v>
      </c>
      <c r="B198" s="14">
        <v>41105</v>
      </c>
      <c r="C198" s="10">
        <v>37.727499999999999</v>
      </c>
      <c r="D198" s="6">
        <f t="shared" si="13"/>
        <v>142987.22500000001</v>
      </c>
      <c r="E198" s="2">
        <v>29.823799999999999</v>
      </c>
      <c r="F198" s="6">
        <f t="shared" si="12"/>
        <v>113032.202</v>
      </c>
      <c r="G198" s="5">
        <f t="shared" si="14"/>
        <v>29955.023000000001</v>
      </c>
      <c r="K198" s="15">
        <v>1364.9746563534595</v>
      </c>
      <c r="L198" s="15">
        <v>3372.0304684485213</v>
      </c>
      <c r="M198" s="15">
        <v>2491.3769246420438</v>
      </c>
      <c r="N198" s="15">
        <v>414.38125742794875</v>
      </c>
      <c r="O198" s="15">
        <v>7642.7633068719733</v>
      </c>
    </row>
    <row r="199" spans="1:15">
      <c r="A199">
        <v>198</v>
      </c>
      <c r="B199" s="14">
        <v>41106</v>
      </c>
      <c r="C199" s="10">
        <v>39.877000000000002</v>
      </c>
      <c r="D199" s="6">
        <f t="shared" si="13"/>
        <v>151133.82999999999</v>
      </c>
      <c r="E199" s="2">
        <v>39.822600000000001</v>
      </c>
      <c r="F199" s="6">
        <f t="shared" si="12"/>
        <v>150927.65400000001</v>
      </c>
      <c r="G199" s="5">
        <f t="shared" si="14"/>
        <v>206.17599999997765</v>
      </c>
      <c r="K199" s="15">
        <v>1497.4399786224012</v>
      </c>
      <c r="L199" s="15">
        <v>3643.610522255884</v>
      </c>
      <c r="M199" s="15">
        <v>2707.4371915231754</v>
      </c>
      <c r="N199" s="15">
        <v>438.57124347686175</v>
      </c>
      <c r="O199" s="15">
        <v>8287.0589358783218</v>
      </c>
    </row>
    <row r="200" spans="1:15">
      <c r="A200">
        <v>199</v>
      </c>
      <c r="B200" s="14">
        <v>41107</v>
      </c>
      <c r="C200" s="10">
        <v>40.121699999999997</v>
      </c>
      <c r="D200" s="6">
        <f t="shared" si="13"/>
        <v>152061.24299999999</v>
      </c>
      <c r="E200" s="2">
        <v>29.991599999999998</v>
      </c>
      <c r="F200" s="6">
        <f t="shared" si="12"/>
        <v>113668.164</v>
      </c>
      <c r="G200" s="5">
        <f t="shared" si="14"/>
        <v>38393.078999999983</v>
      </c>
      <c r="K200" s="15">
        <v>1506.7707018357696</v>
      </c>
      <c r="L200" s="15">
        <v>3643.5374074345705</v>
      </c>
      <c r="M200" s="15">
        <v>2698.3896060261504</v>
      </c>
      <c r="N200" s="15">
        <v>433.56911023106153</v>
      </c>
      <c r="O200" s="15">
        <v>8282.2668255275512</v>
      </c>
    </row>
    <row r="201" spans="1:15">
      <c r="A201">
        <v>200</v>
      </c>
      <c r="B201" s="14">
        <v>41108</v>
      </c>
      <c r="C201" s="10">
        <v>49.467100000000002</v>
      </c>
      <c r="D201" s="6">
        <f t="shared" si="13"/>
        <v>187480.30900000001</v>
      </c>
      <c r="E201" s="2">
        <v>40.436799999999998</v>
      </c>
      <c r="F201" s="6">
        <f t="shared" si="12"/>
        <v>153255.47200000001</v>
      </c>
      <c r="G201" s="5">
        <f t="shared" si="14"/>
        <v>34224.837</v>
      </c>
      <c r="K201" s="15">
        <v>1521.6186213890257</v>
      </c>
      <c r="L201" s="15">
        <v>3658.4890079005932</v>
      </c>
      <c r="M201" s="15">
        <v>2698.766262518759</v>
      </c>
      <c r="N201" s="15">
        <v>430.38944460897022</v>
      </c>
      <c r="O201" s="15">
        <v>8309.2633364173489</v>
      </c>
    </row>
    <row r="202" spans="1:15">
      <c r="A202">
        <v>201</v>
      </c>
      <c r="B202" s="14">
        <v>41109</v>
      </c>
      <c r="C202" s="10">
        <v>54.312399999999997</v>
      </c>
      <c r="D202" s="6">
        <f t="shared" si="13"/>
        <v>205843.99599999998</v>
      </c>
      <c r="E202" s="2">
        <v>43.054299999999998</v>
      </c>
      <c r="F202" s="6">
        <f t="shared" si="12"/>
        <v>163175.79699999999</v>
      </c>
      <c r="G202" s="5">
        <f t="shared" si="14"/>
        <v>42668.198999999993</v>
      </c>
      <c r="K202" s="15">
        <v>1492.5590885213539</v>
      </c>
      <c r="L202" s="15">
        <v>3600.2411508716968</v>
      </c>
      <c r="M202" s="15">
        <v>2621.4731988969538</v>
      </c>
      <c r="N202" s="15">
        <v>421.55901002058476</v>
      </c>
      <c r="O202" s="15">
        <v>8135.8324483105898</v>
      </c>
    </row>
    <row r="203" spans="1:15">
      <c r="A203">
        <v>202</v>
      </c>
      <c r="B203" s="14">
        <v>41110</v>
      </c>
      <c r="C203" s="10">
        <v>38.870899999999999</v>
      </c>
      <c r="D203" s="6">
        <f t="shared" si="13"/>
        <v>147320.71100000001</v>
      </c>
      <c r="E203" s="2">
        <v>39.303600000000003</v>
      </c>
      <c r="F203" s="6">
        <f t="shared" si="12"/>
        <v>148960.644</v>
      </c>
      <c r="G203" s="5">
        <f t="shared" si="14"/>
        <v>-1639.93299999999</v>
      </c>
      <c r="K203" s="15">
        <v>1605.9300100641017</v>
      </c>
      <c r="L203" s="15">
        <v>3812.5444075354894</v>
      </c>
      <c r="M203" s="15">
        <v>2792.8420580217462</v>
      </c>
      <c r="N203" s="15">
        <v>437.12496515098405</v>
      </c>
      <c r="O203" s="15">
        <v>8648.4414407723216</v>
      </c>
    </row>
    <row r="204" spans="1:15">
      <c r="A204">
        <v>203</v>
      </c>
      <c r="B204" s="14">
        <v>41111</v>
      </c>
      <c r="C204" s="10">
        <v>40.373100000000001</v>
      </c>
      <c r="D204" s="6">
        <f t="shared" si="13"/>
        <v>153014.049</v>
      </c>
      <c r="E204" s="2">
        <v>35.821100000000001</v>
      </c>
      <c r="F204" s="6">
        <f t="shared" si="12"/>
        <v>135761.96900000001</v>
      </c>
      <c r="G204" s="5">
        <f t="shared" si="14"/>
        <v>17252.079999999987</v>
      </c>
      <c r="K204" s="15">
        <v>1547.1460558139661</v>
      </c>
      <c r="L204" s="15">
        <v>3668.4393497483425</v>
      </c>
      <c r="M204" s="15">
        <v>2663.8351263348618</v>
      </c>
      <c r="N204" s="15">
        <v>417.57958134600079</v>
      </c>
      <c r="O204" s="15">
        <v>8297.0001132431717</v>
      </c>
    </row>
    <row r="205" spans="1:15">
      <c r="A205">
        <v>204</v>
      </c>
      <c r="B205" s="14">
        <v>41112</v>
      </c>
      <c r="C205" s="10">
        <v>42.085500000000003</v>
      </c>
      <c r="D205" s="6">
        <f t="shared" si="13"/>
        <v>159504.04500000001</v>
      </c>
      <c r="E205" s="2">
        <v>36.612099999999998</v>
      </c>
      <c r="F205" s="6">
        <f t="shared" si="12"/>
        <v>138759.859</v>
      </c>
      <c r="G205" s="5">
        <f t="shared" si="14"/>
        <v>20744.186000000016</v>
      </c>
      <c r="K205" s="15">
        <v>1464.7528423431581</v>
      </c>
      <c r="L205" s="15">
        <v>3484.9780902607631</v>
      </c>
      <c r="M205" s="15">
        <v>2496.5826416330119</v>
      </c>
      <c r="N205" s="15">
        <v>395.24034470638315</v>
      </c>
      <c r="O205" s="15">
        <v>7841.5539189433166</v>
      </c>
    </row>
    <row r="206" spans="1:15">
      <c r="A206">
        <v>205</v>
      </c>
      <c r="B206" s="14">
        <v>41113</v>
      </c>
      <c r="C206" s="10">
        <v>38.386200000000002</v>
      </c>
      <c r="D206" s="6">
        <f t="shared" si="13"/>
        <v>145483.698</v>
      </c>
      <c r="E206" s="2">
        <v>36.488599999999998</v>
      </c>
      <c r="F206" s="6">
        <f t="shared" si="12"/>
        <v>138291.79399999999</v>
      </c>
      <c r="G206" s="5">
        <f t="shared" si="14"/>
        <v>7191.9040000000095</v>
      </c>
      <c r="K206" s="15">
        <v>1491.7596411466502</v>
      </c>
      <c r="L206" s="15">
        <v>3529.0754677658128</v>
      </c>
      <c r="M206" s="15">
        <v>2516.7159684275489</v>
      </c>
      <c r="N206" s="15">
        <v>395.13621806476732</v>
      </c>
      <c r="O206" s="15">
        <v>7932.6872954047785</v>
      </c>
    </row>
    <row r="207" spans="1:15">
      <c r="A207">
        <v>206</v>
      </c>
      <c r="B207" s="14">
        <v>41114</v>
      </c>
      <c r="C207" s="10">
        <v>53.109099999999998</v>
      </c>
      <c r="D207" s="6">
        <f t="shared" si="13"/>
        <v>201283.489</v>
      </c>
      <c r="E207" s="2">
        <v>36.679200000000002</v>
      </c>
      <c r="F207" s="6">
        <f t="shared" si="12"/>
        <v>139014.16800000001</v>
      </c>
      <c r="G207" s="5">
        <f t="shared" si="14"/>
        <v>62269.320999999996</v>
      </c>
      <c r="K207" s="15">
        <v>1570.5129461067236</v>
      </c>
      <c r="L207" s="15">
        <v>3670.8494057655371</v>
      </c>
      <c r="M207" s="15">
        <v>2622.2714769793897</v>
      </c>
      <c r="N207" s="15">
        <v>403.46228992563488</v>
      </c>
      <c r="O207" s="15">
        <v>8267.0961187772864</v>
      </c>
    </row>
    <row r="208" spans="1:15">
      <c r="A208">
        <v>207</v>
      </c>
      <c r="B208" s="14">
        <v>41115</v>
      </c>
      <c r="C208" s="10">
        <v>43.515300000000003</v>
      </c>
      <c r="D208" s="6">
        <f t="shared" si="13"/>
        <v>164922.98699999999</v>
      </c>
      <c r="E208" s="2">
        <v>40.554600000000001</v>
      </c>
      <c r="F208" s="6">
        <f t="shared" si="12"/>
        <v>153701.93400000001</v>
      </c>
      <c r="G208" s="5">
        <f t="shared" si="14"/>
        <v>11221.052999999985</v>
      </c>
      <c r="K208" s="15">
        <v>1570.8149127396955</v>
      </c>
      <c r="L208" s="15">
        <v>3653.1783870909321</v>
      </c>
      <c r="M208" s="15">
        <v>2595.4206246435128</v>
      </c>
      <c r="N208" s="15">
        <v>396.68764364176428</v>
      </c>
      <c r="O208" s="15">
        <v>8216.1015681159042</v>
      </c>
    </row>
    <row r="209" spans="1:20">
      <c r="A209">
        <v>208</v>
      </c>
      <c r="B209" s="14">
        <v>41116</v>
      </c>
      <c r="C209" s="10">
        <v>46.734299999999998</v>
      </c>
      <c r="D209" s="6">
        <f t="shared" si="13"/>
        <v>177122.997</v>
      </c>
      <c r="E209" s="2">
        <v>36.482999999999997</v>
      </c>
      <c r="F209" s="6">
        <f t="shared" si="12"/>
        <v>138270.57</v>
      </c>
      <c r="G209" s="5">
        <f t="shared" si="14"/>
        <v>38852.426999999996</v>
      </c>
      <c r="K209" s="15">
        <v>1589.0041773900314</v>
      </c>
      <c r="L209" s="15">
        <v>3674.3117873023516</v>
      </c>
      <c r="M209" s="15">
        <v>2597.7596543901495</v>
      </c>
      <c r="N209" s="15">
        <v>393.71455377150181</v>
      </c>
      <c r="O209" s="15">
        <v>8254.7901728540346</v>
      </c>
    </row>
    <row r="210" spans="1:20">
      <c r="A210">
        <v>209</v>
      </c>
      <c r="B210" s="14">
        <v>41117</v>
      </c>
      <c r="C210" s="10">
        <v>48.436300000000003</v>
      </c>
      <c r="D210" s="6">
        <f t="shared" si="13"/>
        <v>183573.57699999999</v>
      </c>
      <c r="E210" s="2">
        <v>37.513399999999997</v>
      </c>
      <c r="F210" s="6">
        <f t="shared" si="12"/>
        <v>142175.78599999999</v>
      </c>
      <c r="G210" s="5">
        <f t="shared" si="14"/>
        <v>41397.790999999997</v>
      </c>
      <c r="K210" s="15">
        <v>1638.9094458433276</v>
      </c>
      <c r="L210" s="15">
        <v>3763.0743928515849</v>
      </c>
      <c r="M210" s="15">
        <v>2650.7171313137824</v>
      </c>
      <c r="N210" s="15">
        <v>397.15226659747913</v>
      </c>
      <c r="O210" s="15">
        <v>8449.8532366061736</v>
      </c>
    </row>
    <row r="211" spans="1:20">
      <c r="A211">
        <v>210</v>
      </c>
      <c r="B211" s="14">
        <v>41118</v>
      </c>
      <c r="C211" s="10">
        <v>46.007199999999997</v>
      </c>
      <c r="D211" s="6">
        <f t="shared" si="13"/>
        <v>174367.288</v>
      </c>
      <c r="E211" s="2">
        <v>38.085299999999997</v>
      </c>
      <c r="F211" s="6">
        <f t="shared" si="12"/>
        <v>144343.28700000001</v>
      </c>
      <c r="G211" s="5">
        <f t="shared" si="14"/>
        <v>30024.000999999989</v>
      </c>
      <c r="K211" s="15">
        <v>1246.2036653359623</v>
      </c>
      <c r="L211" s="15">
        <v>2972.3226379070875</v>
      </c>
      <c r="M211" s="15">
        <v>1993.7648138118388</v>
      </c>
      <c r="N211" s="15">
        <v>321.95124343147802</v>
      </c>
      <c r="O211" s="15">
        <v>6534.242360486367</v>
      </c>
    </row>
    <row r="212" spans="1:20">
      <c r="A212">
        <v>211</v>
      </c>
      <c r="B212" s="14">
        <v>41119</v>
      </c>
      <c r="C212" s="10">
        <v>50.604199999999999</v>
      </c>
      <c r="D212" s="6">
        <f t="shared" si="13"/>
        <v>191789.91800000001</v>
      </c>
      <c r="E212" s="2">
        <v>39.851900000000001</v>
      </c>
      <c r="F212" s="6">
        <f t="shared" si="12"/>
        <v>151038.701</v>
      </c>
      <c r="G212" s="5">
        <f t="shared" si="14"/>
        <v>40751.217000000004</v>
      </c>
      <c r="K212" s="15">
        <v>1321.798300879313</v>
      </c>
      <c r="L212" s="15">
        <v>3079.5584041510701</v>
      </c>
      <c r="M212" s="15">
        <v>2091.544808447813</v>
      </c>
      <c r="N212" s="15">
        <v>324.65189772162239</v>
      </c>
      <c r="O212" s="15">
        <v>6817.5534111998186</v>
      </c>
    </row>
    <row r="213" spans="1:20">
      <c r="A213">
        <v>212</v>
      </c>
      <c r="B213" s="14">
        <v>41120</v>
      </c>
      <c r="C213" s="10">
        <v>60.5899</v>
      </c>
      <c r="D213" s="6">
        <f t="shared" si="13"/>
        <v>229635.72099999999</v>
      </c>
      <c r="E213" s="2">
        <v>46.478000000000002</v>
      </c>
      <c r="F213" s="6">
        <f t="shared" si="12"/>
        <v>176151.62</v>
      </c>
      <c r="G213" s="5">
        <f t="shared" si="14"/>
        <v>53484.100999999995</v>
      </c>
      <c r="K213" s="15">
        <v>1291.3909451124521</v>
      </c>
      <c r="L213" s="15">
        <v>3008.9957541414324</v>
      </c>
      <c r="M213" s="15">
        <v>2020.7658006353238</v>
      </c>
      <c r="N213" s="15">
        <v>314.3048561726016</v>
      </c>
      <c r="O213" s="15">
        <v>6635.4573560618101</v>
      </c>
    </row>
    <row r="214" spans="1:20">
      <c r="A214">
        <v>213</v>
      </c>
      <c r="B214" s="14">
        <v>41121</v>
      </c>
      <c r="C214" s="10">
        <v>72.022900000000007</v>
      </c>
      <c r="D214" s="6">
        <f t="shared" si="13"/>
        <v>272966.79100000003</v>
      </c>
      <c r="E214" s="2">
        <v>56.997700000000002</v>
      </c>
      <c r="F214" s="6">
        <f t="shared" si="12"/>
        <v>216021.283</v>
      </c>
      <c r="G214" s="5">
        <f t="shared" si="14"/>
        <v>56945.508000000031</v>
      </c>
      <c r="H214" s="5">
        <f>SUM(G184:G214)</f>
        <v>624498.00799999991</v>
      </c>
      <c r="K214" s="15">
        <v>1396.5500318814818</v>
      </c>
      <c r="L214" s="15">
        <v>3203.3239508031934</v>
      </c>
      <c r="M214" s="15">
        <v>2160.7708625019377</v>
      </c>
      <c r="N214" s="15">
        <v>326.68428877449367</v>
      </c>
      <c r="O214" s="15">
        <v>7087.329133961106</v>
      </c>
      <c r="P214" s="16">
        <f>SUM(K184:K214)</f>
        <v>45839.08510928991</v>
      </c>
      <c r="Q214" s="5">
        <f>SUM(L184:L214)</f>
        <v>111832.71872784373</v>
      </c>
      <c r="R214" s="5">
        <f>SUM(M184:M214)</f>
        <v>82905.036678824879</v>
      </c>
      <c r="S214" s="5">
        <f>SUM(N184:N214)</f>
        <v>13487.006981979597</v>
      </c>
      <c r="T214" s="5">
        <f>SUM(O184:O214)</f>
        <v>254063.8474979382</v>
      </c>
    </row>
    <row r="215" spans="1:20">
      <c r="A215">
        <v>214</v>
      </c>
      <c r="B215" s="14">
        <v>41122</v>
      </c>
      <c r="C215" s="10">
        <v>55.230800000000002</v>
      </c>
      <c r="D215" s="6">
        <f t="shared" si="13"/>
        <v>209324.73199999999</v>
      </c>
      <c r="E215" s="2">
        <v>47.132300000000001</v>
      </c>
      <c r="F215" s="6">
        <f t="shared" si="12"/>
        <v>178631.41699999999</v>
      </c>
      <c r="G215" s="5">
        <f t="shared" si="14"/>
        <v>30693.315000000002</v>
      </c>
      <c r="K215" s="15">
        <v>1496.6281469993239</v>
      </c>
      <c r="L215" s="15">
        <v>3383.6812884244396</v>
      </c>
      <c r="M215" s="15">
        <v>2289.2660740478304</v>
      </c>
      <c r="N215" s="15">
        <v>337.21296453002708</v>
      </c>
      <c r="O215" s="15">
        <v>7506.7884740016216</v>
      </c>
    </row>
    <row r="216" spans="1:20">
      <c r="A216">
        <v>215</v>
      </c>
      <c r="B216" s="14">
        <v>41123</v>
      </c>
      <c r="C216" s="10">
        <v>51.3536</v>
      </c>
      <c r="D216" s="6">
        <f t="shared" si="13"/>
        <v>194630.144</v>
      </c>
      <c r="E216" s="2">
        <v>42.041400000000003</v>
      </c>
      <c r="F216" s="6">
        <f t="shared" si="12"/>
        <v>159336.90599999999</v>
      </c>
      <c r="G216" s="5">
        <f t="shared" si="14"/>
        <v>35293.238000000012</v>
      </c>
      <c r="K216" s="15">
        <v>1543.9460922471567</v>
      </c>
      <c r="L216" s="15">
        <v>3465.2032020133838</v>
      </c>
      <c r="M216" s="15">
        <v>2334.4212980772791</v>
      </c>
      <c r="N216" s="15">
        <v>339.45331281574215</v>
      </c>
      <c r="O216" s="15">
        <v>7683.0239051535609</v>
      </c>
    </row>
    <row r="217" spans="1:20">
      <c r="A217">
        <v>216</v>
      </c>
      <c r="B217" s="14">
        <v>41124</v>
      </c>
      <c r="C217" s="10">
        <v>46.491700000000002</v>
      </c>
      <c r="D217" s="6">
        <f t="shared" si="13"/>
        <v>176203.54300000001</v>
      </c>
      <c r="E217" s="2">
        <v>37.999699999999997</v>
      </c>
      <c r="F217" s="6">
        <f t="shared" si="12"/>
        <v>144018.86300000001</v>
      </c>
      <c r="G217" s="5">
        <f t="shared" si="14"/>
        <v>32184.679999999993</v>
      </c>
      <c r="K217" s="15">
        <v>1603.2978723890046</v>
      </c>
      <c r="L217" s="15">
        <v>3566.6100058057345</v>
      </c>
      <c r="M217" s="15">
        <v>2395.8466068741186</v>
      </c>
      <c r="N217" s="15">
        <v>342.88297816623555</v>
      </c>
      <c r="O217" s="15">
        <v>7908.6374632350926</v>
      </c>
    </row>
    <row r="218" spans="1:20">
      <c r="A218">
        <v>217</v>
      </c>
      <c r="B218" s="14">
        <v>41125</v>
      </c>
      <c r="C218" s="10">
        <v>38.127499999999998</v>
      </c>
      <c r="D218" s="6">
        <f t="shared" si="13"/>
        <v>144503.22500000001</v>
      </c>
      <c r="E218" s="2">
        <v>32.7637</v>
      </c>
      <c r="F218" s="6">
        <f t="shared" si="12"/>
        <v>124174.423</v>
      </c>
      <c r="G218" s="5">
        <f t="shared" si="14"/>
        <v>20328.802000000011</v>
      </c>
      <c r="K218" s="15">
        <v>1628.5843863303621</v>
      </c>
      <c r="L218" s="15">
        <v>3598.9339407122479</v>
      </c>
      <c r="M218" s="15">
        <v>2404.8278263242642</v>
      </c>
      <c r="N218" s="15">
        <v>340.23115189456956</v>
      </c>
      <c r="O218" s="15">
        <v>7972.5773052614441</v>
      </c>
    </row>
    <row r="219" spans="1:20">
      <c r="A219">
        <v>218</v>
      </c>
      <c r="B219" s="14">
        <v>41126</v>
      </c>
      <c r="C219" s="10">
        <v>41.814799999999998</v>
      </c>
      <c r="D219" s="6">
        <f t="shared" si="13"/>
        <v>158478.092</v>
      </c>
      <c r="E219" s="2">
        <v>32.454700000000003</v>
      </c>
      <c r="F219" s="6">
        <f t="shared" si="12"/>
        <v>123003.31300000001</v>
      </c>
      <c r="G219" s="5">
        <f t="shared" si="14"/>
        <v>35474.778999999995</v>
      </c>
      <c r="K219" s="15">
        <v>1484.8251792547383</v>
      </c>
      <c r="L219" s="15">
        <v>3312.5070123968794</v>
      </c>
      <c r="M219" s="15">
        <v>2166.244340216027</v>
      </c>
      <c r="N219" s="15">
        <v>312.42402828617901</v>
      </c>
      <c r="O219" s="15">
        <v>7276.0005601538242</v>
      </c>
    </row>
    <row r="220" spans="1:20">
      <c r="A220">
        <v>219</v>
      </c>
      <c r="B220" s="14">
        <v>41127</v>
      </c>
      <c r="C220" s="10">
        <v>47.197600000000001</v>
      </c>
      <c r="D220" s="6">
        <f t="shared" si="13"/>
        <v>178878.90400000001</v>
      </c>
      <c r="E220" s="2">
        <v>35.357700000000001</v>
      </c>
      <c r="F220" s="6">
        <f t="shared" si="12"/>
        <v>134005.68299999999</v>
      </c>
      <c r="G220" s="5">
        <f t="shared" si="14"/>
        <v>44873.22100000002</v>
      </c>
      <c r="K220" s="15">
        <v>1609.6533294143203</v>
      </c>
      <c r="L220" s="15">
        <v>3528.9214349208792</v>
      </c>
      <c r="M220" s="15">
        <v>2319.7997083051473</v>
      </c>
      <c r="N220" s="15">
        <v>323.90250310577619</v>
      </c>
      <c r="O220" s="15">
        <v>7782.2769757461238</v>
      </c>
    </row>
    <row r="221" spans="1:20">
      <c r="A221">
        <v>220</v>
      </c>
      <c r="B221" s="14">
        <v>41128</v>
      </c>
      <c r="C221" s="10">
        <v>29.985399999999998</v>
      </c>
      <c r="D221" s="6">
        <f t="shared" si="13"/>
        <v>113644.666</v>
      </c>
      <c r="E221" s="2">
        <v>29.165400000000002</v>
      </c>
      <c r="F221" s="6">
        <f t="shared" si="12"/>
        <v>110536.86599999999</v>
      </c>
      <c r="G221" s="5">
        <f t="shared" si="14"/>
        <v>3107.8000000000029</v>
      </c>
      <c r="K221" s="15">
        <v>1689.3847068774051</v>
      </c>
      <c r="L221" s="15">
        <v>3667.7910413689424</v>
      </c>
      <c r="M221" s="15">
        <v>2404.6862711991912</v>
      </c>
      <c r="N221" s="15">
        <v>329.55337919015216</v>
      </c>
      <c r="O221" s="15">
        <v>8091.4153986356905</v>
      </c>
    </row>
    <row r="222" spans="1:20">
      <c r="A222">
        <v>221</v>
      </c>
      <c r="B222" s="14">
        <v>41129</v>
      </c>
      <c r="C222" s="10">
        <v>37.710700000000003</v>
      </c>
      <c r="D222" s="6">
        <f t="shared" si="13"/>
        <v>142923.55299999999</v>
      </c>
      <c r="E222" s="2">
        <v>27.2864</v>
      </c>
      <c r="F222" s="6">
        <f t="shared" si="12"/>
        <v>103415.45600000001</v>
      </c>
      <c r="G222" s="5">
        <f t="shared" si="14"/>
        <v>39508.09699999998</v>
      </c>
      <c r="K222" s="15">
        <v>1768.0479569002252</v>
      </c>
      <c r="L222" s="15">
        <v>3803.4328995114683</v>
      </c>
      <c r="M222" s="15">
        <v>2485.1885864234869</v>
      </c>
      <c r="N222" s="15">
        <v>334.56249224956275</v>
      </c>
      <c r="O222" s="15">
        <v>8391.2319350847429</v>
      </c>
    </row>
    <row r="223" spans="1:20">
      <c r="A223">
        <v>222</v>
      </c>
      <c r="B223" s="14">
        <v>41130</v>
      </c>
      <c r="C223" s="10">
        <v>33.332900000000002</v>
      </c>
      <c r="D223" s="6">
        <f t="shared" si="13"/>
        <v>126331.69100000001</v>
      </c>
      <c r="E223" s="2">
        <v>29.4742</v>
      </c>
      <c r="F223" s="6">
        <f t="shared" si="12"/>
        <v>111707.21799999999</v>
      </c>
      <c r="G223" s="5">
        <f t="shared" si="14"/>
        <v>14624.473000000013</v>
      </c>
      <c r="K223" s="15">
        <v>1705.3312553482144</v>
      </c>
      <c r="L223" s="15">
        <v>3663.8263454873263</v>
      </c>
      <c r="M223" s="15">
        <v>2366.6342652333947</v>
      </c>
      <c r="N223" s="15">
        <v>318.01169404309445</v>
      </c>
      <c r="O223" s="15">
        <v>8053.80356011203</v>
      </c>
    </row>
    <row r="224" spans="1:20">
      <c r="A224">
        <v>223</v>
      </c>
      <c r="B224" s="14">
        <v>41131</v>
      </c>
      <c r="C224" s="10">
        <v>41.372100000000003</v>
      </c>
      <c r="D224" s="6">
        <f t="shared" si="13"/>
        <v>156800.25899999999</v>
      </c>
      <c r="E224" s="2">
        <v>34.919899999999998</v>
      </c>
      <c r="F224" s="6">
        <f t="shared" si="12"/>
        <v>132346.421</v>
      </c>
      <c r="G224" s="5">
        <f t="shared" si="14"/>
        <v>24453.837999999989</v>
      </c>
      <c r="K224" s="15">
        <v>1675.6139076997974</v>
      </c>
      <c r="L224" s="15">
        <v>3586.8023548501396</v>
      </c>
      <c r="M224" s="15">
        <v>2295.476879081431</v>
      </c>
      <c r="N224" s="15">
        <v>306.35398765206764</v>
      </c>
      <c r="O224" s="15">
        <v>7864.2471292834362</v>
      </c>
    </row>
    <row r="225" spans="1:15">
      <c r="A225">
        <v>224</v>
      </c>
      <c r="B225" s="14">
        <v>41132</v>
      </c>
      <c r="C225" s="10">
        <v>33.116300000000003</v>
      </c>
      <c r="D225" s="6">
        <f t="shared" si="13"/>
        <v>125510.77700000002</v>
      </c>
      <c r="E225" s="2">
        <v>31.138000000000002</v>
      </c>
      <c r="F225" s="6">
        <f t="shared" si="12"/>
        <v>118013.02</v>
      </c>
      <c r="G225" s="5">
        <f t="shared" si="14"/>
        <v>7497.7570000000123</v>
      </c>
      <c r="K225" s="15">
        <v>1633.7859076654493</v>
      </c>
      <c r="L225" s="15">
        <v>3498.7844557851704</v>
      </c>
      <c r="M225" s="15">
        <v>2208.9603300008293</v>
      </c>
      <c r="N225" s="15">
        <v>294.79941820092154</v>
      </c>
      <c r="O225" s="15">
        <v>7636.3301116523708</v>
      </c>
    </row>
    <row r="226" spans="1:15">
      <c r="A226">
        <v>225</v>
      </c>
      <c r="B226" s="14">
        <v>41133</v>
      </c>
      <c r="C226" s="10">
        <v>35.551699999999997</v>
      </c>
      <c r="D226" s="6">
        <f t="shared" si="13"/>
        <v>134740.943</v>
      </c>
      <c r="E226" s="2">
        <v>31.985099999999999</v>
      </c>
      <c r="F226" s="6">
        <f t="shared" si="12"/>
        <v>121223.52899999999</v>
      </c>
      <c r="G226" s="5">
        <f t="shared" si="14"/>
        <v>13517.414000000004</v>
      </c>
      <c r="K226" s="15">
        <v>1686.7187531519969</v>
      </c>
      <c r="L226" s="15">
        <v>3574.3427312900349</v>
      </c>
      <c r="M226" s="15">
        <v>2250.3192686160787</v>
      </c>
      <c r="N226" s="15">
        <v>294.15349562523386</v>
      </c>
      <c r="O226" s="15">
        <v>7805.5342486833442</v>
      </c>
    </row>
    <row r="227" spans="1:15">
      <c r="A227">
        <v>226</v>
      </c>
      <c r="B227" s="14">
        <v>41134</v>
      </c>
      <c r="C227" s="10">
        <v>32.526699999999998</v>
      </c>
      <c r="D227" s="6">
        <f t="shared" si="13"/>
        <v>123276.193</v>
      </c>
      <c r="E227" s="2">
        <v>32.047400000000003</v>
      </c>
      <c r="F227" s="6">
        <f t="shared" si="12"/>
        <v>121459.64600000001</v>
      </c>
      <c r="G227" s="5">
        <f t="shared" si="14"/>
        <v>1816.5469999999914</v>
      </c>
      <c r="K227" s="15">
        <v>1667.8875845685743</v>
      </c>
      <c r="L227" s="15">
        <v>3522.629805443808</v>
      </c>
      <c r="M227" s="15">
        <v>2195.2772695692511</v>
      </c>
      <c r="N227" s="15">
        <v>284.80394204061452</v>
      </c>
      <c r="O227" s="15">
        <v>7670.5986016222487</v>
      </c>
    </row>
    <row r="228" spans="1:15">
      <c r="A228">
        <v>227</v>
      </c>
      <c r="B228" s="14">
        <v>41135</v>
      </c>
      <c r="C228" s="10">
        <v>33.656199999999998</v>
      </c>
      <c r="D228" s="6">
        <f t="shared" si="13"/>
        <v>127556.99799999999</v>
      </c>
      <c r="E228" s="2">
        <v>27.813400000000001</v>
      </c>
      <c r="F228" s="6">
        <f t="shared" si="12"/>
        <v>105412.78599999999</v>
      </c>
      <c r="G228" s="5">
        <f t="shared" si="14"/>
        <v>22144.212</v>
      </c>
      <c r="K228" s="15">
        <v>1674.8017030699239</v>
      </c>
      <c r="L228" s="15">
        <v>3515.8868010612227</v>
      </c>
      <c r="M228" s="15">
        <v>2174.2878099192048</v>
      </c>
      <c r="N228" s="15">
        <v>278.4356772175862</v>
      </c>
      <c r="O228" s="15">
        <v>7643.411991267938</v>
      </c>
    </row>
    <row r="229" spans="1:15">
      <c r="A229">
        <v>228</v>
      </c>
      <c r="B229" s="14">
        <v>41136</v>
      </c>
      <c r="C229" s="10">
        <v>34.9617</v>
      </c>
      <c r="D229" s="6">
        <f t="shared" si="13"/>
        <v>132504.84299999999</v>
      </c>
      <c r="E229" s="2">
        <v>28.7468</v>
      </c>
      <c r="F229" s="6">
        <f t="shared" si="12"/>
        <v>108950.372</v>
      </c>
      <c r="G229" s="5">
        <f t="shared" si="14"/>
        <v>23554.47099999999</v>
      </c>
      <c r="K229" s="15">
        <v>1084.4313538316205</v>
      </c>
      <c r="L229" s="15">
        <v>2382.5893197575474</v>
      </c>
      <c r="M229" s="15">
        <v>1388.3340132285125</v>
      </c>
      <c r="N229" s="15">
        <v>193.68546859427514</v>
      </c>
      <c r="O229" s="15">
        <v>5049.0401554119553</v>
      </c>
    </row>
    <row r="230" spans="1:15">
      <c r="A230">
        <v>229</v>
      </c>
      <c r="B230" s="14">
        <v>41137</v>
      </c>
      <c r="C230" s="10">
        <v>34.878799999999998</v>
      </c>
      <c r="D230" s="6">
        <f t="shared" si="13"/>
        <v>132190.652</v>
      </c>
      <c r="E230" s="2">
        <v>29.5335</v>
      </c>
      <c r="F230" s="6">
        <f t="shared" si="12"/>
        <v>111931.965</v>
      </c>
      <c r="G230" s="5">
        <f t="shared" si="14"/>
        <v>20258.687000000005</v>
      </c>
      <c r="K230" s="15">
        <v>1297.9126525175866</v>
      </c>
      <c r="L230" s="15">
        <v>2789.2392887276469</v>
      </c>
      <c r="M230" s="15">
        <v>1638.2495941608695</v>
      </c>
      <c r="N230" s="15">
        <v>218.76972185641952</v>
      </c>
      <c r="O230" s="15">
        <v>5944.1712572625229</v>
      </c>
    </row>
    <row r="231" spans="1:15">
      <c r="A231">
        <v>230</v>
      </c>
      <c r="B231" s="14">
        <v>41138</v>
      </c>
      <c r="C231" s="10">
        <v>34.9925</v>
      </c>
      <c r="D231" s="6">
        <f t="shared" si="13"/>
        <v>132621.57500000001</v>
      </c>
      <c r="E231" s="2">
        <v>32.436500000000002</v>
      </c>
      <c r="F231" s="6">
        <f t="shared" si="12"/>
        <v>122934.33500000001</v>
      </c>
      <c r="G231" s="5">
        <f t="shared" si="14"/>
        <v>9687.2400000000052</v>
      </c>
      <c r="K231" s="15">
        <v>1154.1205788014513</v>
      </c>
      <c r="L231" s="15">
        <v>2504.5722619644716</v>
      </c>
      <c r="M231" s="15">
        <v>1435.9192761309143</v>
      </c>
      <c r="N231" s="15">
        <v>195.00112314781569</v>
      </c>
      <c r="O231" s="15">
        <v>5289.6132400446531</v>
      </c>
    </row>
    <row r="232" spans="1:15">
      <c r="A232">
        <v>231</v>
      </c>
      <c r="B232" s="14">
        <v>41139</v>
      </c>
      <c r="C232" s="10">
        <v>37.307499999999997</v>
      </c>
      <c r="D232" s="6">
        <f t="shared" si="13"/>
        <v>141395.42499999999</v>
      </c>
      <c r="E232" s="2">
        <v>31.925699999999999</v>
      </c>
      <c r="F232" s="6">
        <f t="shared" si="12"/>
        <v>120998.40300000001</v>
      </c>
      <c r="G232" s="5">
        <f t="shared" si="14"/>
        <v>20397.021999999983</v>
      </c>
      <c r="K232" s="15">
        <v>1399.0783813716901</v>
      </c>
      <c r="L232" s="15">
        <v>2926.9859521280159</v>
      </c>
      <c r="M232" s="15">
        <v>1715.3929123752921</v>
      </c>
      <c r="N232" s="15">
        <v>216.57701205151349</v>
      </c>
      <c r="O232" s="15">
        <v>6258.0342579265116</v>
      </c>
    </row>
    <row r="233" spans="1:15">
      <c r="A233">
        <v>232</v>
      </c>
      <c r="B233" s="14">
        <v>41140</v>
      </c>
      <c r="C233" s="10">
        <v>39.151800000000001</v>
      </c>
      <c r="D233" s="6">
        <f t="shared" si="13"/>
        <v>148385.32199999999</v>
      </c>
      <c r="E233" s="2">
        <v>35.680799999999998</v>
      </c>
      <c r="F233" s="6">
        <f t="shared" si="12"/>
        <v>135230.23199999999</v>
      </c>
      <c r="G233" s="5">
        <f t="shared" si="14"/>
        <v>13155.089999999997</v>
      </c>
      <c r="K233" s="15">
        <v>1490.8091472057804</v>
      </c>
      <c r="L233" s="15">
        <v>3082.6542770429005</v>
      </c>
      <c r="M233" s="15">
        <v>1800.8669863529165</v>
      </c>
      <c r="N233" s="15">
        <v>221.27370116800361</v>
      </c>
      <c r="O233" s="15">
        <v>6595.6041117696013</v>
      </c>
    </row>
    <row r="234" spans="1:15">
      <c r="A234">
        <v>233</v>
      </c>
      <c r="B234" s="14">
        <v>41141</v>
      </c>
      <c r="C234" s="10">
        <v>38.115200000000002</v>
      </c>
      <c r="D234" s="6">
        <f t="shared" si="13"/>
        <v>144456.60800000001</v>
      </c>
      <c r="E234" s="2">
        <v>36.811100000000003</v>
      </c>
      <c r="F234" s="6">
        <f t="shared" si="12"/>
        <v>139514.06899999999</v>
      </c>
      <c r="G234" s="5">
        <f t="shared" si="14"/>
        <v>4942.5390000000189</v>
      </c>
      <c r="K234" s="15">
        <v>1509.3149850563332</v>
      </c>
      <c r="L234" s="15">
        <v>3101.9905956738753</v>
      </c>
      <c r="M234" s="15">
        <v>1795.8474829305303</v>
      </c>
      <c r="N234" s="15">
        <v>217.07139588475059</v>
      </c>
      <c r="O234" s="15">
        <v>6624.2244595454895</v>
      </c>
    </row>
    <row r="235" spans="1:15">
      <c r="A235">
        <v>234</v>
      </c>
      <c r="B235" s="14">
        <v>41142</v>
      </c>
      <c r="C235" s="10">
        <v>32.572099999999999</v>
      </c>
      <c r="D235" s="6">
        <f t="shared" si="13"/>
        <v>123448.25900000001</v>
      </c>
      <c r="E235" s="2">
        <v>32.018999999999998</v>
      </c>
      <c r="F235" s="6">
        <f t="shared" si="12"/>
        <v>121352.01</v>
      </c>
      <c r="G235" s="5">
        <f t="shared" si="14"/>
        <v>2096.2490000000107</v>
      </c>
      <c r="K235" s="15">
        <v>1323.245544113217</v>
      </c>
      <c r="L235" s="15">
        <v>2759.8563718838695</v>
      </c>
      <c r="M235" s="15">
        <v>1550.4167000974453</v>
      </c>
      <c r="N235" s="15">
        <v>191.77941884009783</v>
      </c>
      <c r="O235" s="15">
        <v>5825.2980349346299</v>
      </c>
    </row>
    <row r="236" spans="1:15">
      <c r="A236">
        <v>235</v>
      </c>
      <c r="B236" s="14">
        <v>41143</v>
      </c>
      <c r="C236" s="10">
        <v>48.034100000000002</v>
      </c>
      <c r="D236" s="6">
        <f t="shared" si="13"/>
        <v>182049.239</v>
      </c>
      <c r="E236" s="2">
        <v>43.120699999999999</v>
      </c>
      <c r="F236" s="6">
        <f t="shared" si="12"/>
        <v>163427.45300000001</v>
      </c>
      <c r="G236" s="5">
        <f t="shared" si="14"/>
        <v>18621.785999999993</v>
      </c>
      <c r="K236" s="15">
        <v>1087.4107265910854</v>
      </c>
      <c r="L236" s="15">
        <v>2312.0955070373002</v>
      </c>
      <c r="M236" s="15">
        <v>1254.3098050053438</v>
      </c>
      <c r="N236" s="15">
        <v>160.33356814193479</v>
      </c>
      <c r="O236" s="15">
        <v>4814.1496067756643</v>
      </c>
    </row>
    <row r="237" spans="1:15">
      <c r="A237">
        <v>236</v>
      </c>
      <c r="B237" s="14">
        <v>41144</v>
      </c>
      <c r="C237" s="10">
        <v>51.904699999999998</v>
      </c>
      <c r="D237" s="6">
        <f t="shared" si="13"/>
        <v>196718.81299999999</v>
      </c>
      <c r="E237" s="2">
        <v>48.590200000000003</v>
      </c>
      <c r="F237" s="6">
        <f t="shared" si="12"/>
        <v>184156.85800000001</v>
      </c>
      <c r="G237" s="5">
        <f t="shared" si="14"/>
        <v>12561.954999999987</v>
      </c>
      <c r="K237" s="15">
        <v>1200.0334022143418</v>
      </c>
      <c r="L237" s="15">
        <v>2497.1230887637703</v>
      </c>
      <c r="M237" s="15">
        <v>1362.3498901568373</v>
      </c>
      <c r="N237" s="15">
        <v>166.06323197899127</v>
      </c>
      <c r="O237" s="15">
        <v>5225.5696131139402</v>
      </c>
    </row>
    <row r="238" spans="1:15">
      <c r="A238">
        <v>237</v>
      </c>
      <c r="B238" s="14">
        <v>41145</v>
      </c>
      <c r="C238" s="10">
        <v>43.4709</v>
      </c>
      <c r="D238" s="6">
        <f t="shared" si="13"/>
        <v>164754.71100000001</v>
      </c>
      <c r="E238" s="2">
        <v>42.567900000000002</v>
      </c>
      <c r="F238" s="6">
        <f t="shared" si="12"/>
        <v>161332.34099999999</v>
      </c>
      <c r="G238" s="5">
        <f t="shared" si="14"/>
        <v>3422.3700000000244</v>
      </c>
      <c r="K238" s="15">
        <v>1337.0647873885182</v>
      </c>
      <c r="L238" s="15">
        <v>2724.4662871262922</v>
      </c>
      <c r="M238" s="15">
        <v>1493.5121403247349</v>
      </c>
      <c r="N238" s="15">
        <v>173.53923415125917</v>
      </c>
      <c r="O238" s="15">
        <v>5728.5824489908036</v>
      </c>
    </row>
    <row r="239" spans="1:15">
      <c r="A239">
        <v>238</v>
      </c>
      <c r="B239" s="14">
        <v>41146</v>
      </c>
      <c r="C239" s="10">
        <v>31.5474</v>
      </c>
      <c r="D239" s="6">
        <f t="shared" si="13"/>
        <v>119564.64599999999</v>
      </c>
      <c r="E239" s="2">
        <v>29.8735</v>
      </c>
      <c r="F239" s="6">
        <f t="shared" si="12"/>
        <v>113220.565</v>
      </c>
      <c r="G239" s="5">
        <f t="shared" si="14"/>
        <v>6344.080999999991</v>
      </c>
      <c r="K239" s="15">
        <v>1421.7441458124792</v>
      </c>
      <c r="L239" s="15">
        <v>2858.923348306374</v>
      </c>
      <c r="M239" s="15">
        <v>1562.1089559416926</v>
      </c>
      <c r="N239" s="15">
        <v>175.43580245864746</v>
      </c>
      <c r="O239" s="15">
        <v>6018.2122525191926</v>
      </c>
    </row>
    <row r="240" spans="1:15">
      <c r="A240">
        <v>239</v>
      </c>
      <c r="B240" s="14">
        <v>41147</v>
      </c>
      <c r="C240" s="10">
        <v>30.692699999999999</v>
      </c>
      <c r="D240" s="6">
        <f t="shared" si="13"/>
        <v>116325.333</v>
      </c>
      <c r="E240" s="2">
        <v>30.4329</v>
      </c>
      <c r="F240" s="6">
        <f t="shared" si="12"/>
        <v>115340.69100000001</v>
      </c>
      <c r="G240" s="5">
        <f t="shared" si="14"/>
        <v>984.64199999999255</v>
      </c>
      <c r="K240" s="15">
        <v>1438.4684591416383</v>
      </c>
      <c r="L240" s="15">
        <v>2872.2902764192131</v>
      </c>
      <c r="M240" s="15">
        <v>1554.1462331190457</v>
      </c>
      <c r="N240" s="15">
        <v>170.62397798669895</v>
      </c>
      <c r="O240" s="15">
        <v>6035.5289466665963</v>
      </c>
    </row>
    <row r="241" spans="1:20">
      <c r="A241">
        <v>240</v>
      </c>
      <c r="B241" s="14">
        <v>41148</v>
      </c>
      <c r="C241" s="10">
        <v>33.757599999999996</v>
      </c>
      <c r="D241" s="6">
        <f t="shared" si="13"/>
        <v>127941.304</v>
      </c>
      <c r="E241" s="2">
        <v>28.507100000000001</v>
      </c>
      <c r="F241" s="6">
        <f t="shared" si="12"/>
        <v>108041.909</v>
      </c>
      <c r="G241" s="5">
        <f t="shared" si="14"/>
        <v>19899.395000000004</v>
      </c>
      <c r="K241" s="15">
        <v>1463.6262438515007</v>
      </c>
      <c r="L241" s="15">
        <v>2904.3396224022745</v>
      </c>
      <c r="M241" s="15">
        <v>1554.4857558557528</v>
      </c>
      <c r="N241" s="15">
        <v>166.82856851629924</v>
      </c>
      <c r="O241" s="15">
        <v>6089.2801906258264</v>
      </c>
    </row>
    <row r="242" spans="1:20">
      <c r="A242">
        <v>241</v>
      </c>
      <c r="B242" s="14">
        <v>41149</v>
      </c>
      <c r="C242" s="10">
        <v>34.829300000000003</v>
      </c>
      <c r="D242" s="6">
        <f t="shared" si="13"/>
        <v>132003.04699999999</v>
      </c>
      <c r="E242" s="2">
        <v>31.627099999999999</v>
      </c>
      <c r="F242" s="6">
        <f t="shared" si="12"/>
        <v>119866.709</v>
      </c>
      <c r="G242" s="5">
        <f t="shared" si="14"/>
        <v>12136.337999999989</v>
      </c>
      <c r="K242" s="15">
        <v>1524.934077627408</v>
      </c>
      <c r="L242" s="15">
        <v>2994.004239990787</v>
      </c>
      <c r="M242" s="15">
        <v>1591.5893180844744</v>
      </c>
      <c r="N242" s="15">
        <v>165.42043421146599</v>
      </c>
      <c r="O242" s="15">
        <v>6275.948069914135</v>
      </c>
    </row>
    <row r="243" spans="1:20">
      <c r="A243">
        <v>242</v>
      </c>
      <c r="B243" s="14">
        <v>41150</v>
      </c>
      <c r="C243" s="10">
        <v>32.403300000000002</v>
      </c>
      <c r="D243" s="6">
        <f t="shared" si="13"/>
        <v>122808.507</v>
      </c>
      <c r="E243" s="2">
        <v>30.2819</v>
      </c>
      <c r="F243" s="6">
        <f t="shared" si="12"/>
        <v>114768.401</v>
      </c>
      <c r="G243" s="5">
        <f t="shared" si="14"/>
        <v>8040.1059999999998</v>
      </c>
      <c r="K243" s="15">
        <v>1462.9230718341646</v>
      </c>
      <c r="L243" s="15">
        <v>2868.3810395330429</v>
      </c>
      <c r="M243" s="15">
        <v>1499.9539104633598</v>
      </c>
      <c r="N243" s="15">
        <v>153.62432487763567</v>
      </c>
      <c r="O243" s="15">
        <v>5984.8823467082029</v>
      </c>
    </row>
    <row r="244" spans="1:20">
      <c r="A244">
        <v>243</v>
      </c>
      <c r="B244" s="14">
        <v>41151</v>
      </c>
      <c r="C244" s="10">
        <v>31.307500000000001</v>
      </c>
      <c r="D244" s="6">
        <f t="shared" si="13"/>
        <v>118655.425</v>
      </c>
      <c r="E244" s="2">
        <v>29.5763</v>
      </c>
      <c r="F244" s="6">
        <f t="shared" si="12"/>
        <v>112094.177</v>
      </c>
      <c r="G244" s="5">
        <f t="shared" si="14"/>
        <v>6561.2480000000069</v>
      </c>
      <c r="K244" s="15">
        <v>1427.7715543160546</v>
      </c>
      <c r="L244" s="15">
        <v>2790.8211720079689</v>
      </c>
      <c r="M244" s="15">
        <v>1437.6035922657329</v>
      </c>
      <c r="N244" s="15">
        <v>144.36985534999394</v>
      </c>
      <c r="O244" s="15">
        <v>5800.566173939751</v>
      </c>
    </row>
    <row r="245" spans="1:20">
      <c r="A245">
        <v>244</v>
      </c>
      <c r="B245" s="14">
        <v>41152</v>
      </c>
      <c r="C245" s="10">
        <v>32.165300000000002</v>
      </c>
      <c r="D245" s="6">
        <f t="shared" si="13"/>
        <v>121906.48700000001</v>
      </c>
      <c r="E245" s="2">
        <v>29.2135</v>
      </c>
      <c r="F245" s="6">
        <f t="shared" si="12"/>
        <v>110719.16499999999</v>
      </c>
      <c r="G245" s="5">
        <f t="shared" si="14"/>
        <v>11187.322000000015</v>
      </c>
      <c r="H245" s="5">
        <f>SUM(G215:G245)</f>
        <v>519368.71400000004</v>
      </c>
      <c r="K245" s="15"/>
      <c r="L245" s="15"/>
      <c r="M245" s="15"/>
      <c r="N245" s="15"/>
      <c r="O245" s="15"/>
      <c r="P245" s="16">
        <f>SUM(K215:K245)</f>
        <v>44491.395893591369</v>
      </c>
      <c r="Q245" s="5">
        <f>SUM(L215:L245)</f>
        <v>94059.685967837009</v>
      </c>
      <c r="R245" s="5">
        <f>SUM(M215:M245)</f>
        <v>56926.323100380992</v>
      </c>
      <c r="S245" s="5">
        <f>SUM(N215:N245)</f>
        <v>7367.1778642335648</v>
      </c>
      <c r="T245" s="5">
        <f>SUM(O215:O245)</f>
        <v>202844.58282604296</v>
      </c>
    </row>
    <row r="246" spans="1:20">
      <c r="A246">
        <v>245</v>
      </c>
      <c r="B246" s="14">
        <v>41153</v>
      </c>
      <c r="C246" s="10">
        <v>35.487499999999997</v>
      </c>
      <c r="D246" s="6">
        <f t="shared" si="13"/>
        <v>134497.625</v>
      </c>
      <c r="E246" s="2">
        <v>30.625499999999999</v>
      </c>
      <c r="F246" s="6">
        <f t="shared" si="12"/>
        <v>116070.645</v>
      </c>
      <c r="G246" s="5">
        <f t="shared" si="14"/>
        <v>18426.979999999996</v>
      </c>
      <c r="K246" s="15">
        <v>1337.2153498226739</v>
      </c>
      <c r="L246" s="15">
        <v>2594.6540994882339</v>
      </c>
      <c r="M246" s="15">
        <v>1323.6304220580651</v>
      </c>
      <c r="N246" s="15">
        <v>129.9688762116478</v>
      </c>
      <c r="O246" s="15">
        <v>5385.4687475806204</v>
      </c>
    </row>
    <row r="247" spans="1:20">
      <c r="A247">
        <v>246</v>
      </c>
      <c r="B247" s="14">
        <v>41154</v>
      </c>
      <c r="C247" s="10">
        <v>28.470800000000001</v>
      </c>
      <c r="D247" s="6">
        <f t="shared" si="13"/>
        <v>107904.33199999999</v>
      </c>
      <c r="E247" s="2">
        <v>29.7346</v>
      </c>
      <c r="F247" s="6">
        <f t="shared" si="12"/>
        <v>112694.13400000001</v>
      </c>
      <c r="G247" s="5">
        <f t="shared" si="14"/>
        <v>-4789.8020000000106</v>
      </c>
      <c r="K247" s="15">
        <v>1390.9844248996669</v>
      </c>
      <c r="L247" s="15">
        <v>2702.3215593158566</v>
      </c>
      <c r="M247" s="15">
        <v>1378.8419410518845</v>
      </c>
      <c r="N247" s="15">
        <v>136.74356781143018</v>
      </c>
      <c r="O247" s="15">
        <v>5608.8914930788378</v>
      </c>
    </row>
    <row r="248" spans="1:20">
      <c r="A248">
        <v>247</v>
      </c>
      <c r="B248" s="14">
        <v>41155</v>
      </c>
      <c r="C248" s="10">
        <v>31.439399999999999</v>
      </c>
      <c r="D248" s="6">
        <f t="shared" si="13"/>
        <v>119155.326</v>
      </c>
      <c r="E248" s="2">
        <v>25.648700000000002</v>
      </c>
      <c r="F248" s="6">
        <f t="shared" si="12"/>
        <v>97208.573000000004</v>
      </c>
      <c r="G248" s="5">
        <f t="shared" si="14"/>
        <v>21946.752999999997</v>
      </c>
      <c r="K248" s="15">
        <v>1119.0724025425436</v>
      </c>
      <c r="L248" s="15">
        <v>2163.5820570320734</v>
      </c>
      <c r="M248" s="15">
        <v>1110.9253140683822</v>
      </c>
      <c r="N248" s="15">
        <v>110.02199523504125</v>
      </c>
      <c r="O248" s="15">
        <v>4503.6017688780412</v>
      </c>
    </row>
    <row r="249" spans="1:20">
      <c r="A249">
        <v>248</v>
      </c>
      <c r="B249" s="14">
        <v>41156</v>
      </c>
      <c r="C249" s="10">
        <v>29.982399999999998</v>
      </c>
      <c r="D249" s="6">
        <f t="shared" si="13"/>
        <v>113633.296</v>
      </c>
      <c r="E249" s="2">
        <v>28.580200000000001</v>
      </c>
      <c r="F249" s="6">
        <f t="shared" si="12"/>
        <v>108318.958</v>
      </c>
      <c r="G249" s="5">
        <f t="shared" si="14"/>
        <v>5314.3380000000034</v>
      </c>
      <c r="K249" s="15">
        <v>1349.9565552341039</v>
      </c>
      <c r="L249" s="15">
        <v>2640.1123302644091</v>
      </c>
      <c r="M249" s="15">
        <v>1342.1118090419041</v>
      </c>
      <c r="N249" s="15">
        <v>137.06988211233744</v>
      </c>
      <c r="O249" s="15">
        <v>5469.2505766527547</v>
      </c>
    </row>
    <row r="250" spans="1:20">
      <c r="A250">
        <v>249</v>
      </c>
      <c r="B250" s="14">
        <v>41157</v>
      </c>
      <c r="C250" s="10">
        <v>33.104300000000002</v>
      </c>
      <c r="D250" s="6">
        <f t="shared" si="13"/>
        <v>125465.29700000001</v>
      </c>
      <c r="E250" s="2">
        <v>29.215699999999998</v>
      </c>
      <c r="F250" s="6">
        <f t="shared" si="12"/>
        <v>110727.503</v>
      </c>
      <c r="G250" s="5">
        <f t="shared" si="14"/>
        <v>14737.794000000009</v>
      </c>
      <c r="K250" s="15">
        <v>1335.8600143483502</v>
      </c>
      <c r="L250" s="15">
        <v>2614.7485716494443</v>
      </c>
      <c r="M250" s="15">
        <v>1330.0868442725841</v>
      </c>
      <c r="N250" s="15">
        <v>137.14325548590938</v>
      </c>
      <c r="O250" s="15">
        <v>5417.8386857562882</v>
      </c>
    </row>
    <row r="251" spans="1:20">
      <c r="A251">
        <v>250</v>
      </c>
      <c r="B251" s="14">
        <v>41158</v>
      </c>
      <c r="C251" s="10">
        <v>24.7514</v>
      </c>
      <c r="D251" s="6">
        <f t="shared" si="13"/>
        <v>93807.805999999997</v>
      </c>
      <c r="E251" s="2">
        <v>23.192799999999998</v>
      </c>
      <c r="F251" s="6">
        <f t="shared" si="12"/>
        <v>87900.712</v>
      </c>
      <c r="G251" s="5">
        <f t="shared" si="14"/>
        <v>5907.0939999999973</v>
      </c>
      <c r="K251" s="15">
        <v>1297.216276663004</v>
      </c>
      <c r="L251" s="15">
        <v>2551.3955516223241</v>
      </c>
      <c r="M251" s="15">
        <v>1293.5691210443617</v>
      </c>
      <c r="N251" s="15">
        <v>135.64448373271384</v>
      </c>
      <c r="O251" s="15">
        <v>5277.8254330624031</v>
      </c>
    </row>
    <row r="252" spans="1:20">
      <c r="A252">
        <v>251</v>
      </c>
      <c r="B252" s="14">
        <v>41159</v>
      </c>
      <c r="C252" s="10">
        <v>32.804099999999998</v>
      </c>
      <c r="D252" s="6">
        <f t="shared" si="13"/>
        <v>124327.539</v>
      </c>
      <c r="E252" s="2">
        <v>26.2715</v>
      </c>
      <c r="F252" s="6">
        <f t="shared" si="12"/>
        <v>99568.985000000001</v>
      </c>
      <c r="G252" s="5">
        <f t="shared" si="14"/>
        <v>24758.554000000004</v>
      </c>
      <c r="K252" s="15">
        <v>926.9815254426461</v>
      </c>
      <c r="L252" s="15">
        <v>1931.737045937406</v>
      </c>
      <c r="M252" s="15">
        <v>925.79481830911527</v>
      </c>
      <c r="N252" s="15">
        <v>109.02517837772037</v>
      </c>
      <c r="O252" s="15">
        <v>3893.5385680668878</v>
      </c>
    </row>
    <row r="253" spans="1:20">
      <c r="A253">
        <v>252</v>
      </c>
      <c r="B253" s="14">
        <v>41160</v>
      </c>
      <c r="C253" s="10">
        <v>33.104300000000002</v>
      </c>
      <c r="D253" s="6">
        <f t="shared" si="13"/>
        <v>125465.29700000001</v>
      </c>
      <c r="E253" s="2">
        <v>28.6526</v>
      </c>
      <c r="F253" s="6">
        <f t="shared" si="12"/>
        <v>108593.35399999999</v>
      </c>
      <c r="G253" s="5">
        <f t="shared" si="14"/>
        <v>16871.943000000014</v>
      </c>
      <c r="K253" s="15">
        <v>1117.5872817116046</v>
      </c>
      <c r="L253" s="15">
        <v>2249.9769151322303</v>
      </c>
      <c r="M253" s="15">
        <v>1117.8921395490042</v>
      </c>
      <c r="N253" s="15">
        <v>124.45441536381466</v>
      </c>
      <c r="O253" s="15">
        <v>4609.9107517566536</v>
      </c>
    </row>
    <row r="254" spans="1:20">
      <c r="A254">
        <v>253</v>
      </c>
      <c r="B254" s="14">
        <v>41161</v>
      </c>
      <c r="C254" s="10">
        <v>35.348799999999997</v>
      </c>
      <c r="D254" s="6">
        <f t="shared" si="13"/>
        <v>133971.95199999999</v>
      </c>
      <c r="E254" s="2">
        <v>32.134300000000003</v>
      </c>
      <c r="F254" s="6">
        <f t="shared" si="12"/>
        <v>121788.99700000002</v>
      </c>
      <c r="G254" s="5">
        <f t="shared" si="14"/>
        <v>12182.954999999973</v>
      </c>
      <c r="K254" s="15">
        <v>1182.7410090847834</v>
      </c>
      <c r="L254" s="15">
        <v>2348.8891692070738</v>
      </c>
      <c r="M254" s="15">
        <v>1184.9265201907783</v>
      </c>
      <c r="N254" s="15">
        <v>129.70940848042071</v>
      </c>
      <c r="O254" s="15">
        <v>4846.2661069630558</v>
      </c>
    </row>
    <row r="255" spans="1:20">
      <c r="A255">
        <v>254</v>
      </c>
      <c r="B255" s="14">
        <v>41162</v>
      </c>
      <c r="C255" s="10">
        <v>35.442700000000002</v>
      </c>
      <c r="D255" s="6">
        <f t="shared" si="13"/>
        <v>134327.83300000001</v>
      </c>
      <c r="E255" s="2">
        <v>35.0702</v>
      </c>
      <c r="F255" s="6">
        <f t="shared" si="12"/>
        <v>132916.05799999999</v>
      </c>
      <c r="G255" s="5">
        <f t="shared" si="14"/>
        <v>1411.7750000000233</v>
      </c>
      <c r="K255" s="15">
        <v>1167.575701814769</v>
      </c>
      <c r="L255" s="15">
        <v>2321.6624138525381</v>
      </c>
      <c r="M255" s="15">
        <v>1171.5985268937991</v>
      </c>
      <c r="N255" s="15">
        <v>129.5787096001342</v>
      </c>
      <c r="O255" s="15">
        <v>4790.4153521612407</v>
      </c>
    </row>
    <row r="256" spans="1:20">
      <c r="A256">
        <v>255</v>
      </c>
      <c r="B256" s="14">
        <v>41163</v>
      </c>
      <c r="C256" s="10">
        <v>37.866399999999999</v>
      </c>
      <c r="D256" s="6">
        <f t="shared" si="13"/>
        <v>143513.65599999999</v>
      </c>
      <c r="E256" s="2">
        <v>35.781700000000001</v>
      </c>
      <c r="F256" s="6">
        <f t="shared" si="12"/>
        <v>135612.64300000001</v>
      </c>
      <c r="G256" s="5">
        <f t="shared" si="14"/>
        <v>7901.0129999999772</v>
      </c>
      <c r="K256" s="15">
        <v>809.04126413467429</v>
      </c>
      <c r="L256" s="15">
        <v>1718.3361360113558</v>
      </c>
      <c r="M256" s="15">
        <v>813.13996161701164</v>
      </c>
      <c r="N256" s="15">
        <v>102.46642713543396</v>
      </c>
      <c r="O256" s="15">
        <v>3442.9837888984757</v>
      </c>
    </row>
    <row r="257" spans="1:15">
      <c r="A257">
        <v>256</v>
      </c>
      <c r="B257" s="14">
        <v>41164</v>
      </c>
      <c r="C257" s="10">
        <v>38.055700000000002</v>
      </c>
      <c r="D257" s="6">
        <f t="shared" si="13"/>
        <v>144231.103</v>
      </c>
      <c r="E257" s="2">
        <v>35.233699999999999</v>
      </c>
      <c r="F257" s="6">
        <f t="shared" si="12"/>
        <v>133535.723</v>
      </c>
      <c r="G257" s="5">
        <f t="shared" si="14"/>
        <v>10695.380000000005</v>
      </c>
      <c r="K257" s="15">
        <v>999.16392438829087</v>
      </c>
      <c r="L257" s="15">
        <v>2018.5881853599237</v>
      </c>
      <c r="M257" s="15">
        <v>1005.8686488955359</v>
      </c>
      <c r="N257" s="15">
        <v>116.52268939000356</v>
      </c>
      <c r="O257" s="15">
        <v>4140.1434480337539</v>
      </c>
    </row>
    <row r="258" spans="1:15">
      <c r="A258">
        <v>257</v>
      </c>
      <c r="B258" s="14">
        <v>41165</v>
      </c>
      <c r="C258" s="10">
        <v>31.337399999999999</v>
      </c>
      <c r="D258" s="6">
        <f t="shared" si="13"/>
        <v>118768.746</v>
      </c>
      <c r="E258" s="2">
        <v>30.508800000000001</v>
      </c>
      <c r="F258" s="6">
        <f t="shared" ref="F258:F310" si="15">(E258*1000000)*0.00379</f>
        <v>115628.352</v>
      </c>
      <c r="G258" s="5">
        <f t="shared" si="14"/>
        <v>3140.3940000000002</v>
      </c>
      <c r="K258" s="15">
        <v>1192.9777351673783</v>
      </c>
      <c r="L258" s="15">
        <v>2363.769419760024</v>
      </c>
      <c r="M258" s="15">
        <v>1202.9732455449632</v>
      </c>
      <c r="N258" s="15">
        <v>135.23973377846002</v>
      </c>
      <c r="O258" s="15">
        <v>4894.9601342508249</v>
      </c>
    </row>
    <row r="259" spans="1:15">
      <c r="A259">
        <v>258</v>
      </c>
      <c r="B259" s="14">
        <v>41166</v>
      </c>
      <c r="C259" s="10">
        <v>30.596399999999999</v>
      </c>
      <c r="D259" s="6">
        <f t="shared" ref="D259:D322" si="16">(C259*1000000)*0.00379</f>
        <v>115960.356</v>
      </c>
      <c r="E259" s="2">
        <v>25.999199999999998</v>
      </c>
      <c r="F259" s="6">
        <f t="shared" si="15"/>
        <v>98536.967999999993</v>
      </c>
      <c r="G259" s="5">
        <f t="shared" ref="G259:G310" si="17">D259-F259</f>
        <v>17423.388000000006</v>
      </c>
      <c r="K259" s="15">
        <v>833.0408880455401</v>
      </c>
      <c r="L259" s="15">
        <v>1632.7950571705344</v>
      </c>
      <c r="M259" s="15">
        <v>841.43087002267589</v>
      </c>
      <c r="N259" s="15">
        <v>93.463189631182814</v>
      </c>
      <c r="O259" s="15">
        <v>3400.7300048699335</v>
      </c>
    </row>
    <row r="260" spans="1:15">
      <c r="A260">
        <v>259</v>
      </c>
      <c r="B260" s="14">
        <v>41167</v>
      </c>
      <c r="C260" s="10">
        <v>36.004600000000003</v>
      </c>
      <c r="D260" s="6">
        <f t="shared" si="16"/>
        <v>136457.43400000001</v>
      </c>
      <c r="E260" s="2">
        <v>26.709199999999999</v>
      </c>
      <c r="F260" s="6">
        <f t="shared" si="15"/>
        <v>101227.868</v>
      </c>
      <c r="G260" s="5">
        <f t="shared" si="17"/>
        <v>35229.566000000006</v>
      </c>
      <c r="K260" s="15">
        <v>944.44880059517516</v>
      </c>
      <c r="L260" s="15">
        <v>1913.2954676922636</v>
      </c>
      <c r="M260" s="15">
        <v>955.58343009938801</v>
      </c>
      <c r="N260" s="15">
        <v>113.84073484305461</v>
      </c>
      <c r="O260" s="15">
        <v>3927.1684332298814</v>
      </c>
    </row>
    <row r="261" spans="1:15">
      <c r="A261">
        <v>260</v>
      </c>
      <c r="B261" s="14">
        <v>41168</v>
      </c>
      <c r="C261" s="10">
        <v>32.951700000000002</v>
      </c>
      <c r="D261" s="6">
        <f t="shared" si="16"/>
        <v>124886.94300000001</v>
      </c>
      <c r="E261" s="2">
        <v>32.055300000000003</v>
      </c>
      <c r="F261" s="6">
        <f t="shared" si="15"/>
        <v>121489.58700000001</v>
      </c>
      <c r="G261" s="5">
        <f t="shared" si="17"/>
        <v>3397.3559999999998</v>
      </c>
      <c r="K261" s="15">
        <v>841.64059917878171</v>
      </c>
      <c r="L261" s="15">
        <v>1709.2452922790333</v>
      </c>
      <c r="M261" s="15">
        <v>853.03078144418032</v>
      </c>
      <c r="N261" s="15">
        <v>102.91340673753882</v>
      </c>
      <c r="O261" s="15">
        <v>3506.8300796395342</v>
      </c>
    </row>
    <row r="262" spans="1:15">
      <c r="A262">
        <v>261</v>
      </c>
      <c r="B262" s="14">
        <v>41169</v>
      </c>
      <c r="C262" s="10">
        <v>35.078600000000002</v>
      </c>
      <c r="D262" s="6">
        <f t="shared" si="16"/>
        <v>132947.894</v>
      </c>
      <c r="E262" s="2">
        <v>34.207599999999999</v>
      </c>
      <c r="F262" s="6">
        <f t="shared" si="15"/>
        <v>129646.804</v>
      </c>
      <c r="G262" s="5">
        <f t="shared" si="17"/>
        <v>3301.0899999999965</v>
      </c>
      <c r="K262" s="15">
        <v>1093.2649074062613</v>
      </c>
      <c r="L262" s="15">
        <v>2189.1434955829286</v>
      </c>
      <c r="M262" s="15">
        <v>1109.9955353958508</v>
      </c>
      <c r="N262" s="15">
        <v>131.426434394951</v>
      </c>
      <c r="O262" s="15">
        <v>4523.8303727799921</v>
      </c>
    </row>
    <row r="263" spans="1:15">
      <c r="A263">
        <v>262</v>
      </c>
      <c r="B263" s="14">
        <v>41170</v>
      </c>
      <c r="C263" s="10">
        <v>32.231400000000001</v>
      </c>
      <c r="D263" s="6">
        <f t="shared" si="16"/>
        <v>122157.00599999999</v>
      </c>
      <c r="E263" s="2">
        <v>30.1069</v>
      </c>
      <c r="F263" s="6">
        <f t="shared" si="15"/>
        <v>114105.151</v>
      </c>
      <c r="G263" s="5">
        <f t="shared" si="17"/>
        <v>8051.8549999999959</v>
      </c>
      <c r="K263" s="15">
        <v>1025.5955816821534</v>
      </c>
      <c r="L263" s="15">
        <v>2045.6641014291217</v>
      </c>
      <c r="M263" s="15">
        <v>1043.133584095094</v>
      </c>
      <c r="N263" s="15">
        <v>123.54960704013733</v>
      </c>
      <c r="O263" s="15">
        <v>4237.942874246507</v>
      </c>
    </row>
    <row r="264" spans="1:15">
      <c r="A264">
        <v>263</v>
      </c>
      <c r="B264" s="14">
        <v>41171</v>
      </c>
      <c r="C264" s="10">
        <v>33.500500000000002</v>
      </c>
      <c r="D264" s="6">
        <f t="shared" si="16"/>
        <v>126966.89500000002</v>
      </c>
      <c r="E264" s="2">
        <v>31.409700000000001</v>
      </c>
      <c r="F264" s="6">
        <f t="shared" si="15"/>
        <v>119042.76299999999</v>
      </c>
      <c r="G264" s="5">
        <f t="shared" si="17"/>
        <v>7924.1320000000269</v>
      </c>
      <c r="K264" s="15">
        <v>884.6714135883069</v>
      </c>
      <c r="L264" s="15">
        <v>1745.3297327620992</v>
      </c>
      <c r="M264" s="15">
        <v>901.41361889044083</v>
      </c>
      <c r="N264" s="15">
        <v>105.43467437357721</v>
      </c>
      <c r="O264" s="15">
        <v>3636.8494396144242</v>
      </c>
    </row>
    <row r="265" spans="1:15">
      <c r="A265">
        <v>264</v>
      </c>
      <c r="B265" s="14">
        <v>41172</v>
      </c>
      <c r="C265" s="10">
        <v>35.868000000000002</v>
      </c>
      <c r="D265" s="6">
        <f t="shared" si="16"/>
        <v>135939.72</v>
      </c>
      <c r="E265" s="2">
        <v>30.184999999999999</v>
      </c>
      <c r="F265" s="6">
        <f t="shared" si="15"/>
        <v>114401.15</v>
      </c>
      <c r="G265" s="5">
        <f t="shared" si="17"/>
        <v>21538.570000000007</v>
      </c>
      <c r="K265" s="15">
        <v>1134.6727116522397</v>
      </c>
      <c r="L265" s="15">
        <v>2261.781304956713</v>
      </c>
      <c r="M265" s="15">
        <v>1158.2482443595586</v>
      </c>
      <c r="N265" s="15">
        <v>139.07567324269979</v>
      </c>
      <c r="O265" s="15">
        <v>4693.7779342112117</v>
      </c>
    </row>
    <row r="266" spans="1:15">
      <c r="A266">
        <v>265</v>
      </c>
      <c r="B266" s="14">
        <v>41173</v>
      </c>
      <c r="C266" s="10">
        <v>31.632400000000001</v>
      </c>
      <c r="D266" s="6">
        <f t="shared" si="16"/>
        <v>119886.796</v>
      </c>
      <c r="E266" s="2">
        <v>29.790400000000002</v>
      </c>
      <c r="F266" s="6">
        <f t="shared" si="15"/>
        <v>112905.61599999999</v>
      </c>
      <c r="G266" s="5">
        <f t="shared" si="17"/>
        <v>6981.1800000000076</v>
      </c>
      <c r="K266" s="15">
        <v>759.47968242123534</v>
      </c>
      <c r="L266" s="15">
        <v>1505.4457981807461</v>
      </c>
      <c r="M266" s="15">
        <v>776.68858548622677</v>
      </c>
      <c r="N266" s="15">
        <v>93.113716727162114</v>
      </c>
      <c r="O266" s="15">
        <v>3134.7277828153706</v>
      </c>
    </row>
    <row r="267" spans="1:15">
      <c r="A267">
        <v>266</v>
      </c>
      <c r="B267" s="14">
        <v>41174</v>
      </c>
      <c r="C267" s="10">
        <v>36.393799999999999</v>
      </c>
      <c r="D267" s="6">
        <f t="shared" si="16"/>
        <v>137932.50200000001</v>
      </c>
      <c r="E267" s="2">
        <v>30.117000000000001</v>
      </c>
      <c r="F267" s="6">
        <f t="shared" si="15"/>
        <v>114143.43</v>
      </c>
      <c r="G267" s="5">
        <f t="shared" si="17"/>
        <v>23789.072000000015</v>
      </c>
      <c r="K267" s="15">
        <v>1065.8036616409472</v>
      </c>
      <c r="L267" s="15">
        <v>2130.8678355253242</v>
      </c>
      <c r="M267" s="15">
        <v>1091.9901500150052</v>
      </c>
      <c r="N267" s="15">
        <v>133.92207149360826</v>
      </c>
      <c r="O267" s="15">
        <v>4422.5837186748849</v>
      </c>
    </row>
    <row r="268" spans="1:15">
      <c r="A268">
        <v>267</v>
      </c>
      <c r="B268" s="14">
        <v>41175</v>
      </c>
      <c r="C268" s="10">
        <v>36.127899999999997</v>
      </c>
      <c r="D268" s="6">
        <f t="shared" si="16"/>
        <v>136924.74100000001</v>
      </c>
      <c r="E268" s="2">
        <v>34.2346</v>
      </c>
      <c r="F268" s="6">
        <f t="shared" si="15"/>
        <v>129749.13400000001</v>
      </c>
      <c r="G268" s="5">
        <f t="shared" si="17"/>
        <v>7175.6070000000036</v>
      </c>
      <c r="K268" s="15">
        <v>1012.517361526796</v>
      </c>
      <c r="L268" s="15">
        <v>2058.1480914011863</v>
      </c>
      <c r="M268" s="15">
        <v>1039.3600062637861</v>
      </c>
      <c r="N268" s="15">
        <v>132.50026523070599</v>
      </c>
      <c r="O268" s="15">
        <v>4242.525724422474</v>
      </c>
    </row>
    <row r="269" spans="1:15">
      <c r="A269">
        <v>268</v>
      </c>
      <c r="B269" s="14">
        <v>41176</v>
      </c>
      <c r="C269" s="10">
        <v>36.324300000000001</v>
      </c>
      <c r="D269" s="6">
        <f t="shared" si="16"/>
        <v>137669.09700000001</v>
      </c>
      <c r="E269" s="2">
        <v>34.942599999999999</v>
      </c>
      <c r="F269" s="6">
        <f t="shared" si="15"/>
        <v>132432.454</v>
      </c>
      <c r="G269" s="5">
        <f t="shared" si="17"/>
        <v>5236.6430000000109</v>
      </c>
      <c r="K269" s="15">
        <v>999.6833823117546</v>
      </c>
      <c r="L269" s="15">
        <v>2033.0886193943982</v>
      </c>
      <c r="M269" s="15">
        <v>1028.1571555676776</v>
      </c>
      <c r="N269" s="15">
        <v>132.27289145740829</v>
      </c>
      <c r="O269" s="15">
        <v>4193.2020487312384</v>
      </c>
    </row>
    <row r="270" spans="1:15">
      <c r="A270">
        <v>269</v>
      </c>
      <c r="B270" s="14">
        <v>41177</v>
      </c>
      <c r="C270" s="10">
        <v>32.298900000000003</v>
      </c>
      <c r="D270" s="6">
        <f t="shared" si="16"/>
        <v>122412.83100000002</v>
      </c>
      <c r="E270" s="2">
        <v>29.836200000000002</v>
      </c>
      <c r="F270" s="6">
        <f t="shared" si="15"/>
        <v>113079.198</v>
      </c>
      <c r="G270" s="5">
        <f t="shared" si="17"/>
        <v>9333.6330000000162</v>
      </c>
      <c r="K270" s="15">
        <v>629.78551897356226</v>
      </c>
      <c r="L270" s="15">
        <v>1318.51530293407</v>
      </c>
      <c r="M270" s="15">
        <v>648.98543183957815</v>
      </c>
      <c r="N270" s="15">
        <v>88.867133334434513</v>
      </c>
      <c r="O270" s="15">
        <v>2686.1533870816452</v>
      </c>
    </row>
    <row r="271" spans="1:15">
      <c r="A271">
        <v>270</v>
      </c>
      <c r="B271" s="14">
        <v>41178</v>
      </c>
      <c r="C271" s="10">
        <v>31.868099999999998</v>
      </c>
      <c r="D271" s="6">
        <f t="shared" si="16"/>
        <v>120780.099</v>
      </c>
      <c r="E271" s="2">
        <v>28.830500000000001</v>
      </c>
      <c r="F271" s="6">
        <f t="shared" si="15"/>
        <v>109267.595</v>
      </c>
      <c r="G271" s="5">
        <f t="shared" si="17"/>
        <v>11512.504000000001</v>
      </c>
      <c r="K271" s="15">
        <v>929.5263294536071</v>
      </c>
      <c r="L271" s="15">
        <v>1899.8542781052545</v>
      </c>
      <c r="M271" s="15">
        <v>959.75683716190633</v>
      </c>
      <c r="N271" s="15">
        <v>126.84450945448245</v>
      </c>
      <c r="O271" s="15">
        <v>3915.9819541752504</v>
      </c>
    </row>
    <row r="272" spans="1:15">
      <c r="A272">
        <v>271</v>
      </c>
      <c r="B272" s="14">
        <v>41179</v>
      </c>
      <c r="C272" s="10">
        <v>34.124099999999999</v>
      </c>
      <c r="D272" s="6">
        <f t="shared" si="16"/>
        <v>129330.33899999999</v>
      </c>
      <c r="E272" s="2">
        <v>30.745899999999999</v>
      </c>
      <c r="F272" s="6">
        <f t="shared" si="15"/>
        <v>116526.961</v>
      </c>
      <c r="G272" s="5">
        <f t="shared" si="17"/>
        <v>12803.377999999997</v>
      </c>
      <c r="K272" s="15">
        <v>535.59748385672253</v>
      </c>
      <c r="L272" s="15">
        <v>1105.6473792840695</v>
      </c>
      <c r="M272" s="15">
        <v>554.12473875696389</v>
      </c>
      <c r="N272" s="15">
        <v>75.28954256476348</v>
      </c>
      <c r="O272" s="15">
        <v>2270.6591444625192</v>
      </c>
    </row>
    <row r="273" spans="1:20">
      <c r="A273">
        <v>272</v>
      </c>
      <c r="B273" s="14">
        <v>41180</v>
      </c>
      <c r="C273" s="10">
        <v>33.985300000000002</v>
      </c>
      <c r="D273" s="6">
        <f t="shared" si="16"/>
        <v>128804.287</v>
      </c>
      <c r="E273" s="2">
        <v>30.053799999999999</v>
      </c>
      <c r="F273" s="6">
        <f t="shared" si="15"/>
        <v>113903.902</v>
      </c>
      <c r="G273" s="5">
        <f t="shared" si="17"/>
        <v>14900.384999999995</v>
      </c>
      <c r="K273" s="15">
        <v>763.46862719530873</v>
      </c>
      <c r="L273" s="15">
        <v>1509.420275196863</v>
      </c>
      <c r="M273" s="15">
        <v>791.48414184563751</v>
      </c>
      <c r="N273" s="15">
        <v>99.688601059679556</v>
      </c>
      <c r="O273" s="15">
        <v>3164.0616452974891</v>
      </c>
    </row>
    <row r="274" spans="1:20">
      <c r="A274">
        <v>273</v>
      </c>
      <c r="B274" s="14">
        <v>41181</v>
      </c>
      <c r="C274" s="10">
        <v>32.222299999999997</v>
      </c>
      <c r="D274" s="6">
        <f t="shared" si="16"/>
        <v>122122.51699999998</v>
      </c>
      <c r="E274" s="2">
        <v>26.923999999999999</v>
      </c>
      <c r="F274" s="6">
        <f t="shared" si="15"/>
        <v>102041.95999999999</v>
      </c>
      <c r="G274" s="5">
        <f t="shared" si="17"/>
        <v>20080.556999999986</v>
      </c>
      <c r="K274" s="15">
        <v>946.96311455634918</v>
      </c>
      <c r="L274" s="15">
        <v>1931.1298115195307</v>
      </c>
      <c r="M274" s="15">
        <v>983.73673263017201</v>
      </c>
      <c r="N274" s="15">
        <v>132.44456288675343</v>
      </c>
      <c r="O274" s="15">
        <v>3994.2742215928051</v>
      </c>
    </row>
    <row r="275" spans="1:20" ht="16" thickBot="1">
      <c r="A275">
        <v>274</v>
      </c>
      <c r="B275" s="14">
        <v>41182</v>
      </c>
      <c r="C275" s="10">
        <v>32.074399999999997</v>
      </c>
      <c r="D275" s="6">
        <f t="shared" si="16"/>
        <v>121561.97599999998</v>
      </c>
      <c r="E275" s="2">
        <v>28.277899999999999</v>
      </c>
      <c r="F275" s="6">
        <f t="shared" si="15"/>
        <v>107173.24099999999</v>
      </c>
      <c r="G275" s="5">
        <f t="shared" si="17"/>
        <v>14388.734999999986</v>
      </c>
      <c r="H275" s="5">
        <f>SUM(G246:G275)</f>
        <v>361572.82199999999</v>
      </c>
      <c r="K275" s="15">
        <v>949.36477838329597</v>
      </c>
      <c r="L275" s="15">
        <v>1934.908717906832</v>
      </c>
      <c r="M275" s="15">
        <v>988.29549996043102</v>
      </c>
      <c r="N275" s="15">
        <v>133.94480700792394</v>
      </c>
      <c r="O275" s="15">
        <v>4006.5138032584823</v>
      </c>
      <c r="P275" s="16">
        <f>SUM(K246:K275)</f>
        <v>30575.898307722535</v>
      </c>
      <c r="Q275" s="16">
        <f t="shared" ref="Q275:T275" si="18">SUM(L246:L275)</f>
        <v>61144.05401595385</v>
      </c>
      <c r="R275" s="16">
        <f t="shared" si="18"/>
        <v>30926.774656371956</v>
      </c>
      <c r="S275" s="16">
        <f t="shared" si="18"/>
        <v>3592.1804441951313</v>
      </c>
      <c r="T275" s="16">
        <f t="shared" si="18"/>
        <v>126238.90742424349</v>
      </c>
    </row>
    <row r="276" spans="1:20">
      <c r="A276">
        <v>275</v>
      </c>
      <c r="B276" s="14">
        <v>41183</v>
      </c>
      <c r="C276" s="3">
        <v>27.869344657647158</v>
      </c>
      <c r="D276" s="6">
        <f t="shared" si="16"/>
        <v>105624.81625248273</v>
      </c>
      <c r="E276" s="18">
        <v>26.916799999999999</v>
      </c>
      <c r="F276" s="6">
        <f t="shared" si="15"/>
        <v>102014.67200000001</v>
      </c>
      <c r="G276" s="5">
        <f t="shared" si="17"/>
        <v>3610.1442524827289</v>
      </c>
      <c r="K276" s="15">
        <v>774.0181069367942</v>
      </c>
      <c r="L276" s="15">
        <v>1599.7568208976438</v>
      </c>
      <c r="M276" s="15">
        <v>807.46938581547363</v>
      </c>
      <c r="N276" s="15">
        <v>113.16122292911724</v>
      </c>
      <c r="O276" s="15">
        <v>3294.4055365790291</v>
      </c>
    </row>
    <row r="277" spans="1:20">
      <c r="A277">
        <v>276</v>
      </c>
      <c r="B277" s="14">
        <v>41184</v>
      </c>
      <c r="C277" s="3">
        <v>25.969067132441626</v>
      </c>
      <c r="D277" s="6">
        <f t="shared" si="16"/>
        <v>98422.764431953765</v>
      </c>
      <c r="E277" s="19">
        <v>22.8752</v>
      </c>
      <c r="F277" s="6">
        <f t="shared" si="15"/>
        <v>86697.008000000002</v>
      </c>
      <c r="G277" s="5">
        <f t="shared" si="17"/>
        <v>11725.756431953763</v>
      </c>
      <c r="K277" s="15">
        <v>861.38755742699152</v>
      </c>
      <c r="L277" s="15">
        <v>1754.1610096910194</v>
      </c>
      <c r="M277" s="15">
        <v>900.55127706931603</v>
      </c>
      <c r="N277" s="15">
        <v>123.84348044250824</v>
      </c>
      <c r="O277" s="15">
        <v>3639.9433246298354</v>
      </c>
    </row>
    <row r="278" spans="1:20">
      <c r="A278">
        <v>277</v>
      </c>
      <c r="B278" s="14">
        <v>41185</v>
      </c>
      <c r="C278" s="3">
        <v>27.708876372255908</v>
      </c>
      <c r="D278" s="6">
        <f t="shared" si="16"/>
        <v>105016.64145084989</v>
      </c>
      <c r="E278" s="19">
        <v>25.9224</v>
      </c>
      <c r="F278" s="6">
        <f t="shared" si="15"/>
        <v>98245.895999999993</v>
      </c>
      <c r="G278" s="5">
        <f t="shared" si="17"/>
        <v>6770.7454508498922</v>
      </c>
      <c r="K278" s="15">
        <v>907.34822491998818</v>
      </c>
      <c r="L278" s="15">
        <v>1860.3508264438849</v>
      </c>
      <c r="M278" s="15">
        <v>950.67642946051274</v>
      </c>
      <c r="N278" s="15">
        <v>133.41358140738524</v>
      </c>
      <c r="O278" s="15">
        <v>3851.7890622317709</v>
      </c>
    </row>
    <row r="279" spans="1:20">
      <c r="A279">
        <v>278</v>
      </c>
      <c r="B279" s="14">
        <v>41186</v>
      </c>
      <c r="C279" s="3">
        <v>24.957441254201147</v>
      </c>
      <c r="D279" s="6">
        <f t="shared" si="16"/>
        <v>94588.702353422355</v>
      </c>
      <c r="E279" s="19">
        <v>22.6753</v>
      </c>
      <c r="F279" s="6">
        <f t="shared" si="15"/>
        <v>85939.387000000002</v>
      </c>
      <c r="G279" s="5">
        <f t="shared" si="17"/>
        <v>8649.3153534223529</v>
      </c>
      <c r="K279" s="15">
        <v>884.87123019084925</v>
      </c>
      <c r="L279" s="15">
        <v>1822.2872087342976</v>
      </c>
      <c r="M279" s="15">
        <v>929.18454747652117</v>
      </c>
      <c r="N279" s="15">
        <v>132.49587438195169</v>
      </c>
      <c r="O279" s="15">
        <v>3768.8388607836196</v>
      </c>
    </row>
    <row r="280" spans="1:20">
      <c r="A280">
        <v>279</v>
      </c>
      <c r="B280" s="14">
        <v>41187</v>
      </c>
      <c r="C280" s="3">
        <v>24.03406159604701</v>
      </c>
      <c r="D280" s="6">
        <f t="shared" si="16"/>
        <v>91089.093449018168</v>
      </c>
      <c r="E280" s="19">
        <v>21.2258</v>
      </c>
      <c r="F280" s="6">
        <f t="shared" si="15"/>
        <v>80445.782000000007</v>
      </c>
      <c r="G280" s="5">
        <f t="shared" si="17"/>
        <v>10643.311449018162</v>
      </c>
      <c r="K280" s="15">
        <v>796.92414970457696</v>
      </c>
      <c r="L280" s="15">
        <v>1664.5930053311483</v>
      </c>
      <c r="M280" s="15">
        <v>838.71938603970182</v>
      </c>
      <c r="N280" s="15">
        <v>123.92013360764422</v>
      </c>
      <c r="O280" s="15">
        <v>3424.1566746830717</v>
      </c>
    </row>
    <row r="281" spans="1:20">
      <c r="A281">
        <v>280</v>
      </c>
      <c r="B281" s="14">
        <v>41188</v>
      </c>
      <c r="C281" s="3">
        <v>28.40837436473938</v>
      </c>
      <c r="D281" s="6">
        <f t="shared" si="16"/>
        <v>107667.73884236225</v>
      </c>
      <c r="E281" s="19">
        <v>20.840699999999998</v>
      </c>
      <c r="F281" s="6">
        <f t="shared" si="15"/>
        <v>78986.252999999997</v>
      </c>
      <c r="G281" s="5">
        <f t="shared" si="17"/>
        <v>28681.48584236225</v>
      </c>
      <c r="K281" s="15">
        <v>719.09930523992386</v>
      </c>
      <c r="L281" s="15">
        <v>1529.6249475140642</v>
      </c>
      <c r="M281" s="15">
        <v>758.54492903906373</v>
      </c>
      <c r="N281" s="15">
        <v>116.8522765675356</v>
      </c>
      <c r="O281" s="15">
        <v>3124.1214583605874</v>
      </c>
    </row>
    <row r="282" spans="1:20">
      <c r="A282">
        <v>281</v>
      </c>
      <c r="B282" s="14">
        <v>41189</v>
      </c>
      <c r="C282" s="3">
        <v>35.52638198082871</v>
      </c>
      <c r="D282" s="6">
        <f t="shared" si="16"/>
        <v>134644.9877073408</v>
      </c>
      <c r="E282" s="19">
        <v>30.070900000000002</v>
      </c>
      <c r="F282" s="6">
        <f t="shared" si="15"/>
        <v>113968.711</v>
      </c>
      <c r="G282" s="5">
        <f t="shared" si="17"/>
        <v>20676.276707340803</v>
      </c>
      <c r="K282" s="15">
        <v>767.99158091581739</v>
      </c>
      <c r="L282" s="15">
        <v>1613.8002760361396</v>
      </c>
      <c r="M282" s="15">
        <v>812.00172355029486</v>
      </c>
      <c r="N282" s="15">
        <v>123.224982646871</v>
      </c>
      <c r="O282" s="15">
        <v>3317.0185631491227</v>
      </c>
    </row>
    <row r="283" spans="1:20">
      <c r="A283">
        <v>282</v>
      </c>
      <c r="B283" s="14">
        <v>41190</v>
      </c>
      <c r="C283" s="3">
        <v>55.259468848939541</v>
      </c>
      <c r="D283" s="6">
        <f t="shared" si="16"/>
        <v>209433.38693748086</v>
      </c>
      <c r="E283" s="19">
        <v>44.7346</v>
      </c>
      <c r="F283" s="6">
        <f t="shared" si="15"/>
        <v>169544.13399999999</v>
      </c>
      <c r="G283" s="5">
        <f t="shared" si="17"/>
        <v>39889.252937480866</v>
      </c>
      <c r="K283" s="15">
        <v>747.89714357359378</v>
      </c>
      <c r="L283" s="15">
        <v>1577.1101716870696</v>
      </c>
      <c r="M283" s="15">
        <v>792.62192766781163</v>
      </c>
      <c r="N283" s="15">
        <v>122.05610703528961</v>
      </c>
      <c r="O283" s="15">
        <v>3239.6853499637646</v>
      </c>
    </row>
    <row r="284" spans="1:20">
      <c r="A284">
        <v>283</v>
      </c>
      <c r="B284" s="14">
        <v>41191</v>
      </c>
      <c r="C284" s="3">
        <v>63.696557701760661</v>
      </c>
      <c r="D284" s="6">
        <f t="shared" si="16"/>
        <v>241409.9536896729</v>
      </c>
      <c r="E284" s="19">
        <v>53.936300000000003</v>
      </c>
      <c r="F284" s="6">
        <f t="shared" si="15"/>
        <v>204418.57699999999</v>
      </c>
      <c r="G284" s="5">
        <f t="shared" si="17"/>
        <v>36991.376689672907</v>
      </c>
      <c r="K284" s="15">
        <v>753.80070285196086</v>
      </c>
      <c r="L284" s="15">
        <v>1587.758459416262</v>
      </c>
      <c r="M284" s="15">
        <v>800.7934239897794</v>
      </c>
      <c r="N284" s="15">
        <v>123.99097676151906</v>
      </c>
      <c r="O284" s="15">
        <v>3266.3435630195213</v>
      </c>
    </row>
    <row r="285" spans="1:20">
      <c r="A285">
        <v>284</v>
      </c>
      <c r="B285" s="14">
        <v>41192</v>
      </c>
      <c r="C285" s="3">
        <v>59.482946166474321</v>
      </c>
      <c r="D285" s="6">
        <f t="shared" si="16"/>
        <v>225440.36597093768</v>
      </c>
      <c r="E285" s="19">
        <v>51.1753</v>
      </c>
      <c r="F285" s="6">
        <f t="shared" si="15"/>
        <v>193954.38699999999</v>
      </c>
      <c r="G285" s="5">
        <f t="shared" si="17"/>
        <v>31485.978970937693</v>
      </c>
      <c r="K285" s="15">
        <v>543.67357091539634</v>
      </c>
      <c r="L285" s="15">
        <v>1182.722977984723</v>
      </c>
      <c r="M285" s="15">
        <v>578.97305403020835</v>
      </c>
      <c r="N285" s="15">
        <v>95.737310782308711</v>
      </c>
      <c r="O285" s="15">
        <v>2401.1069137126365</v>
      </c>
    </row>
    <row r="286" spans="1:20">
      <c r="A286">
        <v>285</v>
      </c>
      <c r="B286" s="14">
        <v>41193</v>
      </c>
      <c r="C286" s="3">
        <v>60.106749409294402</v>
      </c>
      <c r="D286" s="6">
        <f t="shared" si="16"/>
        <v>227804.58026122578</v>
      </c>
      <c r="E286" s="19">
        <v>56.341799999999999</v>
      </c>
      <c r="F286" s="6">
        <f t="shared" si="15"/>
        <v>213535.42199999999</v>
      </c>
      <c r="G286" s="5">
        <f t="shared" si="17"/>
        <v>14269.158261225792</v>
      </c>
      <c r="K286" s="15">
        <v>695.44113981758278</v>
      </c>
      <c r="L286" s="15">
        <v>1486.5400453181014</v>
      </c>
      <c r="M286" s="15">
        <v>742.42654614649427</v>
      </c>
      <c r="N286" s="15">
        <v>119.97145814580409</v>
      </c>
      <c r="O286" s="15">
        <v>3044.379189427983</v>
      </c>
    </row>
    <row r="287" spans="1:20">
      <c r="A287">
        <v>286</v>
      </c>
      <c r="B287" s="14">
        <v>41194</v>
      </c>
      <c r="C287" s="3">
        <v>71.193041067431835</v>
      </c>
      <c r="D287" s="6">
        <f t="shared" si="16"/>
        <v>269821.62564556667</v>
      </c>
      <c r="E287" s="19">
        <v>66.061700000000002</v>
      </c>
      <c r="F287" s="6">
        <f t="shared" si="15"/>
        <v>250373.84299999999</v>
      </c>
      <c r="G287" s="5">
        <f t="shared" si="17"/>
        <v>19447.78264556668</v>
      </c>
      <c r="K287" s="15">
        <v>495.09547757135118</v>
      </c>
      <c r="L287" s="15">
        <v>1125.1248670603891</v>
      </c>
      <c r="M287" s="15">
        <v>529.87359501039214</v>
      </c>
      <c r="N287" s="15">
        <v>96.698253588919869</v>
      </c>
      <c r="O287" s="15">
        <v>2246.7921932310524</v>
      </c>
    </row>
    <row r="288" spans="1:20">
      <c r="A288">
        <v>287</v>
      </c>
      <c r="B288" s="14">
        <v>41195</v>
      </c>
      <c r="C288" s="3">
        <v>68.671725256676552</v>
      </c>
      <c r="D288" s="6">
        <f t="shared" si="16"/>
        <v>260265.83872280415</v>
      </c>
      <c r="E288" s="19">
        <v>62.077100000000002</v>
      </c>
      <c r="F288" s="6">
        <f t="shared" si="15"/>
        <v>235272.209</v>
      </c>
      <c r="G288" s="5">
        <f t="shared" si="17"/>
        <v>24993.629722804151</v>
      </c>
      <c r="K288" s="15">
        <v>517.12441116376044</v>
      </c>
      <c r="L288" s="15">
        <v>1159.725801105129</v>
      </c>
      <c r="M288" s="15">
        <v>554.86356277191226</v>
      </c>
      <c r="N288" s="15">
        <v>99.753671808536097</v>
      </c>
      <c r="O288" s="15">
        <v>2331.4674468493381</v>
      </c>
    </row>
    <row r="289" spans="1:15">
      <c r="A289">
        <v>288</v>
      </c>
      <c r="B289" s="14">
        <v>41196</v>
      </c>
      <c r="C289" s="3">
        <v>70.934819085571945</v>
      </c>
      <c r="D289" s="6">
        <f t="shared" si="16"/>
        <v>268842.96433431766</v>
      </c>
      <c r="E289" s="19">
        <v>64.177400000000006</v>
      </c>
      <c r="F289" s="6">
        <f t="shared" si="15"/>
        <v>243232.34600000002</v>
      </c>
      <c r="G289" s="5">
        <f t="shared" si="17"/>
        <v>25610.618334317638</v>
      </c>
      <c r="K289" s="15">
        <v>608.64346164365315</v>
      </c>
      <c r="L289" s="15">
        <v>1324.0521211599087</v>
      </c>
      <c r="M289" s="15">
        <v>654.7568554066313</v>
      </c>
      <c r="N289" s="15">
        <v>112.10673354563214</v>
      </c>
      <c r="O289" s="15">
        <v>2699.5591717558254</v>
      </c>
    </row>
    <row r="290" spans="1:15">
      <c r="A290">
        <v>289</v>
      </c>
      <c r="B290" s="14">
        <v>41197</v>
      </c>
      <c r="C290" s="3">
        <v>73.13000498523779</v>
      </c>
      <c r="D290" s="6">
        <f t="shared" si="16"/>
        <v>277162.71889405121</v>
      </c>
      <c r="E290" s="19">
        <v>69.685299999999998</v>
      </c>
      <c r="F290" s="6">
        <f t="shared" si="15"/>
        <v>264107.28700000001</v>
      </c>
      <c r="G290" s="5">
        <f t="shared" si="17"/>
        <v>13055.431894051202</v>
      </c>
      <c r="K290" s="15">
        <v>690.32026285972336</v>
      </c>
      <c r="L290" s="15">
        <v>1470.80407704808</v>
      </c>
      <c r="M290" s="15">
        <v>744.58137690982471</v>
      </c>
      <c r="N290" s="15">
        <v>123.49442203342616</v>
      </c>
      <c r="O290" s="15">
        <v>3029.2001388510539</v>
      </c>
    </row>
    <row r="291" spans="1:15">
      <c r="A291">
        <v>290</v>
      </c>
      <c r="B291" s="14">
        <v>41198</v>
      </c>
      <c r="C291" s="3">
        <v>68.111039151305008</v>
      </c>
      <c r="D291" s="6">
        <f t="shared" si="16"/>
        <v>258140.83838344595</v>
      </c>
      <c r="E291" s="19">
        <v>62.087400000000002</v>
      </c>
      <c r="F291" s="6">
        <f t="shared" si="15"/>
        <v>235311.24599999998</v>
      </c>
      <c r="G291" s="5">
        <f t="shared" si="17"/>
        <v>22829.592383445968</v>
      </c>
      <c r="K291" s="15">
        <v>620.13405278081052</v>
      </c>
      <c r="L291" s="15">
        <v>1343.9931311805522</v>
      </c>
      <c r="M291" s="15">
        <v>670.67262044042695</v>
      </c>
      <c r="N291" s="15">
        <v>115.80287440793204</v>
      </c>
      <c r="O291" s="15">
        <v>2750.6026788097215</v>
      </c>
    </row>
    <row r="292" spans="1:15">
      <c r="A292">
        <v>291</v>
      </c>
      <c r="B292" s="14">
        <v>41199</v>
      </c>
      <c r="C292" s="3">
        <v>73.622790210422323</v>
      </c>
      <c r="D292" s="6">
        <f t="shared" si="16"/>
        <v>279030.37489750062</v>
      </c>
      <c r="E292" s="19">
        <v>65.5852</v>
      </c>
      <c r="F292" s="6">
        <f t="shared" si="15"/>
        <v>248567.908</v>
      </c>
      <c r="G292" s="5">
        <f t="shared" si="17"/>
        <v>30462.466897500621</v>
      </c>
      <c r="K292" s="15">
        <v>618.01099795060986</v>
      </c>
      <c r="L292" s="15">
        <v>1340.3605845570066</v>
      </c>
      <c r="M292" s="15">
        <v>670.19953845622683</v>
      </c>
      <c r="N292" s="15">
        <v>116.76344992293993</v>
      </c>
      <c r="O292" s="15">
        <v>2745.3345708867832</v>
      </c>
    </row>
    <row r="293" spans="1:15">
      <c r="A293">
        <v>292</v>
      </c>
      <c r="B293" s="14">
        <v>41200</v>
      </c>
      <c r="C293" s="3">
        <v>68.352495748062637</v>
      </c>
      <c r="D293" s="6">
        <f t="shared" si="16"/>
        <v>259055.95888515739</v>
      </c>
      <c r="E293" s="19">
        <v>62.956699999999998</v>
      </c>
      <c r="F293" s="6">
        <f t="shared" si="15"/>
        <v>238605.89300000001</v>
      </c>
      <c r="G293" s="5">
        <f t="shared" si="17"/>
        <v>20450.065885157383</v>
      </c>
      <c r="K293" s="15">
        <v>633.78825512558092</v>
      </c>
      <c r="L293" s="15">
        <v>1368.8769474427347</v>
      </c>
      <c r="M293" s="15">
        <v>689.2154487857955</v>
      </c>
      <c r="N293" s="15">
        <v>120.04857695207335</v>
      </c>
      <c r="O293" s="15">
        <v>2811.9292283061845</v>
      </c>
    </row>
    <row r="294" spans="1:15">
      <c r="A294">
        <v>293</v>
      </c>
      <c r="B294" s="14">
        <v>41201</v>
      </c>
      <c r="C294" s="3">
        <v>61.163049358743393</v>
      </c>
      <c r="D294" s="6">
        <f t="shared" si="16"/>
        <v>231807.95706963746</v>
      </c>
      <c r="E294" s="19">
        <v>59.3399</v>
      </c>
      <c r="F294" s="6">
        <f t="shared" si="15"/>
        <v>224898.22099999999</v>
      </c>
      <c r="G294" s="5">
        <f t="shared" si="17"/>
        <v>6909.7360696374672</v>
      </c>
      <c r="K294" s="15">
        <v>242.48100995354849</v>
      </c>
      <c r="L294" s="15">
        <v>589.3746319786967</v>
      </c>
      <c r="M294" s="15">
        <v>264.43073504795552</v>
      </c>
      <c r="N294" s="15">
        <v>57.103210272995547</v>
      </c>
      <c r="O294" s="15">
        <v>1153.3895872531962</v>
      </c>
    </row>
    <row r="295" spans="1:15">
      <c r="A295">
        <v>294</v>
      </c>
      <c r="B295" s="14">
        <v>41202</v>
      </c>
      <c r="C295" s="3">
        <v>46.656074870714249</v>
      </c>
      <c r="D295" s="6">
        <f t="shared" si="16"/>
        <v>176826.523760007</v>
      </c>
      <c r="E295" s="19">
        <v>44.027799999999999</v>
      </c>
      <c r="F295" s="6">
        <f t="shared" si="15"/>
        <v>166865.36199999999</v>
      </c>
      <c r="G295" s="5">
        <f t="shared" si="17"/>
        <v>9961.1617600070022</v>
      </c>
      <c r="K295" s="15">
        <v>603.67254254645184</v>
      </c>
      <c r="L295" s="15">
        <v>1313.9614391527975</v>
      </c>
      <c r="M295" s="15">
        <v>660.20685036757357</v>
      </c>
      <c r="N295" s="15">
        <v>118.50679101286983</v>
      </c>
      <c r="O295" s="15">
        <v>2696.3476230796932</v>
      </c>
    </row>
    <row r="296" spans="1:15">
      <c r="A296">
        <v>295</v>
      </c>
      <c r="B296" s="14">
        <v>41203</v>
      </c>
      <c r="C296" s="3">
        <v>38.945464889832451</v>
      </c>
      <c r="D296" s="6">
        <f t="shared" si="16"/>
        <v>147603.311932465</v>
      </c>
      <c r="E296" s="19">
        <v>36.959299999999999</v>
      </c>
      <c r="F296" s="6">
        <f t="shared" si="15"/>
        <v>140075.747</v>
      </c>
      <c r="G296" s="5">
        <f t="shared" si="17"/>
        <v>7527.5649324650003</v>
      </c>
      <c r="K296" s="15">
        <v>591.84422393979457</v>
      </c>
      <c r="L296" s="15">
        <v>1293.2097840471381</v>
      </c>
      <c r="M296" s="15">
        <v>649.16035976457351</v>
      </c>
      <c r="N296" s="15">
        <v>118.25650352207941</v>
      </c>
      <c r="O296" s="15">
        <v>2652.4708712735855</v>
      </c>
    </row>
    <row r="297" spans="1:15">
      <c r="A297">
        <v>296</v>
      </c>
      <c r="B297" s="14">
        <v>41204</v>
      </c>
      <c r="C297" s="3">
        <v>36.917538648644616</v>
      </c>
      <c r="D297" s="6">
        <f t="shared" si="16"/>
        <v>139917.47147836309</v>
      </c>
      <c r="E297" s="19">
        <v>35.254800000000003</v>
      </c>
      <c r="F297" s="6">
        <f t="shared" si="15"/>
        <v>133615.69200000001</v>
      </c>
      <c r="G297" s="5">
        <f t="shared" si="17"/>
        <v>6301.7794783630816</v>
      </c>
      <c r="K297" s="15">
        <v>530.18630987916538</v>
      </c>
      <c r="L297" s="15">
        <v>1179.7455302888343</v>
      </c>
      <c r="M297" s="15">
        <v>583.25867477358577</v>
      </c>
      <c r="N297" s="15">
        <v>110.82049743730573</v>
      </c>
      <c r="O297" s="15">
        <v>2404.0110123788913</v>
      </c>
    </row>
    <row r="298" spans="1:15">
      <c r="A298">
        <v>297</v>
      </c>
      <c r="B298" s="14">
        <v>41205</v>
      </c>
      <c r="C298" s="3">
        <v>37.31258589739155</v>
      </c>
      <c r="D298" s="6">
        <f t="shared" si="16"/>
        <v>141414.70055111399</v>
      </c>
      <c r="E298" s="19">
        <v>31.3142</v>
      </c>
      <c r="F298" s="6">
        <f t="shared" si="15"/>
        <v>118680.818</v>
      </c>
      <c r="G298" s="5">
        <f t="shared" si="17"/>
        <v>22733.882551113988</v>
      </c>
      <c r="K298" s="15">
        <v>383.54377082256275</v>
      </c>
      <c r="L298" s="15">
        <v>894.49735972092253</v>
      </c>
      <c r="M298" s="15">
        <v>423.21249811899031</v>
      </c>
      <c r="N298" s="15">
        <v>87.999513596714181</v>
      </c>
      <c r="O298" s="15">
        <v>1789.2531422591896</v>
      </c>
    </row>
    <row r="299" spans="1:15">
      <c r="A299">
        <v>298</v>
      </c>
      <c r="B299" s="14">
        <v>41206</v>
      </c>
      <c r="C299" s="3">
        <v>37.44120491464323</v>
      </c>
      <c r="D299" s="6">
        <f t="shared" si="16"/>
        <v>141902.16662649784</v>
      </c>
      <c r="E299" s="19">
        <v>33.384099999999997</v>
      </c>
      <c r="F299" s="6">
        <f t="shared" si="15"/>
        <v>126525.73899999999</v>
      </c>
      <c r="G299" s="5">
        <f t="shared" si="17"/>
        <v>15376.427626497854</v>
      </c>
      <c r="K299" s="15">
        <v>472.57435173655108</v>
      </c>
      <c r="L299" s="15">
        <v>1074.2853375874593</v>
      </c>
      <c r="M299" s="15">
        <v>523.05565312605188</v>
      </c>
      <c r="N299" s="15">
        <v>104.98742251088299</v>
      </c>
      <c r="O299" s="15">
        <v>2174.9027649609452</v>
      </c>
    </row>
    <row r="300" spans="1:15">
      <c r="A300">
        <v>299</v>
      </c>
      <c r="B300" s="14">
        <v>41207</v>
      </c>
      <c r="C300" s="3">
        <v>33.739282321637582</v>
      </c>
      <c r="D300" s="6">
        <f t="shared" si="16"/>
        <v>127871.87999900641</v>
      </c>
      <c r="E300" s="19">
        <v>29.627800000000001</v>
      </c>
      <c r="F300" s="6">
        <f t="shared" si="15"/>
        <v>112289.36199999999</v>
      </c>
      <c r="G300" s="5">
        <f t="shared" si="17"/>
        <v>15582.517999006421</v>
      </c>
      <c r="K300" s="15">
        <v>420.98871303636332</v>
      </c>
      <c r="L300" s="15">
        <v>978.21456344225612</v>
      </c>
      <c r="M300" s="15">
        <v>467.41903214074512</v>
      </c>
      <c r="N300" s="15">
        <v>98.435244039425953</v>
      </c>
      <c r="O300" s="15">
        <v>1965.0575526587904</v>
      </c>
    </row>
    <row r="301" spans="1:15">
      <c r="A301">
        <v>300</v>
      </c>
      <c r="B301" s="14">
        <v>41208</v>
      </c>
      <c r="C301" s="3">
        <v>30.407912143102855</v>
      </c>
      <c r="D301" s="6">
        <f t="shared" si="16"/>
        <v>115245.98702235981</v>
      </c>
      <c r="E301" s="19">
        <v>25.6294</v>
      </c>
      <c r="F301" s="6">
        <f t="shared" si="15"/>
        <v>97135.425999999992</v>
      </c>
      <c r="G301" s="5">
        <f t="shared" si="17"/>
        <v>18110.56102235982</v>
      </c>
      <c r="K301" s="15">
        <v>458.00154050509133</v>
      </c>
      <c r="L301" s="15">
        <v>1045.372322107369</v>
      </c>
      <c r="M301" s="15">
        <v>510.13569000373275</v>
      </c>
      <c r="N301" s="15">
        <v>104.81228864944256</v>
      </c>
      <c r="O301" s="15">
        <v>2118.3218412656356</v>
      </c>
    </row>
    <row r="302" spans="1:15">
      <c r="A302">
        <v>301</v>
      </c>
      <c r="B302" s="14">
        <v>41209</v>
      </c>
      <c r="C302" s="3">
        <v>32.491223534243645</v>
      </c>
      <c r="D302" s="6">
        <f t="shared" si="16"/>
        <v>123141.7371947834</v>
      </c>
      <c r="E302" s="19">
        <v>25.898900000000001</v>
      </c>
      <c r="F302" s="6">
        <f t="shared" si="15"/>
        <v>98156.831000000006</v>
      </c>
      <c r="G302" s="5">
        <f t="shared" si="17"/>
        <v>24984.906194783398</v>
      </c>
      <c r="K302" s="15">
        <v>441.47705313142734</v>
      </c>
      <c r="L302" s="15">
        <v>1015.0359092758944</v>
      </c>
      <c r="M302" s="15">
        <v>493.32720194794337</v>
      </c>
      <c r="N302" s="15">
        <v>103.50360781166488</v>
      </c>
      <c r="O302" s="15">
        <v>2053.3437721669302</v>
      </c>
    </row>
    <row r="303" spans="1:15">
      <c r="A303">
        <v>302</v>
      </c>
      <c r="B303" s="14">
        <v>41210</v>
      </c>
      <c r="C303" s="3">
        <v>33.058941086653213</v>
      </c>
      <c r="D303" s="6">
        <f t="shared" si="16"/>
        <v>125293.38671841568</v>
      </c>
      <c r="E303" s="19">
        <v>29.078600000000002</v>
      </c>
      <c r="F303" s="6">
        <f t="shared" si="15"/>
        <v>110207.894</v>
      </c>
      <c r="G303" s="5">
        <f t="shared" si="17"/>
        <v>15085.492718415684</v>
      </c>
      <c r="K303" s="15">
        <v>446.66476317345985</v>
      </c>
      <c r="L303" s="15">
        <v>1024.0143429719051</v>
      </c>
      <c r="M303" s="15">
        <v>500.77520445379298</v>
      </c>
      <c r="N303" s="15">
        <v>105.33117798575262</v>
      </c>
      <c r="O303" s="15">
        <v>2076.7854885849106</v>
      </c>
    </row>
    <row r="304" spans="1:15">
      <c r="A304">
        <v>303</v>
      </c>
      <c r="B304" s="14">
        <v>41211</v>
      </c>
      <c r="C304" s="3">
        <v>34.289348235769687</v>
      </c>
      <c r="D304" s="6">
        <f t="shared" si="16"/>
        <v>129956.62981356712</v>
      </c>
      <c r="E304" s="19">
        <v>31.913399999999999</v>
      </c>
      <c r="F304" s="6">
        <f t="shared" si="15"/>
        <v>120951.78599999999</v>
      </c>
      <c r="G304" s="5">
        <f t="shared" si="17"/>
        <v>9004.8438135671313</v>
      </c>
      <c r="K304" s="15">
        <v>310.53817398572539</v>
      </c>
      <c r="L304" s="15">
        <v>729.62455601011641</v>
      </c>
      <c r="M304" s="15">
        <v>349.33096998678872</v>
      </c>
      <c r="N304" s="15">
        <v>77.468303715456344</v>
      </c>
      <c r="O304" s="15">
        <v>1466.9620036980868</v>
      </c>
    </row>
    <row r="305" spans="1:20">
      <c r="A305">
        <v>304</v>
      </c>
      <c r="B305" s="14">
        <v>41212</v>
      </c>
      <c r="C305" s="3">
        <v>34.941660513733503</v>
      </c>
      <c r="D305" s="6">
        <f t="shared" si="16"/>
        <v>132428.89334704998</v>
      </c>
      <c r="E305" s="19">
        <v>34.338200000000001</v>
      </c>
      <c r="F305" s="6">
        <f t="shared" si="15"/>
        <v>130141.77800000001</v>
      </c>
      <c r="G305" s="5">
        <f t="shared" si="17"/>
        <v>2287.1153470499703</v>
      </c>
      <c r="K305" s="15">
        <v>410.66199127557945</v>
      </c>
      <c r="L305" s="15">
        <v>956.98115690411385</v>
      </c>
      <c r="M305" s="15">
        <v>463.54842988498973</v>
      </c>
      <c r="N305" s="15">
        <v>102.00188932196802</v>
      </c>
      <c r="O305" s="15">
        <v>1933.193467386651</v>
      </c>
    </row>
    <row r="306" spans="1:20">
      <c r="A306">
        <v>305</v>
      </c>
      <c r="B306" s="14">
        <v>41213</v>
      </c>
      <c r="C306" s="3">
        <v>31.357646691711345</v>
      </c>
      <c r="D306" s="6">
        <f t="shared" si="16"/>
        <v>118845.48096158598</v>
      </c>
      <c r="E306" s="19">
        <v>30.945399999999999</v>
      </c>
      <c r="F306" s="6">
        <f t="shared" si="15"/>
        <v>117283.06600000001</v>
      </c>
      <c r="G306" s="5">
        <f t="shared" si="17"/>
        <v>1562.4149615859787</v>
      </c>
      <c r="H306" s="5">
        <f>SUM(G276:G306)</f>
        <v>525670.79458444368</v>
      </c>
      <c r="K306" s="15">
        <v>378.98042573748251</v>
      </c>
      <c r="L306" s="15">
        <v>892.49063669071711</v>
      </c>
      <c r="M306" s="15">
        <v>429.28353452161957</v>
      </c>
      <c r="N306" s="15">
        <v>97.707746575432708</v>
      </c>
      <c r="O306" s="15">
        <v>1798.462343525252</v>
      </c>
      <c r="P306" s="15">
        <f>SUM(K276:K306)</f>
        <v>18327.184501312164</v>
      </c>
      <c r="Q306" s="15">
        <f t="shared" ref="Q306:T306" si="19">SUM(L276:L306)</f>
        <v>39798.450848786364</v>
      </c>
      <c r="R306" s="15">
        <f t="shared" si="19"/>
        <v>19743.270462204728</v>
      </c>
      <c r="S306" s="15">
        <f t="shared" si="19"/>
        <v>3400.2695834193855</v>
      </c>
      <c r="T306" s="15">
        <f t="shared" si="19"/>
        <v>81269.17539572269</v>
      </c>
    </row>
    <row r="307" spans="1:20">
      <c r="A307">
        <v>306</v>
      </c>
      <c r="B307" s="14">
        <v>41214</v>
      </c>
      <c r="C307" s="3">
        <v>30.703879564220099</v>
      </c>
      <c r="D307" s="6">
        <f t="shared" si="16"/>
        <v>116367.70354839419</v>
      </c>
      <c r="E307" s="19">
        <v>28.699200000000001</v>
      </c>
      <c r="F307" s="6">
        <f t="shared" si="15"/>
        <v>108769.96799999999</v>
      </c>
      <c r="G307" s="5">
        <f t="shared" si="17"/>
        <v>7597.7355483941938</v>
      </c>
      <c r="K307" s="15">
        <v>396.6895048773896</v>
      </c>
      <c r="L307" s="15">
        <v>929.68919839457817</v>
      </c>
      <c r="M307" s="15">
        <v>452.676226133054</v>
      </c>
      <c r="N307" s="15">
        <v>103.52545293216961</v>
      </c>
      <c r="O307" s="15">
        <v>1882.5803823371916</v>
      </c>
    </row>
    <row r="308" spans="1:20">
      <c r="A308">
        <v>307</v>
      </c>
      <c r="B308" s="14">
        <v>41215</v>
      </c>
      <c r="C308" s="3">
        <v>33.080440594471348</v>
      </c>
      <c r="D308" s="6">
        <f t="shared" si="16"/>
        <v>125374.8698530464</v>
      </c>
      <c r="E308" s="19">
        <v>31.186199999999999</v>
      </c>
      <c r="F308" s="6">
        <f t="shared" si="15"/>
        <v>118195.698</v>
      </c>
      <c r="G308" s="5">
        <f t="shared" si="17"/>
        <v>7179.1718530463986</v>
      </c>
      <c r="K308" s="15">
        <v>386.40014235092366</v>
      </c>
      <c r="L308" s="15">
        <v>917.99366729130361</v>
      </c>
      <c r="M308" s="15">
        <v>444.2955588833774</v>
      </c>
      <c r="N308" s="15">
        <v>105.32374376953182</v>
      </c>
      <c r="O308" s="15">
        <v>1854.0131122951366</v>
      </c>
    </row>
    <row r="309" spans="1:20">
      <c r="A309">
        <v>308</v>
      </c>
      <c r="B309" s="14">
        <v>41216</v>
      </c>
      <c r="C309" s="3">
        <v>33.763884922395924</v>
      </c>
      <c r="D309" s="6">
        <f t="shared" si="16"/>
        <v>127965.12385588055</v>
      </c>
      <c r="E309" s="19">
        <v>29.9116</v>
      </c>
      <c r="F309" s="6">
        <f t="shared" si="15"/>
        <v>113364.96399999999</v>
      </c>
      <c r="G309" s="5">
        <f t="shared" si="17"/>
        <v>14600.159855880556</v>
      </c>
      <c r="K309" s="15">
        <v>374.55697547541763</v>
      </c>
      <c r="L309" s="15">
        <v>898.704760509484</v>
      </c>
      <c r="M309" s="15">
        <v>434.05251936662631</v>
      </c>
      <c r="N309" s="15">
        <v>106.36035687831654</v>
      </c>
      <c r="O309" s="15">
        <v>1813.6746122298443</v>
      </c>
    </row>
    <row r="310" spans="1:20">
      <c r="A310">
        <v>309</v>
      </c>
      <c r="B310" s="14">
        <v>41217</v>
      </c>
      <c r="C310" s="3">
        <v>33.960240050905853</v>
      </c>
      <c r="D310" s="6">
        <f t="shared" si="16"/>
        <v>128709.30979293319</v>
      </c>
      <c r="E310" s="19">
        <v>31.893000000000001</v>
      </c>
      <c r="F310" s="6">
        <f t="shared" si="15"/>
        <v>120874.47</v>
      </c>
      <c r="G310" s="5">
        <f t="shared" si="17"/>
        <v>7834.8397929331841</v>
      </c>
      <c r="K310" s="15">
        <v>410.33760364403395</v>
      </c>
      <c r="L310" s="15">
        <v>967.98553833924143</v>
      </c>
      <c r="M310" s="15">
        <v>479.34852647499241</v>
      </c>
      <c r="N310" s="15">
        <v>115.6562820632341</v>
      </c>
      <c r="O310" s="15">
        <v>1973.3279505215021</v>
      </c>
    </row>
    <row r="311" spans="1:20">
      <c r="A311">
        <v>310</v>
      </c>
      <c r="B311" s="14">
        <v>41218</v>
      </c>
      <c r="C311" s="3">
        <v>35.419315358126276</v>
      </c>
      <c r="D311" s="6">
        <f t="shared" si="16"/>
        <v>134239.20520729857</v>
      </c>
      <c r="E311" s="19">
        <v>34.674599999999998</v>
      </c>
      <c r="F311" s="6">
        <f t="shared" ref="F311:F374" si="20">(E311*1000000)*0.00379</f>
        <v>131416.734</v>
      </c>
      <c r="G311" s="5">
        <f t="shared" ref="G311:G374" si="21">D311-F311</f>
        <v>2822.4712072985712</v>
      </c>
      <c r="K311" s="15">
        <v>404.96545077699437</v>
      </c>
      <c r="L311" s="15">
        <v>960.58998949592842</v>
      </c>
      <c r="M311" s="15">
        <v>476.99517031522913</v>
      </c>
      <c r="N311" s="15">
        <v>117.93547039985891</v>
      </c>
      <c r="O311" s="15">
        <v>1960.4860809880111</v>
      </c>
    </row>
    <row r="312" spans="1:20">
      <c r="A312">
        <v>311</v>
      </c>
      <c r="B312" s="14">
        <v>41219</v>
      </c>
      <c r="C312" s="3">
        <v>33.830713511798969</v>
      </c>
      <c r="D312" s="6">
        <f t="shared" si="16"/>
        <v>128218.40420971809</v>
      </c>
      <c r="E312" s="19">
        <v>32.914200000000001</v>
      </c>
      <c r="F312" s="6">
        <f t="shared" si="20"/>
        <v>124744.818</v>
      </c>
      <c r="G312" s="5">
        <f t="shared" si="21"/>
        <v>3473.5862097180943</v>
      </c>
      <c r="K312" s="15">
        <v>221.1578857212476</v>
      </c>
      <c r="L312" s="15">
        <v>587.83726327727197</v>
      </c>
      <c r="M312" s="15">
        <v>262.71757385199538</v>
      </c>
      <c r="N312" s="15">
        <v>80.184185656625033</v>
      </c>
      <c r="O312" s="15">
        <v>1151.8969085071399</v>
      </c>
    </row>
    <row r="313" spans="1:20">
      <c r="A313">
        <v>312</v>
      </c>
      <c r="B313" s="14">
        <v>41220</v>
      </c>
      <c r="C313" s="3">
        <v>33.200151926703263</v>
      </c>
      <c r="D313" s="6">
        <f t="shared" si="16"/>
        <v>125828.57580220536</v>
      </c>
      <c r="E313" s="19">
        <v>30.810099999999998</v>
      </c>
      <c r="F313" s="6">
        <f t="shared" si="20"/>
        <v>116770.27899999999</v>
      </c>
      <c r="G313" s="5">
        <f t="shared" si="21"/>
        <v>9058.2968022053683</v>
      </c>
      <c r="K313" s="15">
        <v>327.89409706845299</v>
      </c>
      <c r="L313" s="15">
        <v>810.69728745143277</v>
      </c>
      <c r="M313" s="15">
        <v>392.93483867519438</v>
      </c>
      <c r="N313" s="15">
        <v>107.64661906430631</v>
      </c>
      <c r="O313" s="15">
        <v>1639.1728422593865</v>
      </c>
    </row>
    <row r="314" spans="1:20">
      <c r="A314">
        <v>313</v>
      </c>
      <c r="B314" s="14">
        <v>41221</v>
      </c>
      <c r="C314" s="3">
        <v>33.930473278321976</v>
      </c>
      <c r="D314" s="6">
        <f t="shared" si="16"/>
        <v>128596.49372484029</v>
      </c>
      <c r="E314" s="19">
        <v>30.883800000000001</v>
      </c>
      <c r="F314" s="6">
        <f t="shared" si="20"/>
        <v>117049.602</v>
      </c>
      <c r="G314" s="5">
        <f t="shared" si="21"/>
        <v>11546.891724840287</v>
      </c>
      <c r="K314" s="15">
        <v>331.76470590250523</v>
      </c>
      <c r="L314" s="15">
        <v>832.17015650333894</v>
      </c>
      <c r="M314" s="15">
        <v>401.17330125923229</v>
      </c>
      <c r="N314" s="15">
        <v>114.02067460951176</v>
      </c>
      <c r="O314" s="15">
        <v>1679.1288382745884</v>
      </c>
    </row>
    <row r="315" spans="1:20">
      <c r="A315">
        <v>314</v>
      </c>
      <c r="B315" s="14">
        <v>41222</v>
      </c>
      <c r="C315" s="3">
        <v>36.584908508074399</v>
      </c>
      <c r="D315" s="6">
        <f t="shared" si="16"/>
        <v>138656.80324560194</v>
      </c>
      <c r="E315" s="19">
        <v>32.993899999999996</v>
      </c>
      <c r="F315" s="6">
        <f t="shared" si="20"/>
        <v>125046.88099999998</v>
      </c>
      <c r="G315" s="5">
        <f t="shared" si="21"/>
        <v>13609.922245601963</v>
      </c>
      <c r="K315" s="15">
        <v>287.13907101165648</v>
      </c>
      <c r="L315" s="15">
        <v>747.85146683705079</v>
      </c>
      <c r="M315" s="15">
        <v>350.45247124735681</v>
      </c>
      <c r="N315" s="15">
        <v>107.73552703106289</v>
      </c>
      <c r="O315" s="15">
        <v>1493.178536127127</v>
      </c>
    </row>
    <row r="316" spans="1:20">
      <c r="A316">
        <v>315</v>
      </c>
      <c r="B316" s="14">
        <v>41223</v>
      </c>
      <c r="C316" s="3">
        <v>35.331528355019195</v>
      </c>
      <c r="D316" s="6">
        <f t="shared" si="16"/>
        <v>133906.49246552275</v>
      </c>
      <c r="E316" s="19">
        <v>30.652799999999999</v>
      </c>
      <c r="F316" s="6">
        <f t="shared" si="20"/>
        <v>116174.11199999999</v>
      </c>
      <c r="G316" s="5">
        <f t="shared" si="21"/>
        <v>17732.380465522758</v>
      </c>
      <c r="K316" s="15">
        <v>136.50422242074069</v>
      </c>
      <c r="L316" s="15">
        <v>403.95736520681209</v>
      </c>
      <c r="M316" s="15">
        <v>168.2068997894628</v>
      </c>
      <c r="N316" s="15">
        <v>68.154336206742727</v>
      </c>
      <c r="O316" s="15">
        <v>776.82282362375827</v>
      </c>
    </row>
    <row r="317" spans="1:20">
      <c r="A317">
        <v>316</v>
      </c>
      <c r="B317" s="14">
        <v>41224</v>
      </c>
      <c r="C317" s="3">
        <v>37.047983324273922</v>
      </c>
      <c r="D317" s="6">
        <f t="shared" si="16"/>
        <v>140411.85679899817</v>
      </c>
      <c r="E317" s="19">
        <v>33.073599999999999</v>
      </c>
      <c r="F317" s="6">
        <f t="shared" si="20"/>
        <v>125348.944</v>
      </c>
      <c r="G317" s="5">
        <f t="shared" si="21"/>
        <v>15062.912798998164</v>
      </c>
      <c r="K317" s="15">
        <v>132.70233185780054</v>
      </c>
      <c r="L317" s="15">
        <v>363.08828411681247</v>
      </c>
      <c r="M317" s="15">
        <v>165.14644704470095</v>
      </c>
      <c r="N317" s="15">
        <v>67.339188987504912</v>
      </c>
      <c r="O317" s="15">
        <v>728.27625200681894</v>
      </c>
    </row>
    <row r="318" spans="1:20">
      <c r="A318">
        <v>317</v>
      </c>
      <c r="B318" s="14">
        <v>41225</v>
      </c>
      <c r="C318" s="3">
        <v>40.692236596327554</v>
      </c>
      <c r="D318" s="6">
        <f t="shared" si="16"/>
        <v>154223.57670008141</v>
      </c>
      <c r="E318" s="19">
        <v>37.203000000000003</v>
      </c>
      <c r="F318" s="6">
        <f t="shared" si="20"/>
        <v>140999.37</v>
      </c>
      <c r="G318" s="5">
        <f t="shared" si="21"/>
        <v>13224.206700081413</v>
      </c>
      <c r="K318" s="15">
        <v>182.22107465962202</v>
      </c>
      <c r="L318" s="15">
        <v>479.59909533470989</v>
      </c>
      <c r="M318" s="15">
        <v>229.09780451077594</v>
      </c>
      <c r="N318" s="15">
        <v>78.751725760393001</v>
      </c>
      <c r="O318" s="15">
        <v>969.66970026550086</v>
      </c>
    </row>
    <row r="319" spans="1:20">
      <c r="A319">
        <v>318</v>
      </c>
      <c r="B319" s="14">
        <v>41226</v>
      </c>
      <c r="C319" s="3">
        <v>41.092426453939389</v>
      </c>
      <c r="D319" s="6">
        <f t="shared" si="16"/>
        <v>155740.29626043027</v>
      </c>
      <c r="E319" s="19">
        <v>40.401299999999999</v>
      </c>
      <c r="F319" s="6">
        <f t="shared" si="20"/>
        <v>153120.927</v>
      </c>
      <c r="G319" s="5">
        <f t="shared" si="21"/>
        <v>2619.3692604302778</v>
      </c>
      <c r="K319" s="15">
        <v>153.16429059583768</v>
      </c>
      <c r="L319" s="15">
        <v>418.21138217377819</v>
      </c>
      <c r="M319" s="15">
        <v>194.60645782750578</v>
      </c>
      <c r="N319" s="15">
        <v>74.590401126462766</v>
      </c>
      <c r="O319" s="15">
        <v>840.57253172358446</v>
      </c>
    </row>
    <row r="320" spans="1:20">
      <c r="A320">
        <v>319</v>
      </c>
      <c r="B320" s="14">
        <v>41227</v>
      </c>
      <c r="C320" s="3">
        <v>41.45289032056791</v>
      </c>
      <c r="D320" s="6">
        <f t="shared" si="16"/>
        <v>157106.4543149524</v>
      </c>
      <c r="E320" s="19">
        <v>38.802500000000002</v>
      </c>
      <c r="F320" s="6">
        <f t="shared" si="20"/>
        <v>147061.47500000001</v>
      </c>
      <c r="G320" s="5">
        <f t="shared" si="21"/>
        <v>10044.97931495239</v>
      </c>
      <c r="K320" s="15">
        <v>225.69107117209737</v>
      </c>
      <c r="L320" s="15">
        <v>605.60862598364872</v>
      </c>
      <c r="M320" s="15">
        <v>289.89774536198087</v>
      </c>
      <c r="N320" s="15">
        <v>103.56112061238103</v>
      </c>
      <c r="O320" s="15">
        <v>1224.7585631301081</v>
      </c>
    </row>
    <row r="321" spans="1:20">
      <c r="A321">
        <v>320</v>
      </c>
      <c r="B321" s="14">
        <v>41228</v>
      </c>
      <c r="C321" s="3">
        <v>37.701742074879718</v>
      </c>
      <c r="D321" s="6">
        <f t="shared" si="16"/>
        <v>142889.60246379414</v>
      </c>
      <c r="E321" s="19">
        <v>35.345799999999997</v>
      </c>
      <c r="F321" s="6">
        <f t="shared" si="20"/>
        <v>133960.58199999999</v>
      </c>
      <c r="G321" s="5">
        <f t="shared" si="21"/>
        <v>8929.0204637941497</v>
      </c>
      <c r="K321" s="15">
        <v>151.79896633293842</v>
      </c>
      <c r="L321" s="15">
        <v>469.55797553157402</v>
      </c>
      <c r="M321" s="15">
        <v>197.19299212364814</v>
      </c>
      <c r="N321" s="15">
        <v>89.175405961833761</v>
      </c>
      <c r="O321" s="15">
        <v>907.72533994999435</v>
      </c>
    </row>
    <row r="322" spans="1:20">
      <c r="A322">
        <v>321</v>
      </c>
      <c r="B322" s="14">
        <v>41229</v>
      </c>
      <c r="C322" s="3">
        <v>37.457959678250084</v>
      </c>
      <c r="D322" s="6">
        <f t="shared" si="16"/>
        <v>141965.66718056781</v>
      </c>
      <c r="E322" s="19">
        <v>34.339100000000002</v>
      </c>
      <c r="F322" s="6">
        <f t="shared" si="20"/>
        <v>130145.189</v>
      </c>
      <c r="G322" s="5">
        <f t="shared" si="21"/>
        <v>11820.478180567807</v>
      </c>
      <c r="K322" s="15">
        <v>219.24022859867623</v>
      </c>
      <c r="L322" s="15">
        <v>621.45429099889361</v>
      </c>
      <c r="M322" s="15">
        <v>288.14117008914815</v>
      </c>
      <c r="N322" s="15">
        <v>110.81846377119713</v>
      </c>
      <c r="O322" s="15">
        <v>1239.6541534579153</v>
      </c>
    </row>
    <row r="323" spans="1:20">
      <c r="A323">
        <v>322</v>
      </c>
      <c r="B323" s="14">
        <v>41230</v>
      </c>
      <c r="C323" s="3">
        <v>37.568425920653112</v>
      </c>
      <c r="D323" s="6">
        <f t="shared" ref="D323:D386" si="22">(C323*1000000)*0.00379</f>
        <v>142384.33423927528</v>
      </c>
      <c r="E323" s="19">
        <v>32.403199999999998</v>
      </c>
      <c r="F323" s="6">
        <f t="shared" si="20"/>
        <v>122808.128</v>
      </c>
      <c r="G323" s="5">
        <f t="shared" si="21"/>
        <v>19576.206239275285</v>
      </c>
      <c r="K323" s="15">
        <v>120.58644672924339</v>
      </c>
      <c r="L323" s="15">
        <v>367.02613639997816</v>
      </c>
      <c r="M323" s="15">
        <v>160.40783606485988</v>
      </c>
      <c r="N323" s="15">
        <v>70.562252222908157</v>
      </c>
      <c r="O323" s="15">
        <v>718.58267141698957</v>
      </c>
    </row>
    <row r="324" spans="1:20">
      <c r="A324">
        <v>323</v>
      </c>
      <c r="B324" s="14">
        <v>41231</v>
      </c>
      <c r="C324" s="3">
        <v>39.195264059563399</v>
      </c>
      <c r="D324" s="6">
        <f t="shared" si="22"/>
        <v>148550.05078574529</v>
      </c>
      <c r="E324" s="19">
        <v>34.9895</v>
      </c>
      <c r="F324" s="6">
        <f t="shared" si="20"/>
        <v>132610.20499999999</v>
      </c>
      <c r="G324" s="5">
        <f t="shared" si="21"/>
        <v>15939.845785745303</v>
      </c>
      <c r="K324" s="15">
        <v>212.13978537454997</v>
      </c>
      <c r="L324" s="15">
        <v>598.68061578021604</v>
      </c>
      <c r="M324" s="15">
        <v>285.74652653040431</v>
      </c>
      <c r="N324" s="15">
        <v>110.44580843375853</v>
      </c>
      <c r="O324" s="15">
        <v>1207.0127361189288</v>
      </c>
    </row>
    <row r="325" spans="1:20">
      <c r="A325">
        <v>324</v>
      </c>
      <c r="B325" s="14">
        <v>41232</v>
      </c>
      <c r="C325" s="3">
        <v>40.423209151398041</v>
      </c>
      <c r="D325" s="6">
        <f t="shared" si="22"/>
        <v>153203.96268379857</v>
      </c>
      <c r="E325" s="19">
        <v>38.923299999999998</v>
      </c>
      <c r="F325" s="6">
        <f t="shared" si="20"/>
        <v>147519.307</v>
      </c>
      <c r="G325" s="5">
        <f t="shared" si="21"/>
        <v>5684.65568379857</v>
      </c>
      <c r="K325" s="15">
        <v>85.143675770415612</v>
      </c>
      <c r="L325" s="15">
        <v>295.88027565620882</v>
      </c>
      <c r="M325" s="15">
        <v>116.18328817996297</v>
      </c>
      <c r="N325" s="15">
        <v>64.117846000275492</v>
      </c>
      <c r="O325" s="15">
        <v>561.3250856068629</v>
      </c>
    </row>
    <row r="326" spans="1:20">
      <c r="A326">
        <v>325</v>
      </c>
      <c r="B326" s="14">
        <v>41233</v>
      </c>
      <c r="C326" s="3">
        <v>39.643611119954024</v>
      </c>
      <c r="D326" s="6">
        <f t="shared" si="22"/>
        <v>150249.28614462577</v>
      </c>
      <c r="E326" s="19">
        <v>36.205500000000001</v>
      </c>
      <c r="F326" s="6">
        <f t="shared" si="20"/>
        <v>137218.845</v>
      </c>
      <c r="G326" s="5">
        <f t="shared" si="21"/>
        <v>13030.441144625773</v>
      </c>
      <c r="K326" s="15">
        <v>121.34965386696136</v>
      </c>
      <c r="L326" s="15">
        <v>396.33068660564339</v>
      </c>
      <c r="M326" s="15">
        <v>167.8319946607775</v>
      </c>
      <c r="N326" s="15">
        <v>84.31010821617437</v>
      </c>
      <c r="O326" s="15">
        <v>769.82244334955658</v>
      </c>
    </row>
    <row r="327" spans="1:20">
      <c r="A327">
        <v>326</v>
      </c>
      <c r="B327" s="14">
        <v>41234</v>
      </c>
      <c r="C327" s="3">
        <v>39.579386360828046</v>
      </c>
      <c r="D327" s="6">
        <f t="shared" si="22"/>
        <v>150005.8743075383</v>
      </c>
      <c r="E327" s="19">
        <v>35.723100000000002</v>
      </c>
      <c r="F327" s="6">
        <f t="shared" si="20"/>
        <v>135390.549</v>
      </c>
      <c r="G327" s="5">
        <f t="shared" si="21"/>
        <v>14615.325307538296</v>
      </c>
      <c r="K327" s="15">
        <v>204.32953644126189</v>
      </c>
      <c r="L327" s="15">
        <v>605.34133698451012</v>
      </c>
      <c r="M327" s="15">
        <v>286.5745648912889</v>
      </c>
      <c r="N327" s="15">
        <v>122.42769773576379</v>
      </c>
      <c r="O327" s="15">
        <v>1218.6731360528247</v>
      </c>
    </row>
    <row r="328" spans="1:20">
      <c r="A328">
        <v>327</v>
      </c>
      <c r="B328" s="14">
        <v>41235</v>
      </c>
      <c r="C328" s="3">
        <v>41.585124344682391</v>
      </c>
      <c r="D328" s="6">
        <f t="shared" si="22"/>
        <v>157607.62126634625</v>
      </c>
      <c r="E328" s="19">
        <v>35.794699999999999</v>
      </c>
      <c r="F328" s="6">
        <f t="shared" si="20"/>
        <v>135661.913</v>
      </c>
      <c r="G328" s="5">
        <f t="shared" si="21"/>
        <v>21945.70826634625</v>
      </c>
      <c r="K328" s="15">
        <v>172.71846669181269</v>
      </c>
      <c r="L328" s="15">
        <v>519.1434653071766</v>
      </c>
      <c r="M328" s="15">
        <v>245.7846693951071</v>
      </c>
      <c r="N328" s="15">
        <v>111.89124786080347</v>
      </c>
      <c r="O328" s="15">
        <v>1049.5378492549</v>
      </c>
    </row>
    <row r="329" spans="1:20">
      <c r="A329">
        <v>328</v>
      </c>
      <c r="B329" s="14">
        <v>41236</v>
      </c>
      <c r="C329" s="3">
        <v>31.463914968621538</v>
      </c>
      <c r="D329" s="6">
        <f t="shared" si="22"/>
        <v>119248.23773107563</v>
      </c>
      <c r="E329" s="19">
        <v>31.940200000000001</v>
      </c>
      <c r="F329" s="6">
        <f t="shared" si="20"/>
        <v>121053.35799999999</v>
      </c>
      <c r="G329" s="5">
        <f t="shared" si="21"/>
        <v>-1805.1202689243655</v>
      </c>
      <c r="K329" s="15">
        <v>146.65841966126493</v>
      </c>
      <c r="L329" s="15">
        <v>440.09956327060405</v>
      </c>
      <c r="M329" s="15">
        <v>211.87851730961029</v>
      </c>
      <c r="N329" s="15">
        <v>99.209558093475906</v>
      </c>
      <c r="O329" s="15">
        <v>897.84605833495527</v>
      </c>
    </row>
    <row r="330" spans="1:20">
      <c r="A330">
        <v>329</v>
      </c>
      <c r="B330" s="14">
        <v>41237</v>
      </c>
      <c r="C330" s="3">
        <v>37.259574025871721</v>
      </c>
      <c r="D330" s="6">
        <f t="shared" si="22"/>
        <v>141213.78555805385</v>
      </c>
      <c r="E330" s="19">
        <v>31.491399999999999</v>
      </c>
      <c r="F330" s="6">
        <f t="shared" si="20"/>
        <v>119352.406</v>
      </c>
      <c r="G330" s="5">
        <f t="shared" si="21"/>
        <v>21861.379558053843</v>
      </c>
      <c r="K330" s="15">
        <v>217.89459139545551</v>
      </c>
      <c r="L330" s="15">
        <v>647.43971961887996</v>
      </c>
      <c r="M330" s="15">
        <v>319.78726347493534</v>
      </c>
      <c r="N330" s="15">
        <v>138.47533281146363</v>
      </c>
      <c r="O330" s="15">
        <v>1323.5969073007345</v>
      </c>
    </row>
    <row r="331" spans="1:20">
      <c r="A331">
        <v>330</v>
      </c>
      <c r="B331" s="14">
        <v>41238</v>
      </c>
      <c r="C331" s="3">
        <v>38.955832250442043</v>
      </c>
      <c r="D331" s="6">
        <f t="shared" si="22"/>
        <v>147642.60422917534</v>
      </c>
      <c r="E331" s="19">
        <v>34.2181</v>
      </c>
      <c r="F331" s="6">
        <f t="shared" si="20"/>
        <v>129686.599</v>
      </c>
      <c r="G331" s="5">
        <f t="shared" si="21"/>
        <v>17956.005229175338</v>
      </c>
      <c r="K331" s="15">
        <v>84.827990413516616</v>
      </c>
      <c r="L331" s="15">
        <v>294.44761058943794</v>
      </c>
      <c r="M331" s="15">
        <v>126.55449715245908</v>
      </c>
      <c r="N331" s="15">
        <v>70.866032611675038</v>
      </c>
      <c r="O331" s="15">
        <v>576.69613076708868</v>
      </c>
    </row>
    <row r="332" spans="1:20">
      <c r="A332">
        <v>331</v>
      </c>
      <c r="B332" s="14">
        <v>41239</v>
      </c>
      <c r="C332" s="3">
        <v>40.889445344689939</v>
      </c>
      <c r="D332" s="6">
        <f t="shared" si="22"/>
        <v>154970.99785637486</v>
      </c>
      <c r="E332" s="19">
        <v>39.6265</v>
      </c>
      <c r="F332" s="6">
        <f t="shared" si="20"/>
        <v>150184.435</v>
      </c>
      <c r="G332" s="5">
        <f t="shared" si="21"/>
        <v>4786.5628563748614</v>
      </c>
      <c r="K332" s="15">
        <v>86.947076682069792</v>
      </c>
      <c r="L332" s="15">
        <v>317.68185515610759</v>
      </c>
      <c r="M332" s="15">
        <v>131.95496000490652</v>
      </c>
      <c r="N332" s="15">
        <v>83.388330677260768</v>
      </c>
      <c r="O332" s="15">
        <v>619.97222252034464</v>
      </c>
    </row>
    <row r="333" spans="1:20">
      <c r="A333">
        <v>332</v>
      </c>
      <c r="B333" s="14">
        <v>41240</v>
      </c>
      <c r="C333" s="3">
        <v>41.276041797754473</v>
      </c>
      <c r="D333" s="6">
        <f t="shared" si="22"/>
        <v>156436.19841348944</v>
      </c>
      <c r="E333" s="19">
        <v>37.548499999999997</v>
      </c>
      <c r="F333" s="6">
        <f t="shared" si="20"/>
        <v>142308.815</v>
      </c>
      <c r="G333" s="5">
        <f t="shared" si="21"/>
        <v>14127.383413489442</v>
      </c>
      <c r="K333" s="15">
        <v>135.26443691502749</v>
      </c>
      <c r="L333" s="15">
        <v>434.72375815098553</v>
      </c>
      <c r="M333" s="15">
        <v>208.98590604227172</v>
      </c>
      <c r="N333" s="15">
        <v>108.50936145997994</v>
      </c>
      <c r="O333" s="15">
        <v>887.48346256826471</v>
      </c>
    </row>
    <row r="334" spans="1:20">
      <c r="A334">
        <v>333</v>
      </c>
      <c r="B334" s="14">
        <v>41241</v>
      </c>
      <c r="C334" s="3">
        <v>39.232563577277062</v>
      </c>
      <c r="D334" s="6">
        <f t="shared" si="22"/>
        <v>148691.41595788006</v>
      </c>
      <c r="E334" s="19">
        <v>36.299900000000001</v>
      </c>
      <c r="F334" s="6">
        <f t="shared" si="20"/>
        <v>137576.62099999998</v>
      </c>
      <c r="G334" s="5">
        <f t="shared" si="21"/>
        <v>11114.794957880076</v>
      </c>
      <c r="K334" s="15">
        <v>139.48980935071444</v>
      </c>
      <c r="L334" s="15">
        <v>464.12338003867393</v>
      </c>
      <c r="M334" s="15">
        <v>219.57992669817909</v>
      </c>
      <c r="N334" s="15">
        <v>116.13123598420084</v>
      </c>
      <c r="O334" s="15">
        <v>939.32435207176832</v>
      </c>
    </row>
    <row r="335" spans="1:20">
      <c r="A335">
        <v>334</v>
      </c>
      <c r="B335" s="14">
        <v>41242</v>
      </c>
      <c r="C335" s="3">
        <v>37.783211325741057</v>
      </c>
      <c r="D335" s="6">
        <f t="shared" si="22"/>
        <v>143198.37092455861</v>
      </c>
      <c r="E335" s="19">
        <v>34.702399999999997</v>
      </c>
      <c r="F335" s="6">
        <f t="shared" si="20"/>
        <v>131522.09599999999</v>
      </c>
      <c r="G335" s="5">
        <f t="shared" si="21"/>
        <v>11676.274924558616</v>
      </c>
      <c r="K335" s="15">
        <v>4.6770684581403295</v>
      </c>
      <c r="L335" s="15">
        <v>49.824098300218381</v>
      </c>
      <c r="M335" s="15">
        <v>7.5079459952730918</v>
      </c>
      <c r="N335" s="15">
        <v>22.945693660245258</v>
      </c>
      <c r="O335" s="15">
        <v>84.954806413877051</v>
      </c>
    </row>
    <row r="336" spans="1:20">
      <c r="A336">
        <v>335</v>
      </c>
      <c r="B336" s="14">
        <v>41243</v>
      </c>
      <c r="C336" s="3">
        <v>37.513519363912891</v>
      </c>
      <c r="D336" s="6">
        <f t="shared" si="22"/>
        <v>142176.23838922984</v>
      </c>
      <c r="E336" s="19">
        <v>33.8626</v>
      </c>
      <c r="F336" s="6">
        <f t="shared" si="20"/>
        <v>128339.254</v>
      </c>
      <c r="G336" s="5">
        <f t="shared" si="21"/>
        <v>13836.984389229838</v>
      </c>
      <c r="H336" s="5">
        <f>SUM(G307:G336)</f>
        <v>341502.86991143267</v>
      </c>
      <c r="K336" s="15">
        <v>130.12018706471969</v>
      </c>
      <c r="L336" s="15">
        <v>455.93716313564482</v>
      </c>
      <c r="M336" s="15">
        <v>213.20577538775652</v>
      </c>
      <c r="N336" s="15">
        <v>123.11343293393666</v>
      </c>
      <c r="O336" s="15">
        <v>922.37655852205762</v>
      </c>
      <c r="P336" s="15">
        <f>SUM(K307:K336)</f>
        <v>6204.3747672814898</v>
      </c>
      <c r="Q336" s="15">
        <f t="shared" ref="Q336:T336" si="23">SUM(L307:L336)</f>
        <v>16901.676012440144</v>
      </c>
      <c r="R336" s="15">
        <f t="shared" si="23"/>
        <v>7928.9193747420713</v>
      </c>
      <c r="S336" s="15">
        <f t="shared" si="23"/>
        <v>2877.1728935330539</v>
      </c>
      <c r="T336" s="15">
        <f t="shared" si="23"/>
        <v>33912.143047996768</v>
      </c>
    </row>
    <row r="337" spans="1:15">
      <c r="A337">
        <v>336</v>
      </c>
      <c r="B337" s="14">
        <v>41244</v>
      </c>
      <c r="C337" s="3">
        <v>40.112314303050077</v>
      </c>
      <c r="D337" s="6">
        <f t="shared" si="22"/>
        <v>152025.6712085598</v>
      </c>
      <c r="E337" s="19">
        <v>34.189799999999998</v>
      </c>
      <c r="F337" s="6">
        <f t="shared" si="20"/>
        <v>129579.342</v>
      </c>
      <c r="G337" s="5">
        <f t="shared" si="21"/>
        <v>22446.329208559793</v>
      </c>
      <c r="K337" s="15">
        <v>96.144952885740238</v>
      </c>
      <c r="L337" s="15">
        <v>361.98493213531265</v>
      </c>
      <c r="M337" s="15">
        <v>160.964324162765</v>
      </c>
      <c r="N337" s="15">
        <v>104.57707393695637</v>
      </c>
      <c r="O337" s="15">
        <v>723.67128312077421</v>
      </c>
    </row>
    <row r="338" spans="1:15">
      <c r="A338">
        <v>337</v>
      </c>
      <c r="B338" s="14">
        <v>41245</v>
      </c>
      <c r="C338" s="3">
        <v>40.115301694912645</v>
      </c>
      <c r="D338" s="6">
        <f t="shared" si="22"/>
        <v>152036.9934237189</v>
      </c>
      <c r="E338" s="19">
        <v>35.6723</v>
      </c>
      <c r="F338" s="6">
        <f t="shared" si="20"/>
        <v>135198.01699999999</v>
      </c>
      <c r="G338" s="5">
        <f t="shared" si="21"/>
        <v>16838.976423718908</v>
      </c>
      <c r="K338" s="15">
        <v>116.66617454656934</v>
      </c>
      <c r="L338" s="15">
        <v>424.89438387302056</v>
      </c>
      <c r="M338" s="15">
        <v>199.7905787518971</v>
      </c>
      <c r="N338" s="15">
        <v>122.67508873875902</v>
      </c>
      <c r="O338" s="15">
        <v>864.02622591024601</v>
      </c>
    </row>
    <row r="339" spans="1:15">
      <c r="A339">
        <v>338</v>
      </c>
      <c r="B339" s="14">
        <v>41246</v>
      </c>
      <c r="C339" s="3">
        <v>40.583906840556075</v>
      </c>
      <c r="D339" s="6">
        <f t="shared" si="22"/>
        <v>153813.00692570754</v>
      </c>
      <c r="E339" s="19">
        <v>39.076599999999999</v>
      </c>
      <c r="F339" s="6">
        <f t="shared" si="20"/>
        <v>148100.31400000001</v>
      </c>
      <c r="G339" s="5">
        <f t="shared" si="21"/>
        <v>5712.6929257075244</v>
      </c>
      <c r="K339" s="15">
        <v>59.891982583644527</v>
      </c>
      <c r="L339" s="15">
        <v>260.40237914238651</v>
      </c>
      <c r="M339" s="15">
        <v>105.03742105138653</v>
      </c>
      <c r="N339" s="15">
        <v>83.910834670411703</v>
      </c>
      <c r="O339" s="15">
        <v>509.24261744782922</v>
      </c>
    </row>
    <row r="340" spans="1:15">
      <c r="A340">
        <v>339</v>
      </c>
      <c r="B340" s="14">
        <v>41247</v>
      </c>
      <c r="C340" s="3">
        <v>39.227290746836744</v>
      </c>
      <c r="D340" s="6">
        <f t="shared" si="22"/>
        <v>148671.43193051126</v>
      </c>
      <c r="E340" s="19">
        <v>35.990900000000003</v>
      </c>
      <c r="F340" s="6">
        <f t="shared" si="20"/>
        <v>136405.511</v>
      </c>
      <c r="G340" s="5">
        <f t="shared" si="21"/>
        <v>12265.92093051126</v>
      </c>
      <c r="K340" s="15">
        <v>107.61191531738351</v>
      </c>
      <c r="L340" s="15">
        <v>414.21587568644469</v>
      </c>
      <c r="M340" s="15">
        <v>193.52842259547913</v>
      </c>
      <c r="N340" s="15">
        <v>126.47123529691258</v>
      </c>
      <c r="O340" s="15">
        <v>841.82744889621995</v>
      </c>
    </row>
    <row r="341" spans="1:15">
      <c r="A341">
        <v>340</v>
      </c>
      <c r="B341" s="14">
        <v>41248</v>
      </c>
      <c r="C341" s="3">
        <v>39.344111142207602</v>
      </c>
      <c r="D341" s="6">
        <f t="shared" si="22"/>
        <v>149114.1812289668</v>
      </c>
      <c r="E341" s="19">
        <v>35.315100000000001</v>
      </c>
      <c r="F341" s="6">
        <f t="shared" si="20"/>
        <v>133844.22899999999</v>
      </c>
      <c r="G341" s="5">
        <f t="shared" si="21"/>
        <v>15269.952228966809</v>
      </c>
      <c r="K341" s="15">
        <v>72.945050552402364</v>
      </c>
      <c r="L341" s="15">
        <v>307.82575873756599</v>
      </c>
      <c r="M341" s="15">
        <v>134.71132002014349</v>
      </c>
      <c r="N341" s="15">
        <v>101.62634252142846</v>
      </c>
      <c r="O341" s="15">
        <v>617.10847183154033</v>
      </c>
    </row>
    <row r="342" spans="1:15">
      <c r="A342">
        <v>341</v>
      </c>
      <c r="B342" s="14">
        <v>41249</v>
      </c>
      <c r="C342" s="3">
        <v>39.110387787352451</v>
      </c>
      <c r="D342" s="6">
        <f t="shared" si="22"/>
        <v>148228.36971406578</v>
      </c>
      <c r="E342" s="19">
        <v>35.407600000000002</v>
      </c>
      <c r="F342" s="6">
        <f t="shared" si="20"/>
        <v>134194.804</v>
      </c>
      <c r="G342" s="5">
        <f t="shared" si="21"/>
        <v>14033.565714065771</v>
      </c>
      <c r="K342" s="15">
        <v>77.7589190938277</v>
      </c>
      <c r="L342" s="15">
        <v>320.06229604539118</v>
      </c>
      <c r="M342" s="15">
        <v>147.69135847497276</v>
      </c>
      <c r="N342" s="15">
        <v>108.17189800263259</v>
      </c>
      <c r="O342" s="15">
        <v>653.68447161682423</v>
      </c>
    </row>
    <row r="343" spans="1:15">
      <c r="A343">
        <v>342</v>
      </c>
      <c r="B343" s="14">
        <v>41250</v>
      </c>
      <c r="C343" s="3">
        <v>40.4254183433709</v>
      </c>
      <c r="D343" s="6">
        <f t="shared" si="22"/>
        <v>153212.3355213757</v>
      </c>
      <c r="E343" s="19">
        <v>38.051099999999998</v>
      </c>
      <c r="F343" s="6">
        <f t="shared" si="20"/>
        <v>144213.66899999999</v>
      </c>
      <c r="G343" s="5">
        <f t="shared" si="21"/>
        <v>8998.6665213757078</v>
      </c>
      <c r="K343" s="15">
        <v>79.65117139910528</v>
      </c>
      <c r="L343" s="15">
        <v>330.81321039465917</v>
      </c>
      <c r="M343" s="15">
        <v>155.859160059066</v>
      </c>
      <c r="N343" s="15">
        <v>114.55579644682945</v>
      </c>
      <c r="O343" s="15">
        <v>680.87933829965982</v>
      </c>
    </row>
    <row r="344" spans="1:15">
      <c r="A344">
        <v>343</v>
      </c>
      <c r="B344" s="14">
        <v>41251</v>
      </c>
      <c r="C344" s="3">
        <v>40.740063983702328</v>
      </c>
      <c r="D344" s="6">
        <f t="shared" si="22"/>
        <v>154404.8424982318</v>
      </c>
      <c r="E344" s="19">
        <v>35.040999999999997</v>
      </c>
      <c r="F344" s="6">
        <f t="shared" si="20"/>
        <v>132805.38999999998</v>
      </c>
      <c r="G344" s="5">
        <f t="shared" si="21"/>
        <v>21599.452498231811</v>
      </c>
      <c r="K344" s="15">
        <v>69.627553163153109</v>
      </c>
      <c r="L344" s="15">
        <v>300.12769513907267</v>
      </c>
      <c r="M344" s="15">
        <v>140.627670130121</v>
      </c>
      <c r="N344" s="15">
        <v>111.03417726623542</v>
      </c>
      <c r="O344" s="15">
        <v>621.41709569858222</v>
      </c>
    </row>
    <row r="345" spans="1:15">
      <c r="A345">
        <v>344</v>
      </c>
      <c r="B345" s="14">
        <v>41252</v>
      </c>
      <c r="C345" s="3">
        <v>36.329525115749227</v>
      </c>
      <c r="D345" s="6">
        <f t="shared" si="22"/>
        <v>137688.90018868956</v>
      </c>
      <c r="E345" s="19">
        <v>33.529499999999999</v>
      </c>
      <c r="F345" s="6">
        <f t="shared" si="20"/>
        <v>127076.80499999999</v>
      </c>
      <c r="G345" s="5">
        <f t="shared" si="21"/>
        <v>10612.095188689564</v>
      </c>
      <c r="K345" s="15">
        <v>13.005773745640461</v>
      </c>
      <c r="L345" s="15">
        <v>85.482271685514746</v>
      </c>
      <c r="M345" s="15">
        <v>27.169176878596513</v>
      </c>
      <c r="N345" s="15">
        <v>44.964892497994285</v>
      </c>
      <c r="O345" s="15">
        <v>170.62211480774602</v>
      </c>
    </row>
    <row r="346" spans="1:15">
      <c r="A346">
        <v>345</v>
      </c>
      <c r="B346" s="14">
        <v>41275</v>
      </c>
      <c r="C346" s="3">
        <v>35.070336396219837</v>
      </c>
      <c r="D346" s="6">
        <f t="shared" si="22"/>
        <v>132916.57494167317</v>
      </c>
      <c r="E346" s="17">
        <v>35.109699999999997</v>
      </c>
      <c r="F346" s="6">
        <f t="shared" si="20"/>
        <v>133065.76300000001</v>
      </c>
      <c r="G346" s="5">
        <f t="shared" si="21"/>
        <v>-149.18805832683574</v>
      </c>
      <c r="K346" s="15">
        <v>18.426765482379501</v>
      </c>
      <c r="L346" s="15">
        <v>72.16550792275045</v>
      </c>
      <c r="M346" s="15">
        <v>38.309898120554124</v>
      </c>
      <c r="N346" s="15">
        <v>26.958064801307852</v>
      </c>
      <c r="O346" s="15">
        <v>155.86023632699192</v>
      </c>
    </row>
    <row r="347" spans="1:15">
      <c r="A347">
        <v>346</v>
      </c>
      <c r="B347" s="14">
        <v>41276</v>
      </c>
      <c r="C347" s="3">
        <v>38.84817616775846</v>
      </c>
      <c r="D347" s="6">
        <f t="shared" si="22"/>
        <v>147234.58767580456</v>
      </c>
      <c r="E347" s="17">
        <v>35.803400000000003</v>
      </c>
      <c r="F347" s="6">
        <f t="shared" si="20"/>
        <v>135694.886</v>
      </c>
      <c r="G347" s="5">
        <f t="shared" si="21"/>
        <v>11539.701675804565</v>
      </c>
      <c r="K347" s="15">
        <v>24.699470053028769</v>
      </c>
      <c r="L347" s="15">
        <v>115.1196009654892</v>
      </c>
      <c r="M347" s="15">
        <v>51.104793897624262</v>
      </c>
      <c r="N347" s="15">
        <v>55.730778354711525</v>
      </c>
      <c r="O347" s="15">
        <v>246.65464327085377</v>
      </c>
    </row>
    <row r="348" spans="1:15">
      <c r="A348">
        <v>347</v>
      </c>
      <c r="B348" s="14">
        <v>41277</v>
      </c>
      <c r="C348" s="3">
        <v>41.583760373457324</v>
      </c>
      <c r="D348" s="6">
        <f t="shared" si="22"/>
        <v>157602.45181540324</v>
      </c>
      <c r="E348" s="17">
        <v>38.848199999999999</v>
      </c>
      <c r="F348" s="6">
        <f t="shared" si="20"/>
        <v>147234.67799999999</v>
      </c>
      <c r="G348" s="5">
        <f t="shared" si="21"/>
        <v>10367.773815403256</v>
      </c>
      <c r="K348" s="15">
        <v>50.309424725069078</v>
      </c>
      <c r="L348" s="15">
        <v>220.3754206517674</v>
      </c>
      <c r="M348" s="15">
        <v>103.59192442561397</v>
      </c>
      <c r="N348" s="15">
        <v>82.628284761838742</v>
      </c>
      <c r="O348" s="15">
        <v>456.90505456428923</v>
      </c>
    </row>
    <row r="349" spans="1:15">
      <c r="A349">
        <v>348</v>
      </c>
      <c r="B349" s="14">
        <v>41278</v>
      </c>
      <c r="C349" s="3">
        <v>40.642950985469071</v>
      </c>
      <c r="D349" s="6">
        <f t="shared" si="22"/>
        <v>154036.78423492779</v>
      </c>
      <c r="E349" s="17">
        <v>37.6511</v>
      </c>
      <c r="F349" s="6">
        <f t="shared" si="20"/>
        <v>142697.66899999999</v>
      </c>
      <c r="G349" s="5">
        <f t="shared" si="21"/>
        <v>11339.115234927798</v>
      </c>
      <c r="K349" s="15">
        <v>30.307860887042441</v>
      </c>
      <c r="L349" s="15">
        <v>125.84515368072717</v>
      </c>
      <c r="M349" s="15">
        <v>62.104735194132523</v>
      </c>
      <c r="N349" s="15">
        <v>52.141422016988813</v>
      </c>
      <c r="O349" s="15">
        <v>270.39917177889095</v>
      </c>
    </row>
    <row r="350" spans="1:15">
      <c r="A350">
        <v>349</v>
      </c>
      <c r="B350" s="14">
        <v>41279</v>
      </c>
      <c r="D350" s="6">
        <f t="shared" si="22"/>
        <v>0</v>
      </c>
      <c r="E350" s="17"/>
      <c r="F350" s="6">
        <f t="shared" si="20"/>
        <v>0</v>
      </c>
      <c r="G350" s="5">
        <f t="shared" si="21"/>
        <v>0</v>
      </c>
      <c r="K350" s="15">
        <v>46.230784094947012</v>
      </c>
      <c r="L350" s="15">
        <v>190.22418485387601</v>
      </c>
      <c r="M350" s="15">
        <v>94.272236801414607</v>
      </c>
      <c r="N350" s="15">
        <v>68.661516318862425</v>
      </c>
      <c r="O350" s="15">
        <v>399.38872206910008</v>
      </c>
    </row>
    <row r="351" spans="1:15">
      <c r="A351">
        <v>350</v>
      </c>
      <c r="B351" s="14">
        <v>41280</v>
      </c>
      <c r="D351" s="6">
        <f t="shared" si="22"/>
        <v>0</v>
      </c>
      <c r="E351" s="17"/>
      <c r="F351" s="6">
        <f t="shared" si="20"/>
        <v>0</v>
      </c>
      <c r="G351" s="5">
        <f t="shared" si="21"/>
        <v>0</v>
      </c>
      <c r="K351" s="15">
        <v>11.34199723456811</v>
      </c>
      <c r="L351" s="15">
        <v>84.281024216256981</v>
      </c>
      <c r="M351" s="15">
        <v>23.015232324465721</v>
      </c>
      <c r="N351" s="15">
        <v>40.588677602550376</v>
      </c>
      <c r="O351" s="15">
        <v>159.2269313778412</v>
      </c>
    </row>
    <row r="352" spans="1:15">
      <c r="A352">
        <v>351</v>
      </c>
      <c r="B352" s="14">
        <v>41281</v>
      </c>
      <c r="C352" s="3">
        <v>40.116067931264411</v>
      </c>
      <c r="D352" s="6">
        <f t="shared" si="22"/>
        <v>152039.89745949212</v>
      </c>
      <c r="E352" s="17">
        <v>39.969200000000001</v>
      </c>
      <c r="F352" s="6">
        <f t="shared" si="20"/>
        <v>151483.26800000001</v>
      </c>
      <c r="G352" s="5">
        <f t="shared" si="21"/>
        <v>556.62945949210552</v>
      </c>
      <c r="K352" s="15">
        <v>19.13110053643512</v>
      </c>
      <c r="L352" s="15">
        <v>86.482555638246041</v>
      </c>
      <c r="M352" s="15">
        <v>38.630391521754007</v>
      </c>
      <c r="N352" s="15">
        <v>35.800778432986121</v>
      </c>
      <c r="O352" s="15">
        <v>180.04482612942127</v>
      </c>
    </row>
    <row r="353" spans="1:15">
      <c r="A353">
        <v>352</v>
      </c>
      <c r="B353" s="14">
        <v>41282</v>
      </c>
      <c r="C353" s="3">
        <v>40.882961682374336</v>
      </c>
      <c r="D353" s="6">
        <f t="shared" si="22"/>
        <v>154946.42477619872</v>
      </c>
      <c r="E353" s="17">
        <v>39.064</v>
      </c>
      <c r="F353" s="6">
        <f t="shared" si="20"/>
        <v>148052.56</v>
      </c>
      <c r="G353" s="5">
        <f t="shared" si="21"/>
        <v>6893.8647761987231</v>
      </c>
      <c r="K353" s="15">
        <v>153.20495098394892</v>
      </c>
      <c r="L353" s="15">
        <v>510.51648627039168</v>
      </c>
      <c r="M353" s="15">
        <v>307.83305022624813</v>
      </c>
      <c r="N353" s="15">
        <v>135.55582445864741</v>
      </c>
      <c r="O353" s="15">
        <v>1107.110311939236</v>
      </c>
    </row>
    <row r="354" spans="1:15">
      <c r="A354">
        <v>353</v>
      </c>
      <c r="B354" s="14">
        <v>41283</v>
      </c>
      <c r="C354" s="3">
        <v>40.843289435669213</v>
      </c>
      <c r="D354" s="6">
        <f t="shared" si="22"/>
        <v>154796.06696118633</v>
      </c>
      <c r="E354" s="17">
        <v>39.047800000000002</v>
      </c>
      <c r="F354" s="6">
        <f t="shared" si="20"/>
        <v>147991.16200000001</v>
      </c>
      <c r="G354" s="5">
        <f t="shared" si="21"/>
        <v>6804.9049611863156</v>
      </c>
      <c r="K354" s="15">
        <v>35.640504877823219</v>
      </c>
      <c r="L354" s="15">
        <v>151.27477468726596</v>
      </c>
      <c r="M354" s="15">
        <v>71.257313572782749</v>
      </c>
      <c r="N354" s="15">
        <v>55.398505045836743</v>
      </c>
      <c r="O354" s="15">
        <v>313.57109818370861</v>
      </c>
    </row>
    <row r="355" spans="1:15">
      <c r="A355">
        <v>354</v>
      </c>
      <c r="B355" s="14">
        <v>41284</v>
      </c>
      <c r="C355" s="3">
        <v>40.726334862274889</v>
      </c>
      <c r="D355" s="6">
        <f t="shared" si="22"/>
        <v>154352.80912802185</v>
      </c>
      <c r="E355" s="17">
        <v>38.834000000000003</v>
      </c>
      <c r="F355" s="6">
        <f t="shared" si="20"/>
        <v>147180.85999999999</v>
      </c>
      <c r="G355" s="5">
        <f t="shared" si="21"/>
        <v>7171.9491280218645</v>
      </c>
      <c r="K355" s="15">
        <v>15.823477597604896</v>
      </c>
      <c r="L355" s="15">
        <v>122.32449536780821</v>
      </c>
      <c r="M355" s="15">
        <v>31.478965410780461</v>
      </c>
      <c r="N355" s="15">
        <v>57.279278057868019</v>
      </c>
      <c r="O355" s="15">
        <v>226.90621643406161</v>
      </c>
    </row>
    <row r="356" spans="1:15">
      <c r="A356">
        <v>355</v>
      </c>
      <c r="B356" s="14">
        <v>41285</v>
      </c>
      <c r="C356" s="3">
        <v>39.655971890303618</v>
      </c>
      <c r="D356" s="6">
        <f t="shared" si="22"/>
        <v>150296.13346425071</v>
      </c>
      <c r="E356" s="17">
        <v>37.853700000000003</v>
      </c>
      <c r="F356" s="6">
        <f t="shared" si="20"/>
        <v>143465.52299999999</v>
      </c>
      <c r="G356" s="5">
        <f t="shared" si="21"/>
        <v>6830.6104642507271</v>
      </c>
      <c r="K356" s="15">
        <v>24.014629315647937</v>
      </c>
      <c r="L356" s="15">
        <v>101.10498696696693</v>
      </c>
      <c r="M356" s="15">
        <v>47.535381202486533</v>
      </c>
      <c r="N356" s="15">
        <v>40.786119620746454</v>
      </c>
      <c r="O356" s="15">
        <v>213.44111710584787</v>
      </c>
    </row>
    <row r="357" spans="1:15">
      <c r="A357">
        <v>356</v>
      </c>
      <c r="B357" s="14">
        <v>41286</v>
      </c>
      <c r="C357" s="3">
        <v>42.871587075793215</v>
      </c>
      <c r="D357" s="6">
        <f t="shared" si="22"/>
        <v>162483.31501725627</v>
      </c>
      <c r="E357" s="17">
        <v>37.833199999999998</v>
      </c>
      <c r="F357" s="6">
        <f t="shared" si="20"/>
        <v>143387.82800000001</v>
      </c>
      <c r="G357" s="5">
        <f t="shared" si="21"/>
        <v>19095.487017256266</v>
      </c>
      <c r="K357" s="15">
        <v>19.095644047344347</v>
      </c>
      <c r="L357" s="15">
        <v>85.647424009158129</v>
      </c>
      <c r="M357" s="15">
        <v>37.608632833201867</v>
      </c>
      <c r="N357" s="15">
        <v>30.166383078431082</v>
      </c>
      <c r="O357" s="15">
        <v>172.51808396813544</v>
      </c>
    </row>
    <row r="358" spans="1:15">
      <c r="A358">
        <v>357</v>
      </c>
      <c r="B358" s="14">
        <v>41287</v>
      </c>
      <c r="C358" s="3">
        <v>41.276820067412665</v>
      </c>
      <c r="D358" s="6">
        <f t="shared" si="22"/>
        <v>156439.14805549401</v>
      </c>
      <c r="E358" s="17">
        <v>39.061500000000002</v>
      </c>
      <c r="F358" s="6">
        <f t="shared" si="20"/>
        <v>148043.08499999999</v>
      </c>
      <c r="G358" s="5">
        <f t="shared" si="21"/>
        <v>8396.0630554940144</v>
      </c>
      <c r="K358" s="15">
        <v>4.6996814358614074</v>
      </c>
      <c r="L358" s="15">
        <v>26.536289565781978</v>
      </c>
      <c r="M358" s="15">
        <v>9.2092286642579868</v>
      </c>
      <c r="N358" s="15">
        <v>11.684974213909651</v>
      </c>
      <c r="O358" s="15">
        <v>52.130173879811025</v>
      </c>
    </row>
    <row r="359" spans="1:15">
      <c r="A359">
        <v>358</v>
      </c>
      <c r="B359" s="14">
        <v>41288</v>
      </c>
      <c r="C359" s="3">
        <v>40.4204254521403</v>
      </c>
      <c r="D359" s="6">
        <f t="shared" si="22"/>
        <v>153193.41246361175</v>
      </c>
      <c r="E359" s="17">
        <v>41.081899999999997</v>
      </c>
      <c r="F359" s="6">
        <f t="shared" si="20"/>
        <v>155700.40100000001</v>
      </c>
      <c r="G359" s="5">
        <f t="shared" si="21"/>
        <v>-2506.988536388264</v>
      </c>
      <c r="K359" s="15">
        <v>17.517904473799543</v>
      </c>
      <c r="L359" s="15">
        <v>85.600236153468003</v>
      </c>
      <c r="M359" s="15">
        <v>34.15292813674553</v>
      </c>
      <c r="N359" s="15">
        <v>29.510661563274599</v>
      </c>
      <c r="O359" s="15">
        <v>166.78173032728768</v>
      </c>
    </row>
    <row r="360" spans="1:15">
      <c r="A360">
        <v>359</v>
      </c>
      <c r="B360" s="14">
        <v>41289</v>
      </c>
      <c r="C360" s="3">
        <v>42.586372268253257</v>
      </c>
      <c r="D360" s="6">
        <f t="shared" si="22"/>
        <v>161402.35089667985</v>
      </c>
      <c r="E360" s="17">
        <v>41.556100000000001</v>
      </c>
      <c r="F360" s="6">
        <f t="shared" si="20"/>
        <v>157497.61900000001</v>
      </c>
      <c r="G360" s="5">
        <f t="shared" si="21"/>
        <v>3904.7318966798484</v>
      </c>
      <c r="K360" s="15">
        <v>4.3281461973068565</v>
      </c>
      <c r="L360" s="15">
        <v>29.669348211026335</v>
      </c>
      <c r="M360" s="15">
        <v>8.3951394568583986</v>
      </c>
      <c r="N360" s="15">
        <v>14.932002042012908</v>
      </c>
      <c r="O360" s="15">
        <v>57.324635907204495</v>
      </c>
    </row>
    <row r="361" spans="1:15">
      <c r="A361">
        <v>360</v>
      </c>
      <c r="B361" s="14">
        <v>41290</v>
      </c>
      <c r="C361" s="3">
        <v>42.398116198160622</v>
      </c>
      <c r="D361" s="6">
        <f t="shared" si="22"/>
        <v>160688.86039102875</v>
      </c>
      <c r="E361" s="17">
        <v>40.671700000000001</v>
      </c>
      <c r="F361" s="6">
        <f t="shared" si="20"/>
        <v>154145.74299999999</v>
      </c>
      <c r="G361" s="5">
        <f t="shared" si="21"/>
        <v>6543.1173910287616</v>
      </c>
      <c r="K361" s="15">
        <v>33.157416143331339</v>
      </c>
      <c r="L361" s="15">
        <v>142.64258987414743</v>
      </c>
      <c r="M361" s="15">
        <v>63.984681849314434</v>
      </c>
      <c r="N361" s="15">
        <v>45.304418907785831</v>
      </c>
      <c r="O361" s="15">
        <v>285.08910677457902</v>
      </c>
    </row>
    <row r="362" spans="1:15">
      <c r="A362">
        <v>361</v>
      </c>
      <c r="B362" s="14">
        <v>41291</v>
      </c>
      <c r="C362" s="3">
        <v>44.330190114403202</v>
      </c>
      <c r="D362" s="6">
        <f t="shared" si="22"/>
        <v>168011.42053358813</v>
      </c>
      <c r="E362" s="17">
        <v>41.804000000000002</v>
      </c>
      <c r="F362" s="6">
        <f t="shared" si="20"/>
        <v>158437.16</v>
      </c>
      <c r="G362" s="5">
        <f t="shared" si="21"/>
        <v>9574.2605335881235</v>
      </c>
      <c r="K362" s="15">
        <v>74.236507947401492</v>
      </c>
      <c r="L362" s="15">
        <v>294.55469124970762</v>
      </c>
      <c r="M362" s="15">
        <v>142.51849972951456</v>
      </c>
      <c r="N362" s="15">
        <v>81.693091101785782</v>
      </c>
      <c r="O362" s="15">
        <v>593.00279002840944</v>
      </c>
    </row>
    <row r="363" spans="1:15">
      <c r="A363">
        <v>362</v>
      </c>
      <c r="B363" s="14">
        <v>41292</v>
      </c>
      <c r="C363" s="3">
        <v>41.765271410992881</v>
      </c>
      <c r="D363" s="6">
        <f t="shared" si="22"/>
        <v>158290.37864766302</v>
      </c>
      <c r="E363" s="17">
        <v>41.678199999999997</v>
      </c>
      <c r="F363" s="6">
        <f t="shared" si="20"/>
        <v>157960.378</v>
      </c>
      <c r="G363" s="5">
        <f t="shared" si="21"/>
        <v>330.00064766302239</v>
      </c>
      <c r="K363" s="15">
        <v>77.819466590327579</v>
      </c>
      <c r="L363" s="15">
        <v>310.08812751159979</v>
      </c>
      <c r="M363" s="15">
        <v>148.62410363570368</v>
      </c>
      <c r="N363" s="15">
        <v>89.399305604042453</v>
      </c>
      <c r="O363" s="15">
        <v>625.93100334167343</v>
      </c>
    </row>
    <row r="364" spans="1:15">
      <c r="A364">
        <v>363</v>
      </c>
      <c r="B364" s="14">
        <v>41293</v>
      </c>
      <c r="C364" s="3">
        <v>40.167268496868743</v>
      </c>
      <c r="D364" s="6">
        <f t="shared" si="22"/>
        <v>152233.94760313255</v>
      </c>
      <c r="E364" s="17">
        <v>36.091500000000003</v>
      </c>
      <c r="F364" s="6">
        <f t="shared" si="20"/>
        <v>136786.785</v>
      </c>
      <c r="G364" s="5">
        <f t="shared" si="21"/>
        <v>15447.162603132543</v>
      </c>
      <c r="K364" s="15">
        <v>59.596195101632141</v>
      </c>
      <c r="L364" s="15">
        <v>241.10095758247473</v>
      </c>
      <c r="M364" s="15">
        <v>113.22846756974035</v>
      </c>
      <c r="N364" s="15">
        <v>69.882138226916013</v>
      </c>
      <c r="O364" s="15">
        <v>483.80775848076325</v>
      </c>
    </row>
    <row r="365" spans="1:15">
      <c r="A365">
        <v>364</v>
      </c>
      <c r="B365" s="14">
        <v>41294</v>
      </c>
      <c r="C365" s="3">
        <v>40.459597858794716</v>
      </c>
      <c r="D365" s="6">
        <f t="shared" si="22"/>
        <v>153341.87588483197</v>
      </c>
      <c r="E365" s="17">
        <v>39.872999999999998</v>
      </c>
      <c r="F365" s="6">
        <f t="shared" si="20"/>
        <v>151118.67000000001</v>
      </c>
      <c r="G365" s="5">
        <f t="shared" si="21"/>
        <v>2223.2058848319575</v>
      </c>
      <c r="K365" s="15">
        <v>36.018172080486089</v>
      </c>
      <c r="L365" s="15">
        <v>161.94039946795974</v>
      </c>
      <c r="M365" s="15">
        <v>68.074357991477328</v>
      </c>
      <c r="N365" s="15">
        <v>51.410034676596325</v>
      </c>
      <c r="O365" s="15">
        <v>317.4429642165195</v>
      </c>
    </row>
    <row r="366" spans="1:15">
      <c r="A366">
        <v>365</v>
      </c>
      <c r="B366" s="14">
        <v>41295</v>
      </c>
      <c r="C366" s="3">
        <v>42.167047215826479</v>
      </c>
      <c r="D366" s="6">
        <f t="shared" si="22"/>
        <v>159813.10894798237</v>
      </c>
      <c r="E366" s="17">
        <v>40.672699999999999</v>
      </c>
      <c r="F366" s="6">
        <f t="shared" si="20"/>
        <v>154149.533</v>
      </c>
      <c r="G366" s="5">
        <f t="shared" si="21"/>
        <v>5663.5759479823755</v>
      </c>
      <c r="K366" s="15">
        <v>92.894080815934828</v>
      </c>
      <c r="L366" s="15">
        <v>370.73559706763695</v>
      </c>
      <c r="M366" s="15">
        <v>174.64786931936618</v>
      </c>
      <c r="N366" s="15">
        <v>97.307607894459807</v>
      </c>
      <c r="O366" s="15">
        <v>735.58515509739777</v>
      </c>
    </row>
    <row r="367" spans="1:15">
      <c r="A367">
        <v>366</v>
      </c>
      <c r="B367" s="14">
        <v>41296</v>
      </c>
      <c r="C367" s="3">
        <v>42.693384500998377</v>
      </c>
      <c r="D367" s="6">
        <f t="shared" si="22"/>
        <v>161807.92725878386</v>
      </c>
      <c r="E367" s="17">
        <v>42.619700000000002</v>
      </c>
      <c r="F367" s="6">
        <f t="shared" si="20"/>
        <v>161528.663</v>
      </c>
      <c r="G367" s="5">
        <f t="shared" si="21"/>
        <v>279.26425878386362</v>
      </c>
      <c r="K367" s="15">
        <v>49.092242297109784</v>
      </c>
      <c r="L367" s="15">
        <v>231.99433253508252</v>
      </c>
      <c r="M367" s="15">
        <v>91.811101182256579</v>
      </c>
      <c r="N367" s="15">
        <v>65.691797214408439</v>
      </c>
      <c r="O367" s="15">
        <v>438.58947322885729</v>
      </c>
    </row>
    <row r="368" spans="1:15">
      <c r="A368">
        <v>367</v>
      </c>
      <c r="B368" s="14">
        <v>41297</v>
      </c>
      <c r="C368" s="3">
        <v>39.701814036518726</v>
      </c>
      <c r="D368" s="6">
        <f t="shared" si="22"/>
        <v>150469.87519840596</v>
      </c>
      <c r="E368" s="17">
        <v>39.051499999999997</v>
      </c>
      <c r="F368" s="6">
        <f t="shared" si="20"/>
        <v>148005.185</v>
      </c>
      <c r="G368" s="5">
        <f t="shared" si="21"/>
        <v>2464.6901984059659</v>
      </c>
      <c r="K368" s="15">
        <v>95.467365969629782</v>
      </c>
      <c r="L368" s="15">
        <v>396.3729837023505</v>
      </c>
      <c r="M368" s="15">
        <v>177.59203721411285</v>
      </c>
      <c r="N368" s="15">
        <v>99.526607042036602</v>
      </c>
      <c r="O368" s="15">
        <v>768.95899392812976</v>
      </c>
    </row>
    <row r="369" spans="1:20">
      <c r="A369">
        <v>368</v>
      </c>
      <c r="B369" s="14">
        <v>41298</v>
      </c>
      <c r="C369" s="3">
        <v>40.012619162555659</v>
      </c>
      <c r="D369" s="6">
        <f t="shared" si="22"/>
        <v>151647.82662608594</v>
      </c>
      <c r="E369" s="17">
        <v>38.865400000000001</v>
      </c>
      <c r="F369" s="6">
        <f t="shared" si="20"/>
        <v>147299.86600000001</v>
      </c>
      <c r="G369" s="5">
        <f t="shared" si="21"/>
        <v>4347.9606260859291</v>
      </c>
      <c r="K369" s="15">
        <v>51.218925478866517</v>
      </c>
      <c r="L369" s="15">
        <v>278.89726864580689</v>
      </c>
      <c r="M369" s="15">
        <v>94.802624806214908</v>
      </c>
      <c r="N369" s="15">
        <v>77.721541368477972</v>
      </c>
      <c r="O369" s="15">
        <v>502.64036029936631</v>
      </c>
    </row>
    <row r="370" spans="1:20">
      <c r="A370">
        <v>369</v>
      </c>
      <c r="B370" s="14">
        <v>41299</v>
      </c>
      <c r="C370" s="3">
        <v>39.836101719247175</v>
      </c>
      <c r="D370" s="6">
        <f t="shared" si="22"/>
        <v>150978.82551594681</v>
      </c>
      <c r="E370" s="17">
        <v>39.474499999999999</v>
      </c>
      <c r="F370" s="6">
        <f t="shared" si="20"/>
        <v>149608.35500000001</v>
      </c>
      <c r="G370" s="5">
        <f t="shared" si="21"/>
        <v>1370.4705159467994</v>
      </c>
      <c r="K370" s="15">
        <v>68.989546462502304</v>
      </c>
      <c r="L370" s="15">
        <v>320.93211824108016</v>
      </c>
      <c r="M370" s="15">
        <v>126.9816595704992</v>
      </c>
      <c r="N370" s="15">
        <v>81.143890627691803</v>
      </c>
      <c r="O370" s="15">
        <v>598.04721490177349</v>
      </c>
    </row>
    <row r="371" spans="1:20">
      <c r="A371">
        <v>370</v>
      </c>
      <c r="B371" s="14">
        <v>41300</v>
      </c>
      <c r="C371" s="3">
        <v>44.248426494829289</v>
      </c>
      <c r="D371" s="6">
        <f t="shared" si="22"/>
        <v>167701.53641540301</v>
      </c>
      <c r="E371" s="17">
        <v>39.153199999999998</v>
      </c>
      <c r="F371" s="6">
        <f t="shared" si="20"/>
        <v>148390.628</v>
      </c>
      <c r="G371" s="5">
        <f t="shared" si="21"/>
        <v>19310.908415403013</v>
      </c>
      <c r="K371" s="15">
        <v>43.546813730443958</v>
      </c>
      <c r="L371" s="15">
        <v>239.80347525842592</v>
      </c>
      <c r="M371" s="15">
        <v>79.7455004832143</v>
      </c>
      <c r="N371" s="15">
        <v>64.9082084763468</v>
      </c>
      <c r="O371" s="15">
        <v>428.00399794843099</v>
      </c>
    </row>
    <row r="372" spans="1:20">
      <c r="A372">
        <v>371</v>
      </c>
      <c r="B372" s="14">
        <v>41301</v>
      </c>
      <c r="C372" s="3">
        <v>35.846822366527732</v>
      </c>
      <c r="D372" s="6">
        <f t="shared" si="22"/>
        <v>135859.45676914009</v>
      </c>
      <c r="E372" s="17">
        <v>37.839399999999998</v>
      </c>
      <c r="F372" s="6">
        <f t="shared" si="20"/>
        <v>143411.326</v>
      </c>
      <c r="G372" s="5">
        <f t="shared" si="21"/>
        <v>-7551.8692308599129</v>
      </c>
      <c r="K372" s="15">
        <v>64.267394847337698</v>
      </c>
      <c r="L372" s="15">
        <v>300.31690640519162</v>
      </c>
      <c r="M372" s="15">
        <v>117.00366319062006</v>
      </c>
      <c r="N372" s="15">
        <v>73.479809710819183</v>
      </c>
      <c r="O372" s="15">
        <v>555.06777415396857</v>
      </c>
    </row>
    <row r="373" spans="1:20">
      <c r="A373">
        <v>372</v>
      </c>
      <c r="B373" s="14">
        <v>41302</v>
      </c>
      <c r="C373" s="3">
        <v>35.703717274070783</v>
      </c>
      <c r="D373" s="6">
        <f t="shared" si="22"/>
        <v>135317.08846872827</v>
      </c>
      <c r="E373" s="17">
        <v>37.798699999999997</v>
      </c>
      <c r="F373" s="6">
        <f t="shared" si="20"/>
        <v>143257.073</v>
      </c>
      <c r="G373" s="5">
        <f t="shared" si="21"/>
        <v>-7939.9845312717371</v>
      </c>
      <c r="K373" s="15">
        <v>40.687449522831265</v>
      </c>
      <c r="L373" s="15">
        <v>206.88650254432582</v>
      </c>
      <c r="M373" s="15">
        <v>73.703753902229138</v>
      </c>
      <c r="N373" s="15">
        <v>57.211533258298736</v>
      </c>
      <c r="O373" s="15">
        <v>378.48923922768495</v>
      </c>
    </row>
    <row r="374" spans="1:20">
      <c r="A374">
        <v>373</v>
      </c>
      <c r="B374" s="14">
        <v>41303</v>
      </c>
      <c r="C374" s="3">
        <v>35.21320178984594</v>
      </c>
      <c r="D374" s="6">
        <f t="shared" si="22"/>
        <v>133458.03478351611</v>
      </c>
      <c r="E374" s="17">
        <v>33.7194</v>
      </c>
      <c r="F374" s="6">
        <f t="shared" si="20"/>
        <v>127796.526</v>
      </c>
      <c r="G374" s="5">
        <f t="shared" si="21"/>
        <v>5661.5087835161103</v>
      </c>
      <c r="K374" s="15">
        <v>45.180406925782542</v>
      </c>
      <c r="L374" s="15">
        <v>189.34626048171882</v>
      </c>
      <c r="M374" s="15">
        <v>81.359154466276365</v>
      </c>
      <c r="N374" s="15">
        <v>51.394222035178331</v>
      </c>
      <c r="O374" s="15">
        <v>367.28004390895603</v>
      </c>
    </row>
    <row r="375" spans="1:20">
      <c r="A375">
        <v>374</v>
      </c>
      <c r="B375" s="14">
        <v>41304</v>
      </c>
      <c r="C375" s="3">
        <v>39.251536958060939</v>
      </c>
      <c r="D375" s="6">
        <f t="shared" si="22"/>
        <v>148763.32507105093</v>
      </c>
      <c r="E375" s="17">
        <v>36.654299999999999</v>
      </c>
      <c r="F375" s="6">
        <f t="shared" ref="F375:F438" si="24">(E375*1000000)*0.00379</f>
        <v>138919.79699999999</v>
      </c>
      <c r="G375" s="5">
        <f t="shared" ref="G375:G438" si="25">D375-F375</f>
        <v>9843.5280710509396</v>
      </c>
      <c r="K375" s="15">
        <v>56.787323131638935</v>
      </c>
      <c r="L375" s="15">
        <v>230.03586138203784</v>
      </c>
      <c r="M375" s="15">
        <v>101.69806211799963</v>
      </c>
      <c r="N375" s="15">
        <v>58.097856758025742</v>
      </c>
      <c r="O375" s="15">
        <v>446.6191033897021</v>
      </c>
    </row>
    <row r="376" spans="1:20">
      <c r="A376">
        <v>375</v>
      </c>
      <c r="B376" s="14">
        <v>41305</v>
      </c>
      <c r="C376" s="3">
        <v>39.096617680501744</v>
      </c>
      <c r="D376" s="6">
        <f t="shared" si="22"/>
        <v>148176.18100910162</v>
      </c>
      <c r="E376" s="17">
        <v>39.234499999999997</v>
      </c>
      <c r="F376" s="6">
        <f t="shared" si="24"/>
        <v>148698.755</v>
      </c>
      <c r="G376" s="5">
        <f t="shared" si="25"/>
        <v>-522.57399089838145</v>
      </c>
      <c r="H376" s="5">
        <f>SUM(G346:G376)</f>
        <v>157289.88101438974</v>
      </c>
      <c r="K376" s="15">
        <v>4.577610950018534</v>
      </c>
      <c r="L376" s="15">
        <v>45.216479527742052</v>
      </c>
      <c r="M376" s="15">
        <v>8.1525309602919549</v>
      </c>
      <c r="N376" s="15">
        <v>19.288850555945245</v>
      </c>
      <c r="O376" s="15">
        <v>77.235471993997777</v>
      </c>
      <c r="P376" s="15">
        <f>SUM(K346:K376)</f>
        <v>1368.3092599380821</v>
      </c>
      <c r="Q376" s="15">
        <f t="shared" ref="Q376:T376" si="26">SUM(L346:L376)</f>
        <v>5968.0320406382689</v>
      </c>
      <c r="R376" s="15">
        <f t="shared" si="26"/>
        <v>2622.4279197777523</v>
      </c>
      <c r="S376" s="15">
        <f t="shared" si="26"/>
        <v>1821.2841838287875</v>
      </c>
      <c r="T376" s="15">
        <f t="shared" si="26"/>
        <v>11780.053404182891</v>
      </c>
    </row>
    <row r="377" spans="1:20">
      <c r="A377">
        <v>376</v>
      </c>
      <c r="B377" s="14">
        <v>41306</v>
      </c>
      <c r="C377" s="3">
        <v>42.978336938768955</v>
      </c>
      <c r="D377" s="6">
        <f t="shared" si="22"/>
        <v>162887.89699793432</v>
      </c>
      <c r="E377" s="17">
        <v>40.321100000000001</v>
      </c>
      <c r="F377" s="6">
        <f t="shared" si="24"/>
        <v>152816.96900000001</v>
      </c>
      <c r="G377" s="5">
        <f t="shared" si="25"/>
        <v>10070.927997934312</v>
      </c>
      <c r="K377" s="15">
        <v>81.548792680870832</v>
      </c>
      <c r="L377" s="15">
        <v>322.12967504192909</v>
      </c>
      <c r="M377" s="15">
        <v>144.42772727633337</v>
      </c>
      <c r="N377" s="15">
        <v>71.122367177385627</v>
      </c>
      <c r="O377" s="15">
        <v>619.22856217651895</v>
      </c>
    </row>
    <row r="378" spans="1:20">
      <c r="A378">
        <v>377</v>
      </c>
      <c r="B378" s="14">
        <v>41307</v>
      </c>
      <c r="C378" s="3">
        <v>40.141243440841819</v>
      </c>
      <c r="D378" s="6">
        <f t="shared" si="22"/>
        <v>152135.31264079048</v>
      </c>
      <c r="E378" s="17">
        <v>37.9587</v>
      </c>
      <c r="F378" s="6">
        <f t="shared" si="24"/>
        <v>143863.473</v>
      </c>
      <c r="G378" s="5">
        <f t="shared" si="25"/>
        <v>8271.8396407904802</v>
      </c>
      <c r="K378" s="15">
        <v>87.48653104431969</v>
      </c>
      <c r="L378" s="15">
        <v>348.35543956458014</v>
      </c>
      <c r="M378" s="15">
        <v>154.07803390653552</v>
      </c>
      <c r="N378" s="15">
        <v>74.420216509328398</v>
      </c>
      <c r="O378" s="15">
        <v>664.34022102476376</v>
      </c>
    </row>
    <row r="379" spans="1:20">
      <c r="A379">
        <v>378</v>
      </c>
      <c r="B379" s="14">
        <v>41308</v>
      </c>
      <c r="C379" s="3">
        <v>38.795511805770474</v>
      </c>
      <c r="D379" s="6">
        <f t="shared" si="22"/>
        <v>147034.9897438701</v>
      </c>
      <c r="E379" s="17">
        <v>38.002000000000002</v>
      </c>
      <c r="F379" s="6">
        <f t="shared" si="24"/>
        <v>144027.57999999999</v>
      </c>
      <c r="G379" s="5">
        <f t="shared" si="25"/>
        <v>3007.4097438701137</v>
      </c>
      <c r="K379" s="15">
        <v>30.504035742487343</v>
      </c>
      <c r="L379" s="15">
        <v>162.40338610319432</v>
      </c>
      <c r="M379" s="15">
        <v>53.440147866166015</v>
      </c>
      <c r="N379" s="15">
        <v>37.244163939518494</v>
      </c>
      <c r="O379" s="15">
        <v>283.59173365136616</v>
      </c>
    </row>
    <row r="380" spans="1:20">
      <c r="A380">
        <v>379</v>
      </c>
      <c r="B380" s="14">
        <v>41309</v>
      </c>
      <c r="C380" s="3">
        <v>38.362633313191587</v>
      </c>
      <c r="D380" s="6">
        <f t="shared" si="22"/>
        <v>145394.38025699611</v>
      </c>
      <c r="E380" s="17">
        <v>39.288499999999999</v>
      </c>
      <c r="F380" s="6">
        <f t="shared" si="24"/>
        <v>148903.41500000001</v>
      </c>
      <c r="G380" s="5">
        <f t="shared" si="25"/>
        <v>-3509.0347430038964</v>
      </c>
      <c r="K380" s="15">
        <v>12.354713452735723</v>
      </c>
      <c r="L380" s="15">
        <v>56.809008894064469</v>
      </c>
      <c r="M380" s="15">
        <v>21.514224298513465</v>
      </c>
      <c r="N380" s="15">
        <v>11.812380282314749</v>
      </c>
      <c r="O380" s="15">
        <v>102.49032692762842</v>
      </c>
    </row>
    <row r="381" spans="1:20">
      <c r="A381">
        <v>380</v>
      </c>
      <c r="B381" s="14">
        <v>41310</v>
      </c>
      <c r="C381" s="3">
        <v>40.154347407525684</v>
      </c>
      <c r="D381" s="6">
        <f t="shared" si="22"/>
        <v>152184.97667452233</v>
      </c>
      <c r="E381" s="17">
        <v>39.155200000000001</v>
      </c>
      <c r="F381" s="6">
        <f t="shared" si="24"/>
        <v>148398.20799999998</v>
      </c>
      <c r="G381" s="5">
        <f t="shared" si="25"/>
        <v>3786.7686745223473</v>
      </c>
      <c r="K381" s="15">
        <v>98.037814394422725</v>
      </c>
      <c r="L381" s="15">
        <v>403.58505942553307</v>
      </c>
      <c r="M381" s="15">
        <v>169.76186691851848</v>
      </c>
      <c r="N381" s="15">
        <v>78.022104297898622</v>
      </c>
      <c r="O381" s="15">
        <v>749.40684503637283</v>
      </c>
    </row>
    <row r="382" spans="1:20">
      <c r="A382">
        <v>381</v>
      </c>
      <c r="B382" s="14">
        <v>41311</v>
      </c>
      <c r="C382" s="3">
        <v>38.736277681384081</v>
      </c>
      <c r="D382" s="6">
        <f t="shared" si="22"/>
        <v>146810.49241244566</v>
      </c>
      <c r="E382" s="17">
        <v>39.289900000000003</v>
      </c>
      <c r="F382" s="6">
        <f t="shared" si="24"/>
        <v>148908.72099999999</v>
      </c>
      <c r="G382" s="5">
        <f t="shared" si="25"/>
        <v>-2098.2285875543312</v>
      </c>
      <c r="K382" s="15">
        <v>87.826590088841769</v>
      </c>
      <c r="L382" s="15">
        <v>375.2855069272365</v>
      </c>
      <c r="M382" s="15">
        <v>151.20965450977809</v>
      </c>
      <c r="N382" s="15">
        <v>72.576500805394602</v>
      </c>
      <c r="O382" s="15">
        <v>686.898252331251</v>
      </c>
    </row>
    <row r="383" spans="1:20">
      <c r="A383">
        <v>382</v>
      </c>
      <c r="B383" s="14">
        <v>41312</v>
      </c>
      <c r="C383" s="3">
        <v>39.416179343671438</v>
      </c>
      <c r="D383" s="6">
        <f t="shared" si="22"/>
        <v>149387.31971251476</v>
      </c>
      <c r="E383" s="17">
        <v>36.678100000000001</v>
      </c>
      <c r="F383" s="6">
        <f t="shared" si="24"/>
        <v>139009.99900000001</v>
      </c>
      <c r="G383" s="5">
        <f t="shared" si="25"/>
        <v>10377.320712514746</v>
      </c>
      <c r="K383" s="15">
        <v>95.13864388651001</v>
      </c>
      <c r="L383" s="15">
        <v>392.63666959852679</v>
      </c>
      <c r="M383" s="15">
        <v>162.86364762771228</v>
      </c>
      <c r="N383" s="15">
        <v>73.102060663534544</v>
      </c>
      <c r="O383" s="15">
        <v>723.74102177628356</v>
      </c>
    </row>
    <row r="384" spans="1:20">
      <c r="A384">
        <v>383</v>
      </c>
      <c r="B384" s="14">
        <v>41313</v>
      </c>
      <c r="C384" s="3">
        <v>39.202938137424631</v>
      </c>
      <c r="D384" s="6">
        <f t="shared" si="22"/>
        <v>148579.13554083934</v>
      </c>
      <c r="E384" s="17">
        <v>37.9467</v>
      </c>
      <c r="F384" s="6">
        <f t="shared" si="24"/>
        <v>143817.99299999999</v>
      </c>
      <c r="G384" s="5">
        <f t="shared" si="25"/>
        <v>4761.1425408393552</v>
      </c>
      <c r="K384" s="15">
        <v>72.051832702315224</v>
      </c>
      <c r="L384" s="15">
        <v>322.88455303298991</v>
      </c>
      <c r="M384" s="15">
        <v>122.62463160245804</v>
      </c>
      <c r="N384" s="15">
        <v>62.128305805001418</v>
      </c>
      <c r="O384" s="15">
        <v>579.68932314276458</v>
      </c>
    </row>
    <row r="385" spans="1:15">
      <c r="A385">
        <v>384</v>
      </c>
      <c r="B385" s="14">
        <v>41314</v>
      </c>
      <c r="C385" s="3">
        <v>37.451958515304959</v>
      </c>
      <c r="D385" s="6">
        <f t="shared" si="22"/>
        <v>141942.92277300579</v>
      </c>
      <c r="E385" s="17">
        <v>33.982599999999998</v>
      </c>
      <c r="F385" s="6">
        <f t="shared" si="24"/>
        <v>128794.054</v>
      </c>
      <c r="G385" s="5">
        <f t="shared" si="25"/>
        <v>13148.868773005786</v>
      </c>
      <c r="K385" s="15">
        <v>43.63266835243487</v>
      </c>
      <c r="L385" s="15">
        <v>201.13722142656678</v>
      </c>
      <c r="M385" s="15">
        <v>73.824605828717608</v>
      </c>
      <c r="N385" s="15">
        <v>43.808171629717812</v>
      </c>
      <c r="O385" s="15">
        <v>362.40266723743713</v>
      </c>
    </row>
    <row r="386" spans="1:15">
      <c r="A386">
        <v>385</v>
      </c>
      <c r="B386" s="14">
        <v>41315</v>
      </c>
      <c r="C386" s="3">
        <v>37.823376861478607</v>
      </c>
      <c r="D386" s="6">
        <f t="shared" si="22"/>
        <v>143350.59830500392</v>
      </c>
      <c r="E386" s="17">
        <v>36.101599999999998</v>
      </c>
      <c r="F386" s="6">
        <f t="shared" si="24"/>
        <v>136825.06400000001</v>
      </c>
      <c r="G386" s="5">
        <f t="shared" si="25"/>
        <v>6525.5343050039082</v>
      </c>
      <c r="K386" s="15">
        <v>55.113729351580425</v>
      </c>
      <c r="L386" s="15">
        <v>226.43893048655198</v>
      </c>
      <c r="M386" s="15">
        <v>92.705713951968804</v>
      </c>
      <c r="N386" s="15">
        <v>44.746009815871574</v>
      </c>
      <c r="O386" s="15">
        <v>419.00438360597275</v>
      </c>
    </row>
    <row r="387" spans="1:15">
      <c r="A387">
        <v>386</v>
      </c>
      <c r="B387" s="14">
        <v>41316</v>
      </c>
      <c r="C387" s="3">
        <v>37.189915039982608</v>
      </c>
      <c r="D387" s="6">
        <f t="shared" ref="D387:D450" si="27">(C387*1000000)*0.00379</f>
        <v>140949.77800153408</v>
      </c>
      <c r="E387" s="17">
        <v>39.792999999999999</v>
      </c>
      <c r="F387" s="6">
        <f t="shared" si="24"/>
        <v>150815.47</v>
      </c>
      <c r="G387" s="5">
        <f t="shared" si="25"/>
        <v>-9865.691998465918</v>
      </c>
      <c r="K387" s="15">
        <v>18.613680756130488</v>
      </c>
      <c r="L387" s="15">
        <v>101.85492336612791</v>
      </c>
      <c r="M387" s="15">
        <v>31.125902479180535</v>
      </c>
      <c r="N387" s="15">
        <v>26.746972062257729</v>
      </c>
      <c r="O387" s="15">
        <v>178.34147866369665</v>
      </c>
    </row>
    <row r="388" spans="1:15">
      <c r="A388">
        <v>387</v>
      </c>
      <c r="B388" s="14">
        <v>41317</v>
      </c>
      <c r="C388" s="3">
        <v>39.49195627376168</v>
      </c>
      <c r="D388" s="6">
        <f t="shared" si="27"/>
        <v>149674.51427755677</v>
      </c>
      <c r="E388" s="17">
        <v>37.9754</v>
      </c>
      <c r="F388" s="6">
        <f t="shared" si="24"/>
        <v>143926.766</v>
      </c>
      <c r="G388" s="5">
        <f t="shared" si="25"/>
        <v>5747.7482775567623</v>
      </c>
      <c r="K388" s="15"/>
      <c r="L388" s="15"/>
      <c r="M388" s="15"/>
      <c r="N388" s="15"/>
      <c r="O388" s="15"/>
    </row>
    <row r="389" spans="1:15">
      <c r="A389">
        <v>388</v>
      </c>
      <c r="B389" s="14">
        <v>41318</v>
      </c>
      <c r="C389" s="3">
        <v>38.566463760988952</v>
      </c>
      <c r="D389" s="6">
        <f t="shared" si="27"/>
        <v>146166.89765414811</v>
      </c>
      <c r="E389" s="17">
        <v>38.498199999999997</v>
      </c>
      <c r="F389" s="6">
        <f t="shared" si="24"/>
        <v>145908.17799999999</v>
      </c>
      <c r="G389" s="5">
        <f t="shared" si="25"/>
        <v>258.71965414812439</v>
      </c>
      <c r="K389" s="15">
        <v>65.320966294652507</v>
      </c>
      <c r="L389" s="15">
        <v>253.44503405920426</v>
      </c>
      <c r="M389" s="15">
        <v>107.94052888265306</v>
      </c>
      <c r="N389" s="15">
        <v>42.237945270041436</v>
      </c>
      <c r="O389" s="15">
        <v>468.94447450655127</v>
      </c>
    </row>
    <row r="390" spans="1:15">
      <c r="A390">
        <v>389</v>
      </c>
      <c r="B390" s="14">
        <v>41319</v>
      </c>
      <c r="C390" s="3">
        <v>39.266189508221927</v>
      </c>
      <c r="D390" s="6">
        <f t="shared" si="27"/>
        <v>148818.85823616109</v>
      </c>
      <c r="E390" s="17">
        <v>36.7654</v>
      </c>
      <c r="F390" s="6">
        <f t="shared" si="24"/>
        <v>139340.86600000001</v>
      </c>
      <c r="G390" s="5">
        <f t="shared" si="25"/>
        <v>9477.9922361610807</v>
      </c>
      <c r="K390" s="15">
        <v>76.704562468262168</v>
      </c>
      <c r="L390" s="15">
        <v>298.40699641869963</v>
      </c>
      <c r="M390" s="15">
        <v>125.9946365405642</v>
      </c>
      <c r="N390" s="15">
        <v>46.696820877911051</v>
      </c>
      <c r="O390" s="15">
        <v>547.80301630543704</v>
      </c>
    </row>
    <row r="391" spans="1:15">
      <c r="A391">
        <v>390</v>
      </c>
      <c r="B391" s="14">
        <v>41320</v>
      </c>
      <c r="C391" s="3">
        <v>38.571521174150227</v>
      </c>
      <c r="D391" s="6">
        <f t="shared" si="27"/>
        <v>146186.06525002935</v>
      </c>
      <c r="E391" s="17">
        <v>37.275799999999997</v>
      </c>
      <c r="F391" s="6">
        <f t="shared" si="24"/>
        <v>141275.28200000001</v>
      </c>
      <c r="G391" s="5">
        <f t="shared" si="25"/>
        <v>4910.7832500293443</v>
      </c>
      <c r="K391" s="15">
        <v>102.78918037211136</v>
      </c>
      <c r="L391" s="15">
        <v>395.87562484663073</v>
      </c>
      <c r="M391" s="15">
        <v>167.82712231189149</v>
      </c>
      <c r="N391" s="15">
        <v>59.761802255931016</v>
      </c>
      <c r="O391" s="15">
        <v>726.25372978656458</v>
      </c>
    </row>
    <row r="392" spans="1:15">
      <c r="A392">
        <v>391</v>
      </c>
      <c r="B392" s="14">
        <v>41321</v>
      </c>
      <c r="C392" s="3">
        <v>37.559373981451657</v>
      </c>
      <c r="D392" s="6">
        <f t="shared" si="27"/>
        <v>142350.02738970181</v>
      </c>
      <c r="E392" s="17">
        <v>33.169499999999999</v>
      </c>
      <c r="F392" s="6">
        <f t="shared" si="24"/>
        <v>125712.405</v>
      </c>
      <c r="G392" s="5">
        <f t="shared" si="25"/>
        <v>16637.622389701806</v>
      </c>
      <c r="K392" s="15">
        <v>109.5278796255037</v>
      </c>
      <c r="L392" s="15">
        <v>422.81154537663951</v>
      </c>
      <c r="M392" s="15">
        <v>177.75201853676265</v>
      </c>
      <c r="N392" s="15">
        <v>60.914710836077461</v>
      </c>
      <c r="O392" s="15">
        <v>771.00615437498334</v>
      </c>
    </row>
    <row r="393" spans="1:15">
      <c r="A393">
        <v>392</v>
      </c>
      <c r="B393" s="14">
        <v>41322</v>
      </c>
      <c r="C393" s="3">
        <v>37.027736275280454</v>
      </c>
      <c r="D393" s="6">
        <f t="shared" si="27"/>
        <v>140335.12048331293</v>
      </c>
      <c r="E393" s="17">
        <v>36.526299999999999</v>
      </c>
      <c r="F393" s="6">
        <f t="shared" si="24"/>
        <v>138434.677</v>
      </c>
      <c r="G393" s="5">
        <f t="shared" si="25"/>
        <v>1900.4434833129344</v>
      </c>
      <c r="K393" s="15">
        <v>101.8901876154343</v>
      </c>
      <c r="L393" s="15">
        <v>394.03362550203292</v>
      </c>
      <c r="M393" s="15">
        <v>164.35076413690507</v>
      </c>
      <c r="N393" s="15">
        <v>55.994043404277619</v>
      </c>
      <c r="O393" s="15">
        <v>716.26862065864987</v>
      </c>
    </row>
    <row r="394" spans="1:15">
      <c r="A394">
        <v>393</v>
      </c>
      <c r="B394" s="14">
        <v>41323</v>
      </c>
      <c r="C394" s="3">
        <v>40.724265046730494</v>
      </c>
      <c r="D394" s="6">
        <f t="shared" si="27"/>
        <v>154344.96452710859</v>
      </c>
      <c r="E394" s="17">
        <v>38.0914</v>
      </c>
      <c r="F394" s="6">
        <f t="shared" si="24"/>
        <v>144366.40599999999</v>
      </c>
      <c r="G394" s="5">
        <f t="shared" si="25"/>
        <v>9978.558527108602</v>
      </c>
      <c r="K394" s="15">
        <v>97.459070297125621</v>
      </c>
      <c r="L394" s="15">
        <v>388.25930987607256</v>
      </c>
      <c r="M394" s="15">
        <v>156.24285285263053</v>
      </c>
      <c r="N394" s="15">
        <v>53.76747541232595</v>
      </c>
      <c r="O394" s="15">
        <v>695.72870843815463</v>
      </c>
    </row>
    <row r="395" spans="1:15">
      <c r="A395">
        <v>394</v>
      </c>
      <c r="B395" s="14">
        <v>41324</v>
      </c>
      <c r="C395" s="3">
        <v>41.152194084752487</v>
      </c>
      <c r="D395" s="6">
        <f t="shared" si="27"/>
        <v>155966.81558121191</v>
      </c>
      <c r="E395" s="17">
        <v>42.613100000000003</v>
      </c>
      <c r="F395" s="6">
        <f t="shared" si="24"/>
        <v>161503.649</v>
      </c>
      <c r="G395" s="5">
        <f t="shared" si="25"/>
        <v>-5536.8334187880973</v>
      </c>
      <c r="K395" s="15">
        <v>94.268588619630037</v>
      </c>
      <c r="L395" s="15">
        <v>373.7582840407764</v>
      </c>
      <c r="M395" s="15">
        <v>150.19770667116148</v>
      </c>
      <c r="N395" s="15">
        <v>50.77714551966173</v>
      </c>
      <c r="O395" s="15">
        <v>669.0017248512296</v>
      </c>
    </row>
    <row r="396" spans="1:15">
      <c r="A396">
        <v>395</v>
      </c>
      <c r="B396" s="14">
        <v>41325</v>
      </c>
      <c r="C396" s="3">
        <v>39.816294128044021</v>
      </c>
      <c r="D396" s="6">
        <f t="shared" si="27"/>
        <v>150903.75474528686</v>
      </c>
      <c r="E396" s="17">
        <v>39.314599999999999</v>
      </c>
      <c r="F396" s="6">
        <f t="shared" si="24"/>
        <v>149002.334</v>
      </c>
      <c r="G396" s="5">
        <f t="shared" si="25"/>
        <v>1901.4207452868577</v>
      </c>
      <c r="K396" s="15">
        <v>10.682547746804689</v>
      </c>
      <c r="L396" s="15">
        <v>72.454087294019658</v>
      </c>
      <c r="M396" s="15">
        <v>16.924420270906758</v>
      </c>
      <c r="N396" s="15">
        <v>14.314671404411207</v>
      </c>
      <c r="O396" s="15">
        <v>114.37572671614231</v>
      </c>
    </row>
    <row r="397" spans="1:15">
      <c r="A397">
        <v>396</v>
      </c>
      <c r="B397" s="14">
        <v>41326</v>
      </c>
      <c r="C397" s="3">
        <v>39.346115422666166</v>
      </c>
      <c r="D397" s="6">
        <f t="shared" si="27"/>
        <v>149121.77745190478</v>
      </c>
      <c r="E397" s="17">
        <v>39.165799999999997</v>
      </c>
      <c r="F397" s="6">
        <f t="shared" si="24"/>
        <v>148438.38200000001</v>
      </c>
      <c r="G397" s="5">
        <f t="shared" si="25"/>
        <v>683.39545190476929</v>
      </c>
      <c r="K397" s="15">
        <v>48.803057627542991</v>
      </c>
      <c r="L397" s="15">
        <v>204.81482005863691</v>
      </c>
      <c r="M397" s="15">
        <v>76.796086203028096</v>
      </c>
      <c r="N397" s="15">
        <v>27.850575845997874</v>
      </c>
      <c r="O397" s="15">
        <v>358.26453973520586</v>
      </c>
    </row>
    <row r="398" spans="1:15">
      <c r="A398">
        <v>397</v>
      </c>
      <c r="B398" s="14">
        <v>41327</v>
      </c>
      <c r="C398" s="3">
        <v>40.319407700317107</v>
      </c>
      <c r="D398" s="6">
        <f t="shared" si="27"/>
        <v>152810.55518420183</v>
      </c>
      <c r="E398" s="17">
        <v>40.591000000000001</v>
      </c>
      <c r="F398" s="6">
        <f t="shared" si="24"/>
        <v>153839.88999999998</v>
      </c>
      <c r="G398" s="5">
        <f t="shared" si="25"/>
        <v>-1029.3348157981527</v>
      </c>
      <c r="K398" s="15">
        <v>25.984488496377079</v>
      </c>
      <c r="L398" s="15">
        <v>122.16764379152697</v>
      </c>
      <c r="M398" s="15">
        <v>40.633073225834927</v>
      </c>
      <c r="N398" s="15">
        <v>20.067931309662651</v>
      </c>
      <c r="O398" s="15">
        <v>208.8531368234016</v>
      </c>
    </row>
    <row r="399" spans="1:15">
      <c r="A399">
        <v>398</v>
      </c>
      <c r="B399" s="14">
        <v>41328</v>
      </c>
      <c r="C399" s="3">
        <v>42.38590899021596</v>
      </c>
      <c r="D399" s="6">
        <f t="shared" si="27"/>
        <v>160642.59507291848</v>
      </c>
      <c r="E399" s="17">
        <v>37.423099999999998</v>
      </c>
      <c r="F399" s="6">
        <f t="shared" si="24"/>
        <v>141833.549</v>
      </c>
      <c r="G399" s="5">
        <f t="shared" si="25"/>
        <v>18809.046072918485</v>
      </c>
      <c r="K399" s="15">
        <v>77.77001454508769</v>
      </c>
      <c r="L399" s="15">
        <v>292.70110446905016</v>
      </c>
      <c r="M399" s="15">
        <v>120.8466353258474</v>
      </c>
      <c r="N399" s="15">
        <v>34.24505482288869</v>
      </c>
      <c r="O399" s="15">
        <v>525.56280916287392</v>
      </c>
    </row>
    <row r="400" spans="1:15">
      <c r="A400">
        <v>399</v>
      </c>
      <c r="B400" s="14">
        <v>41329</v>
      </c>
      <c r="C400" s="3">
        <v>42.651815725121011</v>
      </c>
      <c r="D400" s="6">
        <f t="shared" si="27"/>
        <v>161650.38159820865</v>
      </c>
      <c r="E400" s="17">
        <v>40.917099999999998</v>
      </c>
      <c r="F400" s="6">
        <f t="shared" si="24"/>
        <v>155075.80900000001</v>
      </c>
      <c r="G400" s="5">
        <f t="shared" si="25"/>
        <v>6574.5725982086442</v>
      </c>
      <c r="K400" s="15">
        <v>65.19664520883498</v>
      </c>
      <c r="L400" s="15">
        <v>277.07277425117496</v>
      </c>
      <c r="M400" s="15">
        <v>100.66714461175114</v>
      </c>
      <c r="N400" s="15">
        <v>34.405069022485591</v>
      </c>
      <c r="O400" s="15">
        <v>477.34163309424667</v>
      </c>
    </row>
    <row r="401" spans="1:20">
      <c r="A401">
        <v>400</v>
      </c>
      <c r="B401" s="14">
        <v>41330</v>
      </c>
      <c r="C401" s="3">
        <v>43.051432449879925</v>
      </c>
      <c r="D401" s="6">
        <f t="shared" si="27"/>
        <v>163164.92898504491</v>
      </c>
      <c r="E401" s="17">
        <v>43.947099999999999</v>
      </c>
      <c r="F401" s="6">
        <f t="shared" si="24"/>
        <v>166559.50899999999</v>
      </c>
      <c r="G401" s="5">
        <f t="shared" si="25"/>
        <v>-3394.5800149550778</v>
      </c>
      <c r="K401" s="15">
        <v>27.734555923152925</v>
      </c>
      <c r="L401" s="15">
        <v>122.05274967479413</v>
      </c>
      <c r="M401" s="15">
        <v>42.550714740911545</v>
      </c>
      <c r="N401" s="15">
        <v>17.75584759456768</v>
      </c>
      <c r="O401" s="15">
        <v>210.09386793342628</v>
      </c>
    </row>
    <row r="402" spans="1:20">
      <c r="A402">
        <v>401</v>
      </c>
      <c r="B402" s="14">
        <v>41331</v>
      </c>
      <c r="C402" s="3">
        <v>47.692228250486011</v>
      </c>
      <c r="D402" s="6">
        <f t="shared" si="27"/>
        <v>180753.54506934198</v>
      </c>
      <c r="E402" s="17">
        <v>44.418799999999997</v>
      </c>
      <c r="F402" s="6">
        <f t="shared" si="24"/>
        <v>168347.25200000001</v>
      </c>
      <c r="G402" s="5">
        <f t="shared" si="25"/>
        <v>12406.293069341977</v>
      </c>
      <c r="K402" s="15">
        <v>83.434900867752603</v>
      </c>
      <c r="L402" s="15">
        <v>318.91907606800504</v>
      </c>
      <c r="M402" s="15">
        <v>127.18601153148552</v>
      </c>
      <c r="N402" s="15">
        <v>33.001437611250054</v>
      </c>
      <c r="O402" s="15">
        <v>562.54142607849315</v>
      </c>
    </row>
    <row r="403" spans="1:20">
      <c r="A403">
        <v>402</v>
      </c>
      <c r="B403" s="14">
        <v>41332</v>
      </c>
      <c r="C403" s="3">
        <v>44.347039790383377</v>
      </c>
      <c r="D403" s="6">
        <f t="shared" si="27"/>
        <v>168075.28080555299</v>
      </c>
      <c r="E403" s="17">
        <v>46.885199999999998</v>
      </c>
      <c r="F403" s="6">
        <f t="shared" si="24"/>
        <v>177694.908</v>
      </c>
      <c r="G403" s="5">
        <f t="shared" si="25"/>
        <v>-9619.6271944470063</v>
      </c>
      <c r="K403" s="15">
        <v>75.74062773563881</v>
      </c>
      <c r="L403" s="15">
        <v>274.90533757100553</v>
      </c>
      <c r="M403" s="15">
        <v>114.7120486826073</v>
      </c>
      <c r="N403" s="15">
        <v>27.05477935622276</v>
      </c>
      <c r="O403" s="15">
        <v>492.41279334547443</v>
      </c>
    </row>
    <row r="404" spans="1:20">
      <c r="A404">
        <v>403</v>
      </c>
      <c r="B404" s="14">
        <v>41333</v>
      </c>
      <c r="C404" s="3">
        <v>41.654209013580967</v>
      </c>
      <c r="D404" s="6">
        <f t="shared" si="27"/>
        <v>157869.45216147188</v>
      </c>
      <c r="E404" s="17">
        <v>41.151400000000002</v>
      </c>
      <c r="F404" s="6">
        <f t="shared" si="24"/>
        <v>155963.80600000001</v>
      </c>
      <c r="G404" s="5">
        <f t="shared" si="25"/>
        <v>1905.6461614718719</v>
      </c>
      <c r="H404" s="5">
        <f>SUM(G377:G404)</f>
        <v>116088.72353261983</v>
      </c>
      <c r="K404" s="15">
        <v>8.2352268059846327</v>
      </c>
      <c r="L404" s="15">
        <v>53.774585765534987</v>
      </c>
      <c r="M404" s="15">
        <v>12.391577863674245</v>
      </c>
      <c r="N404" s="15">
        <v>6.4528151061098313</v>
      </c>
      <c r="O404" s="15">
        <v>80.854205541303685</v>
      </c>
      <c r="P404" s="15">
        <f>SUM(K377:K404)</f>
        <v>1753.851532702545</v>
      </c>
      <c r="Q404" s="15">
        <f t="shared" ref="Q404:T404" si="28">SUM(L377:L404)</f>
        <v>7178.9729729311048</v>
      </c>
      <c r="R404" s="15">
        <f t="shared" si="28"/>
        <v>2880.5894986544981</v>
      </c>
      <c r="S404" s="15">
        <f t="shared" si="28"/>
        <v>1181.0273786380467</v>
      </c>
      <c r="T404" s="15">
        <f t="shared" si="28"/>
        <v>12994.441382926198</v>
      </c>
    </row>
    <row r="405" spans="1:20">
      <c r="A405">
        <v>404</v>
      </c>
      <c r="B405" s="14">
        <v>41334</v>
      </c>
      <c r="C405" s="3">
        <v>39.000280976592244</v>
      </c>
      <c r="D405" s="6">
        <f t="shared" si="27"/>
        <v>147811.06490128461</v>
      </c>
      <c r="E405" s="17">
        <v>37.741399999999999</v>
      </c>
      <c r="F405" s="6">
        <f t="shared" si="24"/>
        <v>143039.90599999999</v>
      </c>
      <c r="G405" s="5">
        <f t="shared" si="25"/>
        <v>4771.1589012846234</v>
      </c>
      <c r="K405" s="15">
        <v>122.23693263130097</v>
      </c>
      <c r="L405" s="15">
        <v>445.21677427694112</v>
      </c>
      <c r="M405" s="15">
        <v>193.58007830299843</v>
      </c>
      <c r="N405" s="15">
        <v>44.482428576112682</v>
      </c>
      <c r="O405" s="15">
        <v>805.51621378735331</v>
      </c>
    </row>
    <row r="406" spans="1:20">
      <c r="A406">
        <v>405</v>
      </c>
      <c r="B406" s="14">
        <v>41335</v>
      </c>
      <c r="C406" s="3">
        <v>39.490425526384193</v>
      </c>
      <c r="D406" s="6">
        <f t="shared" si="27"/>
        <v>149668.71274499607</v>
      </c>
      <c r="E406" s="17">
        <v>35.905999999999999</v>
      </c>
      <c r="F406" s="6">
        <f t="shared" si="24"/>
        <v>136083.74</v>
      </c>
      <c r="G406" s="5">
        <f t="shared" si="25"/>
        <v>13584.972744996077</v>
      </c>
      <c r="K406" s="15">
        <v>138.59578654088352</v>
      </c>
      <c r="L406" s="15">
        <v>529.84769270048946</v>
      </c>
      <c r="M406" s="15">
        <v>230.0038636080028</v>
      </c>
      <c r="N406" s="15">
        <v>56.645869339288971</v>
      </c>
      <c r="O406" s="15">
        <v>955.09321218866478</v>
      </c>
    </row>
    <row r="407" spans="1:20">
      <c r="A407">
        <v>406</v>
      </c>
      <c r="B407" s="14">
        <v>41336</v>
      </c>
      <c r="C407" s="3">
        <v>39.6251908610624</v>
      </c>
      <c r="D407" s="6">
        <f t="shared" si="27"/>
        <v>150179.47336342648</v>
      </c>
      <c r="E407" s="17">
        <v>39.0886</v>
      </c>
      <c r="F407" s="6">
        <f t="shared" si="24"/>
        <v>148145.79399999999</v>
      </c>
      <c r="G407" s="5">
        <f t="shared" si="25"/>
        <v>2033.6793634264905</v>
      </c>
      <c r="K407" s="15">
        <v>13.141324583010629</v>
      </c>
      <c r="L407" s="15">
        <v>79.434479873722395</v>
      </c>
      <c r="M407" s="15">
        <v>22.681062722569209</v>
      </c>
      <c r="N407" s="15">
        <v>13.067194344283841</v>
      </c>
      <c r="O407" s="15">
        <v>128.32406152358607</v>
      </c>
    </row>
    <row r="408" spans="1:20">
      <c r="A408">
        <v>407</v>
      </c>
      <c r="B408" s="14">
        <v>41337</v>
      </c>
      <c r="C408" s="3">
        <v>39.321187179954869</v>
      </c>
      <c r="D408" s="6">
        <f t="shared" si="27"/>
        <v>149027.29941202895</v>
      </c>
      <c r="E408" s="17">
        <v>41.561199999999999</v>
      </c>
      <c r="F408" s="6">
        <f t="shared" si="24"/>
        <v>157516.948</v>
      </c>
      <c r="G408" s="5">
        <f t="shared" si="25"/>
        <v>-8489.6485879710526</v>
      </c>
      <c r="K408" s="15">
        <v>130.6305679181805</v>
      </c>
      <c r="L408" s="15">
        <v>513.57717807279118</v>
      </c>
      <c r="M408" s="15">
        <v>236.00286890111983</v>
      </c>
      <c r="N408" s="15">
        <v>63.306434494055324</v>
      </c>
      <c r="O408" s="15">
        <v>943.51704938614694</v>
      </c>
    </row>
    <row r="409" spans="1:20">
      <c r="A409">
        <v>408</v>
      </c>
      <c r="B409" s="14">
        <v>41338</v>
      </c>
      <c r="C409" s="3">
        <v>41.091293488852877</v>
      </c>
      <c r="D409" s="6">
        <f t="shared" si="27"/>
        <v>155736.00232275238</v>
      </c>
      <c r="E409" s="17">
        <v>38.012900000000002</v>
      </c>
      <c r="F409" s="6">
        <f t="shared" si="24"/>
        <v>144068.891</v>
      </c>
      <c r="G409" s="5">
        <f t="shared" si="25"/>
        <v>11667.111322752375</v>
      </c>
      <c r="K409" s="15">
        <v>126.63952602799331</v>
      </c>
      <c r="L409" s="15">
        <v>528.71028899100929</v>
      </c>
      <c r="M409" s="15">
        <v>237.5907937954274</v>
      </c>
      <c r="N409" s="15">
        <v>70.759818237877184</v>
      </c>
      <c r="O409" s="15">
        <v>963.70042705230719</v>
      </c>
    </row>
    <row r="410" spans="1:20">
      <c r="A410">
        <v>409</v>
      </c>
      <c r="B410" s="14">
        <v>41339</v>
      </c>
      <c r="C410" s="3">
        <v>41.297095576384102</v>
      </c>
      <c r="D410" s="6">
        <f t="shared" si="27"/>
        <v>156515.99223449576</v>
      </c>
      <c r="E410" s="17">
        <v>40.4636</v>
      </c>
      <c r="F410" s="6">
        <f t="shared" si="24"/>
        <v>153357.04399999999</v>
      </c>
      <c r="G410" s="5">
        <f t="shared" si="25"/>
        <v>3158.9482344957651</v>
      </c>
      <c r="K410" s="15">
        <v>150.28618556721887</v>
      </c>
      <c r="L410" s="15">
        <v>609.14559933605665</v>
      </c>
      <c r="M410" s="15">
        <v>292.02083304446575</v>
      </c>
      <c r="N410" s="15">
        <v>83.326921920311918</v>
      </c>
      <c r="O410" s="15">
        <v>1134.779539868053</v>
      </c>
    </row>
    <row r="411" spans="1:20">
      <c r="A411">
        <v>410</v>
      </c>
      <c r="B411" s="14">
        <v>41340</v>
      </c>
      <c r="C411" s="3">
        <v>40.057681849869958</v>
      </c>
      <c r="D411" s="6">
        <f t="shared" si="27"/>
        <v>151818.61421100714</v>
      </c>
      <c r="E411" s="17">
        <v>39.958500000000001</v>
      </c>
      <c r="F411" s="6">
        <f t="shared" si="24"/>
        <v>151442.715</v>
      </c>
      <c r="G411" s="5">
        <f t="shared" si="25"/>
        <v>375.89921100714128</v>
      </c>
      <c r="K411" s="15">
        <v>140.29073481698654</v>
      </c>
      <c r="L411" s="15">
        <v>579.43651311832673</v>
      </c>
      <c r="M411" s="15">
        <v>281.99775011106658</v>
      </c>
      <c r="N411" s="15">
        <v>84.538616710575809</v>
      </c>
      <c r="O411" s="15">
        <v>1086.2636147569556</v>
      </c>
    </row>
    <row r="412" spans="1:20">
      <c r="A412">
        <v>411</v>
      </c>
      <c r="B412" s="14">
        <v>41341</v>
      </c>
      <c r="C412" s="3">
        <v>43.78563994988977</v>
      </c>
      <c r="D412" s="6">
        <f t="shared" si="27"/>
        <v>165947.57541008224</v>
      </c>
      <c r="E412" s="17">
        <v>40.781999999999996</v>
      </c>
      <c r="F412" s="6">
        <f t="shared" si="24"/>
        <v>154563.78</v>
      </c>
      <c r="G412" s="5">
        <f t="shared" si="25"/>
        <v>11383.795410082239</v>
      </c>
      <c r="K412" s="15">
        <v>61.773329033967435</v>
      </c>
      <c r="L412" s="15">
        <v>318.70167374405793</v>
      </c>
      <c r="M412" s="15">
        <v>127.75869340307537</v>
      </c>
      <c r="N412" s="15">
        <v>59.005293552098415</v>
      </c>
      <c r="O412" s="15">
        <v>567.23898973319922</v>
      </c>
    </row>
    <row r="413" spans="1:20">
      <c r="A413">
        <v>412</v>
      </c>
      <c r="B413" s="14">
        <v>41342</v>
      </c>
      <c r="C413" s="3">
        <v>46.003543283672514</v>
      </c>
      <c r="D413" s="6">
        <f t="shared" si="27"/>
        <v>174353.42904511883</v>
      </c>
      <c r="E413" s="17">
        <v>45.084299999999999</v>
      </c>
      <c r="F413" s="6">
        <f t="shared" si="24"/>
        <v>170869.497</v>
      </c>
      <c r="G413" s="5">
        <f t="shared" si="25"/>
        <v>3483.932045118825</v>
      </c>
      <c r="K413" s="15">
        <v>41.289677581937262</v>
      </c>
      <c r="L413" s="15">
        <v>227.28635511995407</v>
      </c>
      <c r="M413" s="15">
        <v>88.271118043410667</v>
      </c>
      <c r="N413" s="15">
        <v>49.824830236252005</v>
      </c>
      <c r="O413" s="15">
        <v>406.67198098155399</v>
      </c>
    </row>
    <row r="414" spans="1:20">
      <c r="A414">
        <v>413</v>
      </c>
      <c r="B414" s="14">
        <v>41343</v>
      </c>
      <c r="C414" s="3">
        <v>43.480650057201323</v>
      </c>
      <c r="D414" s="6">
        <f t="shared" si="27"/>
        <v>164791.66371679303</v>
      </c>
      <c r="E414" s="17">
        <v>43.625100000000003</v>
      </c>
      <c r="F414" s="6">
        <f t="shared" si="24"/>
        <v>165339.12899999999</v>
      </c>
      <c r="G414" s="5">
        <f t="shared" si="25"/>
        <v>-547.46528320695506</v>
      </c>
      <c r="K414" s="15">
        <v>113.27465251874095</v>
      </c>
      <c r="L414" s="15">
        <v>477.66454598536819</v>
      </c>
      <c r="M414" s="15">
        <v>249.06326583781677</v>
      </c>
      <c r="N414" s="15">
        <v>83.635249508466018</v>
      </c>
      <c r="O414" s="15">
        <v>923.63771385039195</v>
      </c>
    </row>
    <row r="415" spans="1:20">
      <c r="A415">
        <v>414</v>
      </c>
      <c r="B415" s="14">
        <v>41344</v>
      </c>
      <c r="C415" s="3">
        <v>42.521719154108311</v>
      </c>
      <c r="D415" s="6">
        <f t="shared" si="27"/>
        <v>161157.31559407047</v>
      </c>
      <c r="E415" s="17">
        <v>44.957999999999998</v>
      </c>
      <c r="F415" s="6">
        <f t="shared" si="24"/>
        <v>170390.82</v>
      </c>
      <c r="G415" s="5">
        <f t="shared" si="25"/>
        <v>-9233.5044059295324</v>
      </c>
      <c r="K415" s="15">
        <v>137.06659859392067</v>
      </c>
      <c r="L415" s="15">
        <v>581.69658879663211</v>
      </c>
      <c r="M415" s="15">
        <v>309.49612626712542</v>
      </c>
      <c r="N415" s="15">
        <v>101.12051741951453</v>
      </c>
      <c r="O415" s="15">
        <v>1129.3798310771926</v>
      </c>
    </row>
    <row r="416" spans="1:20">
      <c r="A416">
        <v>415</v>
      </c>
      <c r="B416" s="14">
        <v>41345</v>
      </c>
      <c r="C416" s="3">
        <v>40.770686016490622</v>
      </c>
      <c r="D416" s="6">
        <f t="shared" si="27"/>
        <v>154520.90000249946</v>
      </c>
      <c r="E416" s="17">
        <v>41.251600000000003</v>
      </c>
      <c r="F416" s="6">
        <f t="shared" si="24"/>
        <v>156343.56400000001</v>
      </c>
      <c r="G416" s="5">
        <f t="shared" si="25"/>
        <v>-1822.6639975005528</v>
      </c>
      <c r="K416" s="15">
        <v>165.96405782600993</v>
      </c>
      <c r="L416" s="15">
        <v>696.77696314155105</v>
      </c>
      <c r="M416" s="15">
        <v>384.29113613413506</v>
      </c>
      <c r="N416" s="15">
        <v>120.65640042861676</v>
      </c>
      <c r="O416" s="15">
        <v>1367.6885575303129</v>
      </c>
    </row>
    <row r="417" spans="1:15">
      <c r="A417">
        <v>416</v>
      </c>
      <c r="B417" s="14">
        <v>41346</v>
      </c>
      <c r="C417" s="3">
        <v>41.415752619894789</v>
      </c>
      <c r="D417" s="6">
        <f t="shared" si="27"/>
        <v>156965.70242940125</v>
      </c>
      <c r="E417" s="17">
        <v>39.459499999999998</v>
      </c>
      <c r="F417" s="6">
        <f t="shared" si="24"/>
        <v>149551.505</v>
      </c>
      <c r="G417" s="5">
        <f t="shared" si="25"/>
        <v>7414.1974294012471</v>
      </c>
      <c r="K417" s="15">
        <v>68.77672752398108</v>
      </c>
      <c r="L417" s="15">
        <v>341.0468841745078</v>
      </c>
      <c r="M417" s="15">
        <v>162.98627575971204</v>
      </c>
      <c r="N417" s="15">
        <v>66.904534743026062</v>
      </c>
      <c r="O417" s="15">
        <v>639.71442220122697</v>
      </c>
    </row>
    <row r="418" spans="1:15">
      <c r="A418">
        <v>417</v>
      </c>
      <c r="B418" s="14">
        <v>41347</v>
      </c>
      <c r="C418" s="3">
        <v>40.216416437883247</v>
      </c>
      <c r="D418" s="6">
        <f t="shared" si="27"/>
        <v>152420.21829957751</v>
      </c>
      <c r="E418" s="17">
        <v>39.781599999999997</v>
      </c>
      <c r="F418" s="6">
        <f t="shared" si="24"/>
        <v>150772.264</v>
      </c>
      <c r="G418" s="5">
        <f t="shared" si="25"/>
        <v>1647.9542995775118</v>
      </c>
      <c r="K418" s="15">
        <v>218.60883740192213</v>
      </c>
      <c r="L418" s="15">
        <v>895.08204534078072</v>
      </c>
      <c r="M418" s="15">
        <v>530.2458596153208</v>
      </c>
      <c r="N418" s="15">
        <v>156.35905385671063</v>
      </c>
      <c r="O418" s="15">
        <v>1800.2957962147343</v>
      </c>
    </row>
    <row r="419" spans="1:15">
      <c r="A419">
        <v>418</v>
      </c>
      <c r="B419" s="14">
        <v>41348</v>
      </c>
      <c r="C419" s="3">
        <v>40.685048007197658</v>
      </c>
      <c r="D419" s="6">
        <f t="shared" si="27"/>
        <v>154196.3319472791</v>
      </c>
      <c r="E419" s="17">
        <v>38.209400000000002</v>
      </c>
      <c r="F419" s="6">
        <f t="shared" si="24"/>
        <v>144813.62599999999</v>
      </c>
      <c r="G419" s="5">
        <f t="shared" si="25"/>
        <v>9382.7059472791152</v>
      </c>
      <c r="K419" s="15">
        <v>215.51125707759564</v>
      </c>
      <c r="L419" s="15">
        <v>901.3300760189212</v>
      </c>
      <c r="M419" s="15">
        <v>534.20530687590917</v>
      </c>
      <c r="N419" s="15">
        <v>163.48407585623443</v>
      </c>
      <c r="O419" s="15">
        <v>1814.5307158286605</v>
      </c>
    </row>
    <row r="420" spans="1:15">
      <c r="A420">
        <v>419</v>
      </c>
      <c r="B420" s="14">
        <v>41349</v>
      </c>
      <c r="C420" s="3">
        <v>41.435557381578256</v>
      </c>
      <c r="D420" s="6">
        <f t="shared" si="27"/>
        <v>157040.76247618161</v>
      </c>
      <c r="E420" s="17">
        <v>38.124699999999997</v>
      </c>
      <c r="F420" s="6">
        <f t="shared" si="24"/>
        <v>144492.61300000001</v>
      </c>
      <c r="G420" s="5">
        <f t="shared" si="25"/>
        <v>12548.149476181599</v>
      </c>
      <c r="K420" s="15">
        <v>208.60176216726586</v>
      </c>
      <c r="L420" s="15">
        <v>884.80617395770776</v>
      </c>
      <c r="M420" s="15">
        <v>527.95026944959</v>
      </c>
      <c r="N420" s="15">
        <v>165.50994657169161</v>
      </c>
      <c r="O420" s="15">
        <v>1786.8681521462554</v>
      </c>
    </row>
    <row r="421" spans="1:15">
      <c r="A421">
        <v>420</v>
      </c>
      <c r="B421" s="14">
        <v>41350</v>
      </c>
      <c r="C421" s="3">
        <v>40.530593875184827</v>
      </c>
      <c r="D421" s="6">
        <f t="shared" si="27"/>
        <v>153610.9507869505</v>
      </c>
      <c r="E421" s="17">
        <v>40.561999999999998</v>
      </c>
      <c r="F421" s="6">
        <f t="shared" si="24"/>
        <v>153729.98000000001</v>
      </c>
      <c r="G421" s="5">
        <f t="shared" si="25"/>
        <v>-119.02921304950723</v>
      </c>
      <c r="K421" s="15">
        <v>161.96254352549076</v>
      </c>
      <c r="L421" s="15">
        <v>683.5934038877482</v>
      </c>
      <c r="M421" s="15">
        <v>418.01366934892781</v>
      </c>
      <c r="N421" s="15">
        <v>129.77955595864705</v>
      </c>
      <c r="O421" s="15">
        <v>1393.3491727208138</v>
      </c>
    </row>
    <row r="422" spans="1:15">
      <c r="A422">
        <v>421</v>
      </c>
      <c r="B422" s="14">
        <v>41351</v>
      </c>
      <c r="C422" s="3">
        <v>41.647706552636116</v>
      </c>
      <c r="D422" s="6">
        <f t="shared" si="27"/>
        <v>157844.80783449087</v>
      </c>
      <c r="E422" s="17">
        <v>42.740299999999998</v>
      </c>
      <c r="F422" s="6">
        <f t="shared" si="24"/>
        <v>161985.73699999999</v>
      </c>
      <c r="G422" s="5">
        <f t="shared" si="25"/>
        <v>-4140.929165509122</v>
      </c>
      <c r="K422" s="15">
        <v>29.704666206015915</v>
      </c>
      <c r="L422" s="15">
        <v>167.75884716549569</v>
      </c>
      <c r="M422" s="15">
        <v>77.906792890114772</v>
      </c>
      <c r="N422" s="15">
        <v>38.950287473658413</v>
      </c>
      <c r="O422" s="15">
        <v>314.32059373528483</v>
      </c>
    </row>
    <row r="423" spans="1:15">
      <c r="A423">
        <v>422</v>
      </c>
      <c r="B423" s="14">
        <v>41352</v>
      </c>
      <c r="C423" s="3">
        <v>40.122080463615241</v>
      </c>
      <c r="D423" s="6">
        <f t="shared" si="27"/>
        <v>152062.68495710177</v>
      </c>
      <c r="E423" s="17">
        <v>38.810400000000001</v>
      </c>
      <c r="F423" s="6">
        <f t="shared" si="24"/>
        <v>147091.416</v>
      </c>
      <c r="G423" s="5">
        <f t="shared" si="25"/>
        <v>4971.268957101769</v>
      </c>
      <c r="K423" s="15">
        <v>151.31182356605694</v>
      </c>
      <c r="L423" s="15">
        <v>672.0707039852075</v>
      </c>
      <c r="M423" s="15">
        <v>405.3019214115219</v>
      </c>
      <c r="N423" s="15">
        <v>136.95705729204411</v>
      </c>
      <c r="O423" s="15">
        <v>1365.6415062548306</v>
      </c>
    </row>
    <row r="424" spans="1:15">
      <c r="A424">
        <v>423</v>
      </c>
      <c r="B424" s="14">
        <v>41353</v>
      </c>
      <c r="C424" s="3">
        <v>39.338537086687197</v>
      </c>
      <c r="D424" s="6">
        <f t="shared" si="27"/>
        <v>149093.0555585445</v>
      </c>
      <c r="E424" s="17">
        <v>38.487099999999998</v>
      </c>
      <c r="F424" s="6">
        <f t="shared" si="24"/>
        <v>145866.109</v>
      </c>
      <c r="G424" s="5">
        <f t="shared" si="25"/>
        <v>3226.9465585444996</v>
      </c>
      <c r="K424" s="15">
        <v>198.44379086523304</v>
      </c>
      <c r="L424" s="15">
        <v>883.16830473187076</v>
      </c>
      <c r="M424" s="15">
        <v>541.20617444012544</v>
      </c>
      <c r="N424" s="15">
        <v>182.85452542461488</v>
      </c>
      <c r="O424" s="15">
        <v>1805.6727954618439</v>
      </c>
    </row>
    <row r="425" spans="1:15">
      <c r="A425">
        <v>424</v>
      </c>
      <c r="B425" s="14">
        <v>41354</v>
      </c>
      <c r="C425" s="3">
        <v>39.155202776762472</v>
      </c>
      <c r="D425" s="6">
        <f t="shared" si="27"/>
        <v>148398.21852392977</v>
      </c>
      <c r="E425" s="17">
        <v>37.678199999999997</v>
      </c>
      <c r="F425" s="6">
        <f t="shared" si="24"/>
        <v>142800.378</v>
      </c>
      <c r="G425" s="5">
        <f t="shared" si="25"/>
        <v>5597.8405239297717</v>
      </c>
      <c r="K425" s="15">
        <v>246.75471659802963</v>
      </c>
      <c r="L425" s="15">
        <v>1061.0465506628013</v>
      </c>
      <c r="M425" s="15">
        <v>684.20366818388334</v>
      </c>
      <c r="N425" s="15">
        <v>216.23186011627385</v>
      </c>
      <c r="O425" s="15">
        <v>2208.2367955609884</v>
      </c>
    </row>
    <row r="426" spans="1:15">
      <c r="A426">
        <v>425</v>
      </c>
      <c r="B426" s="14">
        <v>41355</v>
      </c>
      <c r="C426" s="3">
        <v>38.870490759592371</v>
      </c>
      <c r="D426" s="6">
        <f t="shared" si="27"/>
        <v>147319.15997885508</v>
      </c>
      <c r="E426" s="17">
        <v>37.887700000000002</v>
      </c>
      <c r="F426" s="6">
        <f t="shared" si="24"/>
        <v>143594.383</v>
      </c>
      <c r="G426" s="5">
        <f t="shared" si="25"/>
        <v>3724.7769788550795</v>
      </c>
      <c r="K426" s="15">
        <v>185.77811200068766</v>
      </c>
      <c r="L426" s="15">
        <v>823.9359253509175</v>
      </c>
      <c r="M426" s="15">
        <v>523.46711584300431</v>
      </c>
      <c r="N426" s="15">
        <v>174.83244819417067</v>
      </c>
      <c r="O426" s="15">
        <v>1708.0136013887802</v>
      </c>
    </row>
    <row r="427" spans="1:15">
      <c r="A427">
        <v>426</v>
      </c>
      <c r="B427" s="14">
        <v>41356</v>
      </c>
      <c r="C427" s="3">
        <v>41.394280650780431</v>
      </c>
      <c r="D427" s="6">
        <f t="shared" si="27"/>
        <v>156884.32366645784</v>
      </c>
      <c r="E427" s="17">
        <v>36.250100000000003</v>
      </c>
      <c r="F427" s="6">
        <f t="shared" si="24"/>
        <v>137387.87899999999</v>
      </c>
      <c r="G427" s="5">
        <f t="shared" si="25"/>
        <v>19496.444666457857</v>
      </c>
      <c r="K427" s="15">
        <v>193.14314988641686</v>
      </c>
      <c r="L427" s="15">
        <v>877.84296047481109</v>
      </c>
      <c r="M427" s="15">
        <v>552.8914093552055</v>
      </c>
      <c r="N427" s="15">
        <v>192.55772954904819</v>
      </c>
      <c r="O427" s="15">
        <v>1816.4352492654816</v>
      </c>
    </row>
    <row r="428" spans="1:15">
      <c r="A428">
        <v>427</v>
      </c>
      <c r="B428" s="14">
        <v>41357</v>
      </c>
      <c r="C428" s="3">
        <v>41.39077188783348</v>
      </c>
      <c r="D428" s="6">
        <f t="shared" si="27"/>
        <v>156871.02545488891</v>
      </c>
      <c r="E428" s="17">
        <v>41.159799999999997</v>
      </c>
      <c r="F428" s="6">
        <f t="shared" si="24"/>
        <v>155995.64199999999</v>
      </c>
      <c r="G428" s="5">
        <f t="shared" si="25"/>
        <v>875.38345488891355</v>
      </c>
      <c r="K428" s="15">
        <v>4.6508163914784166</v>
      </c>
      <c r="L428" s="15">
        <v>51.562857992576681</v>
      </c>
      <c r="M428" s="15">
        <v>13.335596748523045</v>
      </c>
      <c r="N428" s="15">
        <v>16.633201189962467</v>
      </c>
      <c r="O428" s="15">
        <v>86.182472322540605</v>
      </c>
    </row>
    <row r="429" spans="1:15">
      <c r="A429">
        <v>428</v>
      </c>
      <c r="B429" s="14">
        <v>41358</v>
      </c>
      <c r="C429" s="3">
        <v>40.724450763114724</v>
      </c>
      <c r="D429" s="6">
        <f t="shared" si="27"/>
        <v>154345.66839220483</v>
      </c>
      <c r="E429" s="17">
        <v>41.77</v>
      </c>
      <c r="F429" s="6">
        <f t="shared" si="24"/>
        <v>158308.29999999999</v>
      </c>
      <c r="G429" s="5">
        <f t="shared" si="25"/>
        <v>-3962.6316077951633</v>
      </c>
      <c r="K429" s="15">
        <v>202.40726453894587</v>
      </c>
      <c r="L429" s="15">
        <v>872.42875629128559</v>
      </c>
      <c r="M429" s="15">
        <v>596.90151488131573</v>
      </c>
      <c r="N429" s="15">
        <v>187.12799595760421</v>
      </c>
      <c r="O429" s="15">
        <v>1858.8655316691516</v>
      </c>
    </row>
    <row r="430" spans="1:15">
      <c r="A430">
        <v>429</v>
      </c>
      <c r="B430" s="14">
        <v>41359</v>
      </c>
      <c r="C430" s="3">
        <v>39.760813426193671</v>
      </c>
      <c r="D430" s="6">
        <f t="shared" si="27"/>
        <v>150693.48288527402</v>
      </c>
      <c r="E430" s="17">
        <v>39.900300000000001</v>
      </c>
      <c r="F430" s="6">
        <f t="shared" si="24"/>
        <v>151222.13699999999</v>
      </c>
      <c r="G430" s="5">
        <f t="shared" si="25"/>
        <v>-528.65411472597043</v>
      </c>
      <c r="K430" s="15">
        <v>232.02132074558887</v>
      </c>
      <c r="L430" s="15">
        <v>1044.8494786450397</v>
      </c>
      <c r="M430" s="15">
        <v>693.58414801978529</v>
      </c>
      <c r="N430" s="15">
        <v>234.26598367786713</v>
      </c>
      <c r="O430" s="15">
        <v>2204.7209310882808</v>
      </c>
    </row>
    <row r="431" spans="1:15">
      <c r="A431">
        <v>430</v>
      </c>
      <c r="B431" s="14">
        <v>41360</v>
      </c>
      <c r="C431" s="3">
        <v>41.281515271717574</v>
      </c>
      <c r="D431" s="6">
        <f t="shared" si="27"/>
        <v>156456.94287980959</v>
      </c>
      <c r="E431" s="17">
        <v>41.849600000000002</v>
      </c>
      <c r="F431" s="6">
        <f t="shared" si="24"/>
        <v>158609.984</v>
      </c>
      <c r="G431" s="5">
        <f t="shared" si="25"/>
        <v>-2153.0411201904062</v>
      </c>
      <c r="K431" s="15">
        <v>222.6396806890242</v>
      </c>
      <c r="L431" s="15">
        <v>1022.2841442504169</v>
      </c>
      <c r="M431" s="15">
        <v>674.32775000397498</v>
      </c>
      <c r="N431" s="15">
        <v>234.80131468787303</v>
      </c>
      <c r="O431" s="15">
        <v>2154.052889631289</v>
      </c>
    </row>
    <row r="432" spans="1:15">
      <c r="A432">
        <v>431</v>
      </c>
      <c r="B432" s="14">
        <v>41361</v>
      </c>
      <c r="C432" s="3">
        <v>41.496076751193534</v>
      </c>
      <c r="D432" s="6">
        <f t="shared" si="27"/>
        <v>157270.13088702349</v>
      </c>
      <c r="E432" s="17">
        <v>41.330399999999997</v>
      </c>
      <c r="F432" s="6">
        <f t="shared" si="24"/>
        <v>156642.21599999999</v>
      </c>
      <c r="G432" s="5">
        <f t="shared" si="25"/>
        <v>627.91488702350762</v>
      </c>
      <c r="K432" s="15">
        <v>242.66949306466893</v>
      </c>
      <c r="L432" s="15">
        <v>1099.2990223568274</v>
      </c>
      <c r="M432" s="15">
        <v>744.63469036716185</v>
      </c>
      <c r="N432" s="15">
        <v>252.15365293398591</v>
      </c>
      <c r="O432" s="15">
        <v>2338.7568587226442</v>
      </c>
    </row>
    <row r="433" spans="1:20">
      <c r="A433">
        <v>432</v>
      </c>
      <c r="B433" s="14">
        <v>41362</v>
      </c>
      <c r="C433" s="3">
        <v>46.576051614571547</v>
      </c>
      <c r="D433" s="6">
        <f t="shared" si="27"/>
        <v>176523.23561922618</v>
      </c>
      <c r="E433" s="17">
        <v>44.117100000000001</v>
      </c>
      <c r="F433" s="6">
        <f t="shared" si="24"/>
        <v>167203.80900000001</v>
      </c>
      <c r="G433" s="5">
        <f t="shared" si="25"/>
        <v>9319.4266192261712</v>
      </c>
      <c r="K433" s="15">
        <v>255.3044389313286</v>
      </c>
      <c r="L433" s="15">
        <v>1152.7148848621605</v>
      </c>
      <c r="M433" s="15">
        <v>793.20102738548235</v>
      </c>
      <c r="N433" s="15">
        <v>265.88043861880561</v>
      </c>
      <c r="O433" s="15">
        <v>2467.100789797777</v>
      </c>
    </row>
    <row r="434" spans="1:20">
      <c r="A434">
        <v>433</v>
      </c>
      <c r="B434" s="14">
        <v>41363</v>
      </c>
      <c r="C434" s="3">
        <v>43.452271770772306</v>
      </c>
      <c r="D434" s="6">
        <f t="shared" si="27"/>
        <v>164684.11001122705</v>
      </c>
      <c r="E434" s="17">
        <v>43.9848</v>
      </c>
      <c r="F434" s="6">
        <f t="shared" si="24"/>
        <v>166702.39199999999</v>
      </c>
      <c r="G434" s="5">
        <f t="shared" si="25"/>
        <v>-2018.281988772942</v>
      </c>
      <c r="K434" s="15">
        <v>235.86563487085908</v>
      </c>
      <c r="L434" s="15">
        <v>1095.2483605389023</v>
      </c>
      <c r="M434" s="15">
        <v>741.77340583373427</v>
      </c>
      <c r="N434" s="15">
        <v>260.2417488912709</v>
      </c>
      <c r="O434" s="15">
        <v>2333.1291501347669</v>
      </c>
    </row>
    <row r="435" spans="1:20">
      <c r="A435">
        <v>434</v>
      </c>
      <c r="B435" s="14">
        <v>41364</v>
      </c>
      <c r="C435" s="3">
        <v>44.47344874352887</v>
      </c>
      <c r="D435" s="6">
        <f t="shared" si="27"/>
        <v>168554.37073797442</v>
      </c>
      <c r="E435" s="17">
        <v>44.540500000000002</v>
      </c>
      <c r="F435" s="6">
        <f t="shared" si="24"/>
        <v>168808.495</v>
      </c>
      <c r="G435" s="5">
        <f t="shared" si="25"/>
        <v>-254.12426202557981</v>
      </c>
      <c r="H435" s="5">
        <f>SUM(G405:G435)</f>
        <v>96022.533284953795</v>
      </c>
      <c r="K435" s="15">
        <v>44.607325979285278</v>
      </c>
      <c r="L435" s="15">
        <v>275.74450419804782</v>
      </c>
      <c r="M435" s="15">
        <v>141.65337125411466</v>
      </c>
      <c r="N435" s="15">
        <v>79.075880481478691</v>
      </c>
      <c r="O435" s="15">
        <v>541.08108191292649</v>
      </c>
      <c r="P435" s="15">
        <f>SUM(K405:K435)</f>
        <v>4659.9527356700264</v>
      </c>
      <c r="Q435" s="15">
        <f t="shared" ref="Q435:T435" si="29">SUM(L405:L435)</f>
        <v>20393.308538042926</v>
      </c>
      <c r="R435" s="15">
        <f t="shared" si="29"/>
        <v>12010.547557838621</v>
      </c>
      <c r="S435" s="15">
        <f t="shared" si="29"/>
        <v>3984.9708662424218</v>
      </c>
      <c r="T435" s="15">
        <f t="shared" si="29"/>
        <v>41048.77969779398</v>
      </c>
    </row>
    <row r="436" spans="1:20">
      <c r="A436">
        <v>435</v>
      </c>
      <c r="B436" s="14">
        <v>41365</v>
      </c>
      <c r="C436" s="3">
        <v>70.01926160870407</v>
      </c>
      <c r="D436" s="6">
        <f t="shared" si="27"/>
        <v>265373.00149698847</v>
      </c>
      <c r="E436" s="17">
        <v>62.1678</v>
      </c>
      <c r="F436" s="6">
        <f t="shared" si="24"/>
        <v>235615.962</v>
      </c>
      <c r="G436" s="5">
        <f t="shared" si="25"/>
        <v>29757.039496988466</v>
      </c>
      <c r="K436" s="15">
        <v>260.77618362323938</v>
      </c>
      <c r="L436" s="15">
        <v>1194.7350353962806</v>
      </c>
      <c r="M436" s="15">
        <v>839.07003691125885</v>
      </c>
      <c r="N436" s="15">
        <v>285.44691945334574</v>
      </c>
      <c r="O436" s="15">
        <v>2580.0281753841246</v>
      </c>
    </row>
    <row r="437" spans="1:20">
      <c r="A437">
        <v>436</v>
      </c>
      <c r="B437" s="14">
        <v>41366</v>
      </c>
      <c r="C437" s="3">
        <v>76.03576169621175</v>
      </c>
      <c r="D437" s="6">
        <f t="shared" si="27"/>
        <v>288175.53682864254</v>
      </c>
      <c r="E437" s="17">
        <v>75.924000000000007</v>
      </c>
      <c r="F437" s="6">
        <f t="shared" si="24"/>
        <v>287751.96000000002</v>
      </c>
      <c r="G437" s="5">
        <f t="shared" si="25"/>
        <v>423.57682864251547</v>
      </c>
      <c r="K437" s="15">
        <v>243.06807521335062</v>
      </c>
      <c r="L437" s="15">
        <v>1122.2819611098271</v>
      </c>
      <c r="M437" s="15">
        <v>790.8959283932594</v>
      </c>
      <c r="N437" s="15">
        <v>272.12071381517762</v>
      </c>
      <c r="O437" s="15">
        <v>2428.3666785316145</v>
      </c>
    </row>
    <row r="438" spans="1:20">
      <c r="A438">
        <v>437</v>
      </c>
      <c r="B438" s="14">
        <v>41367</v>
      </c>
      <c r="C438" s="3">
        <v>74.56912398636841</v>
      </c>
      <c r="D438" s="6">
        <f t="shared" si="27"/>
        <v>282616.9799083363</v>
      </c>
      <c r="E438" s="17">
        <v>72.705799999999996</v>
      </c>
      <c r="F438" s="6">
        <f t="shared" si="24"/>
        <v>275554.98200000002</v>
      </c>
      <c r="G438" s="5">
        <f t="shared" si="25"/>
        <v>7061.997908336285</v>
      </c>
      <c r="K438" s="15">
        <v>167.31575250681936</v>
      </c>
      <c r="L438" s="15">
        <v>793.77534241201943</v>
      </c>
      <c r="M438" s="15">
        <v>550.38155421946567</v>
      </c>
      <c r="N438" s="15">
        <v>197.86470685306543</v>
      </c>
      <c r="O438" s="15">
        <v>1709.3373559913698</v>
      </c>
    </row>
    <row r="439" spans="1:20">
      <c r="A439">
        <v>438</v>
      </c>
      <c r="B439" s="14">
        <v>41368</v>
      </c>
      <c r="C439" s="3">
        <v>73.825550600015433</v>
      </c>
      <c r="D439" s="6">
        <f t="shared" si="27"/>
        <v>279798.83677405847</v>
      </c>
      <c r="E439" s="17">
        <v>73.614199999999997</v>
      </c>
      <c r="F439" s="6">
        <f t="shared" ref="F439:F502" si="30">(E439*1000000)*0.00379</f>
        <v>278997.81799999997</v>
      </c>
      <c r="G439" s="5">
        <f t="shared" ref="G439:G502" si="31">D439-F439</f>
        <v>801.01877405849518</v>
      </c>
      <c r="K439" s="15">
        <v>246.13749989261603</v>
      </c>
      <c r="L439" s="15">
        <v>1159.9305521315964</v>
      </c>
      <c r="M439" s="15">
        <v>817.78543050513611</v>
      </c>
      <c r="N439" s="15">
        <v>288.8169603907167</v>
      </c>
      <c r="O439" s="15">
        <v>2512.6704429200654</v>
      </c>
    </row>
    <row r="440" spans="1:20">
      <c r="A440">
        <v>439</v>
      </c>
      <c r="B440" s="14">
        <v>41369</v>
      </c>
      <c r="C440" s="3">
        <v>73.764953097496303</v>
      </c>
      <c r="D440" s="6">
        <f t="shared" si="27"/>
        <v>279569.17223951098</v>
      </c>
      <c r="E440" s="17">
        <v>71.243899999999996</v>
      </c>
      <c r="F440" s="6">
        <f t="shared" si="30"/>
        <v>270014.38099999999</v>
      </c>
      <c r="G440" s="5">
        <f t="shared" si="31"/>
        <v>9554.7912395109888</v>
      </c>
      <c r="K440" s="15">
        <v>314.01585364400984</v>
      </c>
      <c r="L440" s="15">
        <v>1428.5865082390073</v>
      </c>
      <c r="M440" s="15">
        <v>1053.7113548912268</v>
      </c>
      <c r="N440" s="15">
        <v>347.5346638384197</v>
      </c>
      <c r="O440" s="15">
        <v>3143.8483806126642</v>
      </c>
    </row>
    <row r="441" spans="1:20">
      <c r="A441">
        <v>440</v>
      </c>
      <c r="B441" s="14">
        <v>41370</v>
      </c>
      <c r="C441" s="3">
        <v>74.437322044987667</v>
      </c>
      <c r="D441" s="6">
        <f t="shared" si="27"/>
        <v>282117.45055050321</v>
      </c>
      <c r="E441" s="17">
        <v>68.185699999999997</v>
      </c>
      <c r="F441" s="6">
        <f t="shared" si="30"/>
        <v>258423.80299999999</v>
      </c>
      <c r="G441" s="5">
        <f t="shared" si="31"/>
        <v>23693.647550503229</v>
      </c>
      <c r="K441" s="15">
        <v>305.20846265755631</v>
      </c>
      <c r="L441" s="15">
        <v>1402.726589606835</v>
      </c>
      <c r="M441" s="15">
        <v>1034.2263279700478</v>
      </c>
      <c r="N441" s="15">
        <v>346.29950250109141</v>
      </c>
      <c r="O441" s="15">
        <v>3088.4608827355305</v>
      </c>
    </row>
    <row r="442" spans="1:20">
      <c r="A442">
        <v>441</v>
      </c>
      <c r="B442" s="14">
        <v>41371</v>
      </c>
      <c r="C442" s="3">
        <v>74.142923738008548</v>
      </c>
      <c r="D442" s="6">
        <f t="shared" si="27"/>
        <v>281001.68096705235</v>
      </c>
      <c r="E442" s="17">
        <v>70.650700000000001</v>
      </c>
      <c r="F442" s="6">
        <f t="shared" si="30"/>
        <v>267766.15299999999</v>
      </c>
      <c r="G442" s="5">
        <f t="shared" si="31"/>
        <v>13235.52796705236</v>
      </c>
      <c r="K442" s="15">
        <v>299.15581772077036</v>
      </c>
      <c r="L442" s="15">
        <v>1388.2504654075976</v>
      </c>
      <c r="M442" s="15">
        <v>1023.2427878452387</v>
      </c>
      <c r="N442" s="15">
        <v>347.41610131881521</v>
      </c>
      <c r="O442" s="15">
        <v>3058.0651722924222</v>
      </c>
    </row>
    <row r="443" spans="1:20">
      <c r="A443">
        <v>442</v>
      </c>
      <c r="B443" s="14">
        <v>41372</v>
      </c>
      <c r="C443" s="3">
        <v>74.667814668402443</v>
      </c>
      <c r="D443" s="6">
        <f t="shared" si="27"/>
        <v>282991.01759324525</v>
      </c>
      <c r="E443" s="17">
        <v>73.159000000000006</v>
      </c>
      <c r="F443" s="6">
        <f t="shared" si="30"/>
        <v>277272.61</v>
      </c>
      <c r="G443" s="5">
        <f t="shared" si="31"/>
        <v>5718.4075932452688</v>
      </c>
      <c r="K443" s="15">
        <v>247.90428998714472</v>
      </c>
      <c r="L443" s="15">
        <v>1186.8212613146295</v>
      </c>
      <c r="M443" s="15">
        <v>855.58110754837685</v>
      </c>
      <c r="N443" s="15">
        <v>306.78629921911124</v>
      </c>
      <c r="O443" s="15">
        <v>2597.0929580692623</v>
      </c>
    </row>
    <row r="444" spans="1:20">
      <c r="A444">
        <v>443</v>
      </c>
      <c r="B444" s="14">
        <v>41373</v>
      </c>
      <c r="C444" s="3">
        <v>67.385630055963517</v>
      </c>
      <c r="D444" s="6">
        <f t="shared" si="27"/>
        <v>255391.53791210172</v>
      </c>
      <c r="E444" s="17">
        <v>67.631500000000003</v>
      </c>
      <c r="F444" s="6">
        <f t="shared" si="30"/>
        <v>256323.38500000001</v>
      </c>
      <c r="G444" s="5">
        <f t="shared" si="31"/>
        <v>-931.84708789829165</v>
      </c>
      <c r="K444" s="15">
        <v>198.57169747117817</v>
      </c>
      <c r="L444" s="15">
        <v>1009.4891053283842</v>
      </c>
      <c r="M444" s="15">
        <v>691.64225664385378</v>
      </c>
      <c r="N444" s="15">
        <v>275.57523392398537</v>
      </c>
      <c r="O444" s="15">
        <v>2175.2782933674016</v>
      </c>
    </row>
    <row r="445" spans="1:20">
      <c r="A445">
        <v>444</v>
      </c>
      <c r="B445" s="14">
        <v>41374</v>
      </c>
      <c r="C445" s="3">
        <v>69.813819211677568</v>
      </c>
      <c r="D445" s="6">
        <f t="shared" si="27"/>
        <v>264594.374812258</v>
      </c>
      <c r="E445" s="17">
        <v>61.518500000000003</v>
      </c>
      <c r="F445" s="6">
        <f t="shared" si="30"/>
        <v>233155.11499999999</v>
      </c>
      <c r="G445" s="5">
        <f t="shared" si="31"/>
        <v>31439.259812258009</v>
      </c>
      <c r="K445" s="15">
        <v>216.42793502325384</v>
      </c>
      <c r="L445" s="15">
        <v>1073.5155489115039</v>
      </c>
      <c r="M445" s="15">
        <v>760.49622500735472</v>
      </c>
      <c r="N445" s="15">
        <v>290.67277596706458</v>
      </c>
      <c r="O445" s="15">
        <v>2341.1124849091775</v>
      </c>
    </row>
    <row r="446" spans="1:20">
      <c r="A446">
        <v>445</v>
      </c>
      <c r="B446" s="14">
        <v>41375</v>
      </c>
      <c r="C446" s="3">
        <v>73.113189056873821</v>
      </c>
      <c r="D446" s="6">
        <f t="shared" si="27"/>
        <v>277098.98652555182</v>
      </c>
      <c r="E446" s="17">
        <v>70.854100000000003</v>
      </c>
      <c r="F446" s="6">
        <f t="shared" si="30"/>
        <v>268537.03899999999</v>
      </c>
      <c r="G446" s="5">
        <f t="shared" si="31"/>
        <v>8561.9475255518337</v>
      </c>
      <c r="K446" s="15">
        <v>254.49050647419031</v>
      </c>
      <c r="L446" s="15">
        <v>1236.6848843476598</v>
      </c>
      <c r="M446" s="15">
        <v>901.74715286680623</v>
      </c>
      <c r="N446" s="15">
        <v>328.97498938441777</v>
      </c>
      <c r="O446" s="15">
        <v>2721.8975330730741</v>
      </c>
    </row>
    <row r="447" spans="1:20">
      <c r="A447">
        <v>446</v>
      </c>
      <c r="B447" s="14">
        <v>41376</v>
      </c>
      <c r="C447" s="3">
        <v>72.899918606969848</v>
      </c>
      <c r="D447" s="6">
        <f t="shared" si="27"/>
        <v>276290.69152041571</v>
      </c>
      <c r="E447" s="17">
        <v>69.052499999999995</v>
      </c>
      <c r="F447" s="6">
        <f t="shared" si="30"/>
        <v>261708.97500000001</v>
      </c>
      <c r="G447" s="5">
        <f t="shared" si="31"/>
        <v>14581.716520415706</v>
      </c>
      <c r="K447" s="15">
        <v>289.58394911451859</v>
      </c>
      <c r="L447" s="15">
        <v>1385.3068846603414</v>
      </c>
      <c r="M447" s="15">
        <v>1034.4348703053683</v>
      </c>
      <c r="N447" s="15">
        <v>364.70987216543466</v>
      </c>
      <c r="O447" s="15">
        <v>3074.0355762456629</v>
      </c>
    </row>
    <row r="448" spans="1:20">
      <c r="A448">
        <v>447</v>
      </c>
      <c r="B448" s="14">
        <v>41377</v>
      </c>
      <c r="C448" s="3">
        <v>74.2960569983494</v>
      </c>
      <c r="D448" s="6">
        <f t="shared" si="27"/>
        <v>281582.05602374423</v>
      </c>
      <c r="E448" s="17">
        <v>66.552999999999997</v>
      </c>
      <c r="F448" s="6">
        <f t="shared" si="30"/>
        <v>252235.87</v>
      </c>
      <c r="G448" s="5">
        <f t="shared" si="31"/>
        <v>29346.186023744231</v>
      </c>
      <c r="K448" s="15">
        <v>325.97182522394064</v>
      </c>
      <c r="L448" s="15">
        <v>1534.1309298157951</v>
      </c>
      <c r="M448" s="15">
        <v>1173.7526331347849</v>
      </c>
      <c r="N448" s="15">
        <v>399.80719504146407</v>
      </c>
      <c r="O448" s="15">
        <v>3433.6625832159848</v>
      </c>
    </row>
    <row r="449" spans="1:15">
      <c r="A449">
        <v>448</v>
      </c>
      <c r="B449" s="14">
        <v>41378</v>
      </c>
      <c r="C449" s="3">
        <v>58.19228477163972</v>
      </c>
      <c r="D449" s="6">
        <f t="shared" si="27"/>
        <v>220548.75928451453</v>
      </c>
      <c r="E449" s="17">
        <v>63.372100000000003</v>
      </c>
      <c r="F449" s="6">
        <f t="shared" si="30"/>
        <v>240180.25899999999</v>
      </c>
      <c r="G449" s="5">
        <f t="shared" si="31"/>
        <v>-19631.499715485465</v>
      </c>
      <c r="K449" s="15">
        <v>338.49716560847997</v>
      </c>
      <c r="L449" s="15">
        <v>1591.1761942818123</v>
      </c>
      <c r="M449" s="15">
        <v>1228.2610047460109</v>
      </c>
      <c r="N449" s="15">
        <v>415.78598142550527</v>
      </c>
      <c r="O449" s="15">
        <v>3573.7203460618084</v>
      </c>
    </row>
    <row r="450" spans="1:15">
      <c r="A450">
        <v>449</v>
      </c>
      <c r="B450" s="14">
        <v>41379</v>
      </c>
      <c r="C450" s="3">
        <v>42.696247356184429</v>
      </c>
      <c r="D450" s="6">
        <f t="shared" si="27"/>
        <v>161818.77747993899</v>
      </c>
      <c r="E450" s="17">
        <v>40.342700000000001</v>
      </c>
      <c r="F450" s="6">
        <f t="shared" si="30"/>
        <v>152898.83299999998</v>
      </c>
      <c r="G450" s="5">
        <f t="shared" si="31"/>
        <v>8919.9444799390039</v>
      </c>
      <c r="K450" s="15">
        <v>244.50518322079537</v>
      </c>
      <c r="L450" s="15">
        <v>1197.0388066018556</v>
      </c>
      <c r="M450" s="15">
        <v>893.91340784608894</v>
      </c>
      <c r="N450" s="15">
        <v>325.20446076336606</v>
      </c>
      <c r="O450" s="15">
        <v>2660.6618584321059</v>
      </c>
    </row>
    <row r="451" spans="1:15">
      <c r="A451">
        <v>450</v>
      </c>
      <c r="B451" s="14">
        <v>41380</v>
      </c>
      <c r="C451" s="3">
        <v>37.7636251729175</v>
      </c>
      <c r="D451" s="6">
        <f t="shared" ref="D451:D514" si="32">(C451*1000000)*0.00379</f>
        <v>143124.13940535733</v>
      </c>
      <c r="E451" s="17">
        <v>33.703699999999998</v>
      </c>
      <c r="F451" s="6">
        <f t="shared" si="30"/>
        <v>127737.023</v>
      </c>
      <c r="G451" s="5">
        <f t="shared" si="31"/>
        <v>15387.11640535733</v>
      </c>
      <c r="K451" s="15">
        <v>192.7122013184196</v>
      </c>
      <c r="L451" s="15">
        <v>960.04362150645113</v>
      </c>
      <c r="M451" s="15">
        <v>709.68158661304494</v>
      </c>
      <c r="N451" s="15">
        <v>266.01110317906034</v>
      </c>
      <c r="O451" s="15">
        <v>2128.4485126169761</v>
      </c>
    </row>
    <row r="452" spans="1:15">
      <c r="A452">
        <v>451</v>
      </c>
      <c r="B452" s="14">
        <v>41381</v>
      </c>
      <c r="C452" s="3">
        <v>39.563075727153404</v>
      </c>
      <c r="D452" s="6">
        <f t="shared" si="32"/>
        <v>149944.0570059114</v>
      </c>
      <c r="E452" s="17">
        <v>36.3294</v>
      </c>
      <c r="F452" s="6">
        <f t="shared" si="30"/>
        <v>137688.42600000001</v>
      </c>
      <c r="G452" s="5">
        <f t="shared" si="31"/>
        <v>12255.631005911389</v>
      </c>
      <c r="K452" s="15">
        <v>241.97143100090813</v>
      </c>
      <c r="L452" s="15">
        <v>1221.0762538187387</v>
      </c>
      <c r="M452" s="15">
        <v>897.74028757617384</v>
      </c>
      <c r="N452" s="15">
        <v>343.81305507297196</v>
      </c>
      <c r="O452" s="15">
        <v>2704.6010274687924</v>
      </c>
    </row>
    <row r="453" spans="1:15">
      <c r="A453">
        <v>452</v>
      </c>
      <c r="B453" s="14">
        <v>41382</v>
      </c>
      <c r="C453" s="3">
        <v>40.156387055966434</v>
      </c>
      <c r="D453" s="6">
        <f t="shared" si="32"/>
        <v>152192.7069421128</v>
      </c>
      <c r="E453" s="17">
        <v>38.887900000000002</v>
      </c>
      <c r="F453" s="6">
        <f t="shared" si="30"/>
        <v>147385.141</v>
      </c>
      <c r="G453" s="5">
        <f t="shared" si="31"/>
        <v>4807.565942112793</v>
      </c>
      <c r="K453" s="15">
        <v>219.47010014805204</v>
      </c>
      <c r="L453" s="15">
        <v>1125.0522634723723</v>
      </c>
      <c r="M453" s="15">
        <v>819.97617505184633</v>
      </c>
      <c r="N453" s="15">
        <v>322.43880743970817</v>
      </c>
      <c r="O453" s="15">
        <v>2486.9373461119785</v>
      </c>
    </row>
    <row r="454" spans="1:15">
      <c r="A454">
        <v>453</v>
      </c>
      <c r="B454" s="14">
        <v>41383</v>
      </c>
      <c r="C454" s="3">
        <v>38.823966007138033</v>
      </c>
      <c r="D454" s="6">
        <f t="shared" si="32"/>
        <v>147142.83116705317</v>
      </c>
      <c r="E454" s="17">
        <v>40.278599999999997</v>
      </c>
      <c r="F454" s="6">
        <f t="shared" si="30"/>
        <v>152655.894</v>
      </c>
      <c r="G454" s="5">
        <f t="shared" si="31"/>
        <v>-5513.0628329468309</v>
      </c>
      <c r="K454" s="15">
        <v>254.74297242933932</v>
      </c>
      <c r="L454" s="15">
        <v>1217.8136536220566</v>
      </c>
      <c r="M454" s="15">
        <v>958.40832735209699</v>
      </c>
      <c r="N454" s="15">
        <v>334.37220347601288</v>
      </c>
      <c r="O454" s="15">
        <v>2765.337156879506</v>
      </c>
    </row>
    <row r="455" spans="1:15">
      <c r="A455">
        <v>454</v>
      </c>
      <c r="B455" s="14">
        <v>41384</v>
      </c>
      <c r="C455" s="3">
        <v>33.190991828390025</v>
      </c>
      <c r="D455" s="6">
        <f t="shared" si="32"/>
        <v>125793.85902959818</v>
      </c>
      <c r="E455" s="17">
        <v>31.780200000000001</v>
      </c>
      <c r="F455" s="6">
        <f t="shared" si="30"/>
        <v>120446.958</v>
      </c>
      <c r="G455" s="5">
        <f t="shared" si="31"/>
        <v>5346.9010295981861</v>
      </c>
      <c r="K455" s="15">
        <v>323.68316497961268</v>
      </c>
      <c r="L455" s="15">
        <v>1553.2844475074794</v>
      </c>
      <c r="M455" s="15">
        <v>1225.9636410082105</v>
      </c>
      <c r="N455" s="15">
        <v>424.12886851128843</v>
      </c>
      <c r="O455" s="15">
        <v>3527.060122006591</v>
      </c>
    </row>
    <row r="456" spans="1:15">
      <c r="A456">
        <v>455</v>
      </c>
      <c r="B456" s="14">
        <v>41385</v>
      </c>
      <c r="C456" s="3">
        <v>31.165260177298432</v>
      </c>
      <c r="D456" s="6">
        <f t="shared" si="32"/>
        <v>118116.33607196105</v>
      </c>
      <c r="E456" s="17">
        <v>30.951599999999999</v>
      </c>
      <c r="F456" s="6">
        <f t="shared" si="30"/>
        <v>117306.564</v>
      </c>
      <c r="G456" s="5">
        <f t="shared" si="31"/>
        <v>809.77207196105155</v>
      </c>
      <c r="K456" s="15">
        <v>372.80905682540663</v>
      </c>
      <c r="L456" s="15">
        <v>1778.8940383728041</v>
      </c>
      <c r="M456" s="15">
        <v>1421.0557576728402</v>
      </c>
      <c r="N456" s="15">
        <v>482.39845206762465</v>
      </c>
      <c r="O456" s="15">
        <v>4055.1573049386752</v>
      </c>
    </row>
    <row r="457" spans="1:15">
      <c r="A457">
        <v>456</v>
      </c>
      <c r="B457" s="14">
        <v>41386</v>
      </c>
      <c r="C457" s="3">
        <v>34.167779431242579</v>
      </c>
      <c r="D457" s="6">
        <f t="shared" si="32"/>
        <v>129495.88404440937</v>
      </c>
      <c r="E457" s="17">
        <v>33.813600000000001</v>
      </c>
      <c r="F457" s="6">
        <f t="shared" si="30"/>
        <v>128153.54399999999</v>
      </c>
      <c r="G457" s="5">
        <f t="shared" si="31"/>
        <v>1342.3400444093713</v>
      </c>
      <c r="K457" s="15">
        <v>396.23297249000706</v>
      </c>
      <c r="L457" s="15">
        <v>1882.7242014953104</v>
      </c>
      <c r="M457" s="15">
        <v>1520.0207164732526</v>
      </c>
      <c r="N457" s="15">
        <v>509.8016980247827</v>
      </c>
      <c r="O457" s="15">
        <v>4308.7795884833531</v>
      </c>
    </row>
    <row r="458" spans="1:15">
      <c r="A458">
        <v>457</v>
      </c>
      <c r="B458" s="14">
        <v>41387</v>
      </c>
      <c r="C458" s="3">
        <v>31.567557586069174</v>
      </c>
      <c r="D458" s="6">
        <f t="shared" si="32"/>
        <v>119641.04325120217</v>
      </c>
      <c r="E458" s="17">
        <v>30.482399999999998</v>
      </c>
      <c r="F458" s="6">
        <f t="shared" si="30"/>
        <v>115528.296</v>
      </c>
      <c r="G458" s="5">
        <f t="shared" si="31"/>
        <v>4112.7472512021632</v>
      </c>
      <c r="K458" s="15">
        <v>392.65349219065075</v>
      </c>
      <c r="L458" s="15">
        <v>1874.9678288208636</v>
      </c>
      <c r="M458" s="15">
        <v>1515.6049499233638</v>
      </c>
      <c r="N458" s="15">
        <v>511.50180090953893</v>
      </c>
      <c r="O458" s="15">
        <v>4294.7280718444172</v>
      </c>
    </row>
    <row r="459" spans="1:15">
      <c r="A459">
        <v>458</v>
      </c>
      <c r="B459" s="14">
        <v>41388</v>
      </c>
      <c r="C459" s="3">
        <v>30.041369554137692</v>
      </c>
      <c r="D459" s="6">
        <f t="shared" si="32"/>
        <v>113856.79061018185</v>
      </c>
      <c r="E459" s="17">
        <v>29.9435</v>
      </c>
      <c r="F459" s="6">
        <f t="shared" si="30"/>
        <v>113485.86500000001</v>
      </c>
      <c r="G459" s="5">
        <f t="shared" si="31"/>
        <v>370.92561018184642</v>
      </c>
      <c r="K459" s="15">
        <v>364.43203781071344</v>
      </c>
      <c r="L459" s="15">
        <v>1770.6099438339816</v>
      </c>
      <c r="M459" s="15">
        <v>1415.2709853131803</v>
      </c>
      <c r="N459" s="15">
        <v>491.83183063077712</v>
      </c>
      <c r="O459" s="15">
        <v>4042.1447975886526</v>
      </c>
    </row>
    <row r="460" spans="1:15">
      <c r="A460">
        <v>459</v>
      </c>
      <c r="B460" s="14">
        <v>41389</v>
      </c>
      <c r="C460" s="3">
        <v>30.763752134560484</v>
      </c>
      <c r="D460" s="6">
        <f t="shared" si="32"/>
        <v>116594.62058998423</v>
      </c>
      <c r="E460" s="17">
        <v>28.594899999999999</v>
      </c>
      <c r="F460" s="6">
        <f t="shared" si="30"/>
        <v>108374.671</v>
      </c>
      <c r="G460" s="5">
        <f t="shared" si="31"/>
        <v>8219.9495899842295</v>
      </c>
      <c r="K460" s="15">
        <v>344.58599371518989</v>
      </c>
      <c r="L460" s="15">
        <v>1690.2374090441517</v>
      </c>
      <c r="M460" s="15">
        <v>1346.1529235883836</v>
      </c>
      <c r="N460" s="15">
        <v>475.43304859327003</v>
      </c>
      <c r="O460" s="15">
        <v>3856.4093749409953</v>
      </c>
    </row>
    <row r="461" spans="1:15">
      <c r="A461">
        <v>460</v>
      </c>
      <c r="B461" s="14">
        <v>41390</v>
      </c>
      <c r="C461" s="3">
        <v>32.504194715161091</v>
      </c>
      <c r="D461" s="6">
        <f t="shared" si="32"/>
        <v>123190.89797046054</v>
      </c>
      <c r="E461" s="17">
        <v>30.938700000000001</v>
      </c>
      <c r="F461" s="6">
        <f t="shared" si="30"/>
        <v>117257.673</v>
      </c>
      <c r="G461" s="5">
        <f t="shared" si="31"/>
        <v>5933.2249704605492</v>
      </c>
      <c r="K461" s="15">
        <v>367.19508133659087</v>
      </c>
      <c r="L461" s="15">
        <v>1789.770546776133</v>
      </c>
      <c r="M461" s="15">
        <v>1443.0140951136179</v>
      </c>
      <c r="N461" s="15">
        <v>501.76992549293431</v>
      </c>
      <c r="O461" s="15">
        <v>4101.7496487192757</v>
      </c>
    </row>
    <row r="462" spans="1:15">
      <c r="A462">
        <v>461</v>
      </c>
      <c r="B462" s="14">
        <v>41391</v>
      </c>
      <c r="C462" s="3">
        <v>32.852054099095128</v>
      </c>
      <c r="D462" s="6">
        <f t="shared" si="32"/>
        <v>124509.28503557053</v>
      </c>
      <c r="E462" s="17">
        <v>28.729700000000001</v>
      </c>
      <c r="F462" s="6">
        <f t="shared" si="30"/>
        <v>108885.56299999999</v>
      </c>
      <c r="G462" s="5">
        <f t="shared" si="31"/>
        <v>15623.722035570536</v>
      </c>
      <c r="K462" s="15">
        <v>427.46851633138868</v>
      </c>
      <c r="L462" s="15">
        <v>2046.61629053149</v>
      </c>
      <c r="M462" s="15">
        <v>1689.3464547205206</v>
      </c>
      <c r="N462" s="15">
        <v>565.27595091811452</v>
      </c>
      <c r="O462" s="15">
        <v>4728.7072125015138</v>
      </c>
    </row>
    <row r="463" spans="1:15">
      <c r="A463">
        <v>462</v>
      </c>
      <c r="B463" s="14">
        <v>41392</v>
      </c>
      <c r="C463" s="3">
        <v>31.042704746316126</v>
      </c>
      <c r="D463" s="6">
        <f t="shared" si="32"/>
        <v>117651.85098853812</v>
      </c>
      <c r="E463" s="17">
        <v>31.504100000000001</v>
      </c>
      <c r="F463" s="6">
        <f t="shared" si="30"/>
        <v>119400.539</v>
      </c>
      <c r="G463" s="5">
        <f t="shared" si="31"/>
        <v>-1748.6880114618834</v>
      </c>
      <c r="K463" s="15">
        <v>461.17222544312909</v>
      </c>
      <c r="L463" s="15">
        <v>2193.7048949324858</v>
      </c>
      <c r="M463" s="15">
        <v>1832.6705069667198</v>
      </c>
      <c r="N463" s="15">
        <v>603.3564026555016</v>
      </c>
      <c r="O463" s="15">
        <v>5090.904029997836</v>
      </c>
    </row>
    <row r="464" spans="1:15">
      <c r="A464">
        <v>463</v>
      </c>
      <c r="B464" s="14">
        <v>41393</v>
      </c>
      <c r="C464" s="3">
        <v>32.891529520705454</v>
      </c>
      <c r="D464" s="6">
        <f t="shared" si="32"/>
        <v>124658.89688347367</v>
      </c>
      <c r="E464" s="17">
        <v>33.417700000000004</v>
      </c>
      <c r="F464" s="6">
        <f t="shared" si="30"/>
        <v>126653.08300000001</v>
      </c>
      <c r="G464" s="5">
        <f t="shared" si="31"/>
        <v>-1994.1861165263399</v>
      </c>
      <c r="K464" s="15">
        <v>476.22659806471432</v>
      </c>
      <c r="L464" s="15">
        <v>2264.818466720475</v>
      </c>
      <c r="M464" s="15">
        <v>1902.8377632676215</v>
      </c>
      <c r="N464" s="15">
        <v>623.96998503066129</v>
      </c>
      <c r="O464" s="15">
        <v>5267.852813083472</v>
      </c>
    </row>
    <row r="465" spans="1:20">
      <c r="A465">
        <v>464</v>
      </c>
      <c r="B465" s="14">
        <v>41394</v>
      </c>
      <c r="C465" s="3">
        <v>31.290484857697162</v>
      </c>
      <c r="D465" s="6">
        <f t="shared" si="32"/>
        <v>118590.93761067225</v>
      </c>
      <c r="E465" s="17">
        <v>29.677199999999999</v>
      </c>
      <c r="F465" s="6">
        <f t="shared" si="30"/>
        <v>112476.588</v>
      </c>
      <c r="G465" s="5">
        <f t="shared" si="31"/>
        <v>6114.349610672245</v>
      </c>
      <c r="H465" s="5">
        <f>SUM(G436:G465)</f>
        <v>233600.02352334926</v>
      </c>
      <c r="K465" s="15">
        <v>499.72634574580246</v>
      </c>
      <c r="L465" s="15">
        <v>2372.083941699947</v>
      </c>
      <c r="M465" s="15">
        <v>2007.3487941157086</v>
      </c>
      <c r="N465" s="15">
        <v>653.40112437402445</v>
      </c>
      <c r="O465" s="15">
        <v>5532.5602059354824</v>
      </c>
      <c r="P465" s="15">
        <f>SUM(K436:K465)</f>
        <v>9286.71238721179</v>
      </c>
      <c r="Q465" s="15">
        <f t="shared" ref="Q465:T465" si="33">SUM(L436:L465)</f>
        <v>44446.147871719892</v>
      </c>
      <c r="R465" s="15">
        <f t="shared" si="33"/>
        <v>34354.235043590859</v>
      </c>
      <c r="S465" s="15">
        <f t="shared" si="33"/>
        <v>11902.52063243725</v>
      </c>
      <c r="T465" s="15">
        <f t="shared" si="33"/>
        <v>99989.615934959787</v>
      </c>
    </row>
    <row r="466" spans="1:20">
      <c r="A466">
        <v>465</v>
      </c>
      <c r="B466" s="14">
        <v>41395</v>
      </c>
      <c r="C466" s="3">
        <v>31.126591960450856</v>
      </c>
      <c r="D466" s="6">
        <f t="shared" si="32"/>
        <v>117969.78353010875</v>
      </c>
      <c r="E466" s="17">
        <v>29.601299999999998</v>
      </c>
      <c r="F466" s="6">
        <f t="shared" si="30"/>
        <v>112188.927</v>
      </c>
      <c r="G466" s="5">
        <f t="shared" si="31"/>
        <v>5780.856530108751</v>
      </c>
      <c r="K466" s="15">
        <v>453.18312389510231</v>
      </c>
      <c r="L466" s="15">
        <v>2182.6790452467908</v>
      </c>
      <c r="M466" s="15">
        <v>1829.9086094931492</v>
      </c>
      <c r="N466" s="15">
        <v>611.43786625992004</v>
      </c>
      <c r="O466" s="15">
        <v>5077.2086448949622</v>
      </c>
    </row>
    <row r="467" spans="1:20">
      <c r="A467">
        <v>466</v>
      </c>
      <c r="B467" s="14">
        <v>41396</v>
      </c>
      <c r="C467" s="3">
        <v>31.148864845423937</v>
      </c>
      <c r="D467" s="6">
        <f t="shared" si="32"/>
        <v>118054.19776415672</v>
      </c>
      <c r="E467" s="17">
        <v>29.741499999999998</v>
      </c>
      <c r="F467" s="6">
        <f t="shared" si="30"/>
        <v>112720.285</v>
      </c>
      <c r="G467" s="5">
        <f t="shared" si="31"/>
        <v>5333.9127641567175</v>
      </c>
      <c r="K467" s="15">
        <v>460.02382723235439</v>
      </c>
      <c r="L467" s="15">
        <v>2217.6289978706918</v>
      </c>
      <c r="M467" s="15">
        <v>1867.0246867958301</v>
      </c>
      <c r="N467" s="15">
        <v>623.06564934282881</v>
      </c>
      <c r="O467" s="15">
        <v>5167.7431612417049</v>
      </c>
    </row>
    <row r="468" spans="1:20">
      <c r="A468">
        <v>467</v>
      </c>
      <c r="B468" s="14">
        <v>41397</v>
      </c>
      <c r="C468" s="3">
        <v>31.28740272128681</v>
      </c>
      <c r="D468" s="6">
        <f t="shared" si="32"/>
        <v>118579.25631367702</v>
      </c>
      <c r="E468" s="17">
        <v>27.745799999999999</v>
      </c>
      <c r="F468" s="6">
        <f t="shared" si="30"/>
        <v>105156.58199999999</v>
      </c>
      <c r="G468" s="5">
        <f t="shared" si="31"/>
        <v>13422.674313677024</v>
      </c>
      <c r="K468" s="15">
        <v>431.41299293782657</v>
      </c>
      <c r="L468" s="15">
        <v>2105.6699683257343</v>
      </c>
      <c r="M468" s="15">
        <v>1759.7730416821239</v>
      </c>
      <c r="N468" s="15">
        <v>599.84079032384045</v>
      </c>
      <c r="O468" s="15">
        <v>4896.6967932695252</v>
      </c>
    </row>
    <row r="469" spans="1:20">
      <c r="A469">
        <v>468</v>
      </c>
      <c r="B469" s="14">
        <v>41398</v>
      </c>
      <c r="C469" s="3">
        <v>32.856899232986343</v>
      </c>
      <c r="D469" s="6">
        <f t="shared" si="32"/>
        <v>124527.64809301823</v>
      </c>
      <c r="E469" s="17">
        <v>29.221499999999999</v>
      </c>
      <c r="F469" s="6">
        <f t="shared" si="30"/>
        <v>110749.485</v>
      </c>
      <c r="G469" s="5">
        <f t="shared" si="31"/>
        <v>13778.163093018229</v>
      </c>
      <c r="K469" s="15">
        <v>327.88229225755913</v>
      </c>
      <c r="L469" s="15">
        <v>1635.3623750213246</v>
      </c>
      <c r="M469" s="15">
        <v>1344.061320224888</v>
      </c>
      <c r="N469" s="15">
        <v>475.52445256900114</v>
      </c>
      <c r="O469" s="15">
        <v>3782.8304400727729</v>
      </c>
    </row>
    <row r="470" spans="1:20">
      <c r="A470">
        <v>469</v>
      </c>
      <c r="B470" s="14">
        <v>41399</v>
      </c>
      <c r="C470" s="3">
        <v>31.157962601445096</v>
      </c>
      <c r="D470" s="6">
        <f t="shared" si="32"/>
        <v>118088.67825947692</v>
      </c>
      <c r="E470" s="17">
        <v>31.1846</v>
      </c>
      <c r="F470" s="6">
        <f t="shared" si="30"/>
        <v>118189.63400000001</v>
      </c>
      <c r="G470" s="5">
        <f t="shared" si="31"/>
        <v>-100.95574052308802</v>
      </c>
      <c r="K470" s="15">
        <v>434.47824075685406</v>
      </c>
      <c r="L470" s="15">
        <v>2138.274689683155</v>
      </c>
      <c r="M470" s="15">
        <v>1789.4916470633809</v>
      </c>
      <c r="N470" s="15">
        <v>615.57053522435854</v>
      </c>
      <c r="O470" s="15">
        <v>4977.8151127277488</v>
      </c>
    </row>
    <row r="471" spans="1:20">
      <c r="A471">
        <v>470</v>
      </c>
      <c r="B471" s="14">
        <v>41400</v>
      </c>
      <c r="C471" s="3">
        <v>31.805737574882219</v>
      </c>
      <c r="D471" s="6">
        <f t="shared" si="32"/>
        <v>120543.74540880362</v>
      </c>
      <c r="E471" s="17">
        <v>32.903399999999998</v>
      </c>
      <c r="F471" s="6">
        <f t="shared" si="30"/>
        <v>124703.88599999998</v>
      </c>
      <c r="G471" s="5">
        <f t="shared" si="31"/>
        <v>-4160.1405911963666</v>
      </c>
      <c r="K471" s="15">
        <v>399.32683339509566</v>
      </c>
      <c r="L471" s="15">
        <v>1999.4225697308082</v>
      </c>
      <c r="M471" s="15">
        <v>1652.4798295084595</v>
      </c>
      <c r="N471" s="15">
        <v>585.72004053419175</v>
      </c>
      <c r="O471" s="15">
        <v>4636.949273168555</v>
      </c>
    </row>
    <row r="472" spans="1:20">
      <c r="A472">
        <v>471</v>
      </c>
      <c r="B472" s="14">
        <v>41401</v>
      </c>
      <c r="C472" s="3">
        <v>33.316369814957596</v>
      </c>
      <c r="D472" s="6">
        <f t="shared" si="32"/>
        <v>126269.04159868929</v>
      </c>
      <c r="E472" s="17">
        <v>30.194400000000002</v>
      </c>
      <c r="F472" s="6">
        <f t="shared" si="30"/>
        <v>114436.776</v>
      </c>
      <c r="G472" s="5">
        <f t="shared" si="31"/>
        <v>11832.265598689293</v>
      </c>
      <c r="K472" s="15">
        <v>392.44255639846779</v>
      </c>
      <c r="L472" s="15">
        <v>1966.7384700312643</v>
      </c>
      <c r="M472" s="15">
        <v>1631.5245198370692</v>
      </c>
      <c r="N472" s="15">
        <v>578.7203795362044</v>
      </c>
      <c r="O472" s="15">
        <v>4569.4259258030061</v>
      </c>
    </row>
    <row r="473" spans="1:20">
      <c r="A473">
        <v>472</v>
      </c>
      <c r="B473" s="14">
        <v>41402</v>
      </c>
      <c r="C473" s="3">
        <v>32.115361108117973</v>
      </c>
      <c r="D473" s="6">
        <f t="shared" si="32"/>
        <v>121717.2185997671</v>
      </c>
      <c r="E473" s="17">
        <v>30.724</v>
      </c>
      <c r="F473" s="6">
        <f t="shared" si="30"/>
        <v>116443.95999999999</v>
      </c>
      <c r="G473" s="5">
        <f t="shared" si="31"/>
        <v>5273.2585997671122</v>
      </c>
      <c r="K473" s="15">
        <v>306.13720746425201</v>
      </c>
      <c r="L473" s="15">
        <v>1577.7768898421243</v>
      </c>
      <c r="M473" s="15">
        <v>1278.5565867295784</v>
      </c>
      <c r="N473" s="15">
        <v>476.03429953347535</v>
      </c>
      <c r="O473" s="15">
        <v>3638.5049835694304</v>
      </c>
    </row>
    <row r="474" spans="1:20">
      <c r="A474">
        <v>473</v>
      </c>
      <c r="B474" s="14">
        <v>41403</v>
      </c>
      <c r="C474" s="3">
        <v>31.223876641918061</v>
      </c>
      <c r="D474" s="6">
        <f t="shared" si="32"/>
        <v>118338.49247286945</v>
      </c>
      <c r="E474" s="17">
        <v>32.047899999999998</v>
      </c>
      <c r="F474" s="6">
        <f t="shared" si="30"/>
        <v>121461.541</v>
      </c>
      <c r="G474" s="5">
        <f t="shared" si="31"/>
        <v>-3123.0485271305515</v>
      </c>
      <c r="K474" s="15">
        <v>406.12764571930688</v>
      </c>
      <c r="L474" s="15">
        <v>2041.634944440862</v>
      </c>
      <c r="M474" s="15">
        <v>1703.7208904065972</v>
      </c>
      <c r="N474" s="15">
        <v>604.05226711712385</v>
      </c>
      <c r="O474" s="15">
        <v>4755.5357476838899</v>
      </c>
    </row>
    <row r="475" spans="1:20">
      <c r="A475">
        <v>474</v>
      </c>
      <c r="B475" s="14">
        <v>41404</v>
      </c>
      <c r="C475" s="3">
        <v>32.700210603588594</v>
      </c>
      <c r="D475" s="6">
        <f t="shared" si="32"/>
        <v>123933.79818760078</v>
      </c>
      <c r="E475" s="17">
        <v>28.645900000000001</v>
      </c>
      <c r="F475" s="6">
        <f t="shared" si="30"/>
        <v>108567.961</v>
      </c>
      <c r="G475" s="5">
        <f t="shared" si="31"/>
        <v>15365.837187600788</v>
      </c>
      <c r="K475" s="15">
        <v>482.69730618297558</v>
      </c>
      <c r="L475" s="15">
        <v>2370.6634952381182</v>
      </c>
      <c r="M475" s="15">
        <v>2033.776982545264</v>
      </c>
      <c r="N475" s="15">
        <v>687.41121659473265</v>
      </c>
      <c r="O475" s="15">
        <v>5574.5490005610909</v>
      </c>
    </row>
    <row r="476" spans="1:20">
      <c r="A476">
        <v>475</v>
      </c>
      <c r="B476" s="14">
        <v>41405</v>
      </c>
      <c r="C476" s="3">
        <v>31.926580592202153</v>
      </c>
      <c r="D476" s="6">
        <f t="shared" si="32"/>
        <v>121001.74044444616</v>
      </c>
      <c r="E476" s="17">
        <v>28.5151</v>
      </c>
      <c r="F476" s="6">
        <f t="shared" si="30"/>
        <v>108072.22899999999</v>
      </c>
      <c r="G476" s="5">
        <f t="shared" si="31"/>
        <v>12929.511444446165</v>
      </c>
      <c r="K476" s="15">
        <v>11.287110186740232</v>
      </c>
      <c r="L476" s="15">
        <v>64.199796955386589</v>
      </c>
      <c r="M476" s="15">
        <v>47.767181492066861</v>
      </c>
      <c r="N476" s="15">
        <v>20.843496964017707</v>
      </c>
      <c r="O476" s="15">
        <v>144.0975855982114</v>
      </c>
    </row>
    <row r="477" spans="1:20">
      <c r="A477">
        <v>476</v>
      </c>
      <c r="B477" s="14">
        <v>41406</v>
      </c>
      <c r="C477" s="3">
        <v>31.990115661675365</v>
      </c>
      <c r="D477" s="6">
        <f t="shared" si="32"/>
        <v>121242.53835774962</v>
      </c>
      <c r="E477" s="17">
        <v>31.079499999999999</v>
      </c>
      <c r="F477" s="6">
        <f t="shared" si="30"/>
        <v>117791.30499999999</v>
      </c>
      <c r="G477" s="5">
        <f t="shared" si="31"/>
        <v>3451.233357749632</v>
      </c>
      <c r="K477" s="15">
        <v>537.52719501094305</v>
      </c>
      <c r="L477" s="15">
        <v>2621.0083879744784</v>
      </c>
      <c r="M477" s="15">
        <v>2284.0181253829492</v>
      </c>
      <c r="N477" s="15">
        <v>756.47759014317353</v>
      </c>
      <c r="O477" s="15">
        <v>6199.0312985115434</v>
      </c>
    </row>
    <row r="478" spans="1:20">
      <c r="A478">
        <v>477</v>
      </c>
      <c r="B478" s="14">
        <v>41407</v>
      </c>
      <c r="C478" s="3">
        <v>37.081877163757518</v>
      </c>
      <c r="D478" s="6">
        <f t="shared" si="32"/>
        <v>140540.31445064099</v>
      </c>
      <c r="E478" s="17">
        <v>33.902000000000001</v>
      </c>
      <c r="F478" s="6">
        <f t="shared" si="30"/>
        <v>128488.58</v>
      </c>
      <c r="G478" s="5">
        <f t="shared" si="31"/>
        <v>12051.734450640986</v>
      </c>
      <c r="K478" s="15">
        <v>571.16847633465147</v>
      </c>
      <c r="L478" s="15">
        <v>2773.2551604753812</v>
      </c>
      <c r="M478" s="15">
        <v>2436.9400376192784</v>
      </c>
      <c r="N478" s="15">
        <v>797.95583923461982</v>
      </c>
      <c r="O478" s="15">
        <v>6579.3195136639306</v>
      </c>
    </row>
    <row r="479" spans="1:20">
      <c r="A479">
        <v>478</v>
      </c>
      <c r="B479" s="14">
        <v>41408</v>
      </c>
      <c r="C479" s="3">
        <v>35.55672196817428</v>
      </c>
      <c r="D479" s="6">
        <f t="shared" si="32"/>
        <v>134759.97625938052</v>
      </c>
      <c r="E479" s="17">
        <v>36.564</v>
      </c>
      <c r="F479" s="6">
        <f t="shared" si="30"/>
        <v>138577.56</v>
      </c>
      <c r="G479" s="5">
        <f t="shared" si="31"/>
        <v>-3817.5837406194769</v>
      </c>
      <c r="K479" s="15">
        <v>591.02610325617661</v>
      </c>
      <c r="L479" s="15">
        <v>2869.2574380380565</v>
      </c>
      <c r="M479" s="15">
        <v>2531.8171108971587</v>
      </c>
      <c r="N479" s="15">
        <v>826.13110341356025</v>
      </c>
      <c r="O479" s="15">
        <v>6818.231755604952</v>
      </c>
    </row>
    <row r="480" spans="1:20">
      <c r="A480">
        <v>479</v>
      </c>
      <c r="B480" s="14">
        <v>41409</v>
      </c>
      <c r="C480" s="3">
        <v>32.964563647737741</v>
      </c>
      <c r="D480" s="6">
        <f t="shared" si="32"/>
        <v>124935.69622492604</v>
      </c>
      <c r="E480" s="17">
        <v>31.179099999999998</v>
      </c>
      <c r="F480" s="6">
        <f t="shared" si="30"/>
        <v>118168.789</v>
      </c>
      <c r="G480" s="5">
        <f t="shared" si="31"/>
        <v>6766.9072249260353</v>
      </c>
      <c r="K480" s="15">
        <v>591.06866111501995</v>
      </c>
      <c r="L480" s="15">
        <v>2874.3896173964104</v>
      </c>
      <c r="M480" s="15">
        <v>2541.9437414057761</v>
      </c>
      <c r="N480" s="15">
        <v>830.3577800530303</v>
      </c>
      <c r="O480" s="15">
        <v>6837.7597999702366</v>
      </c>
    </row>
    <row r="481" spans="1:20">
      <c r="A481">
        <v>480</v>
      </c>
      <c r="B481" s="14">
        <v>41410</v>
      </c>
      <c r="C481" s="3">
        <v>33.172374206972279</v>
      </c>
      <c r="D481" s="6">
        <f t="shared" si="32"/>
        <v>125723.29824442494</v>
      </c>
      <c r="E481" s="17">
        <v>28.339500000000001</v>
      </c>
      <c r="F481" s="6">
        <f t="shared" si="30"/>
        <v>107406.705</v>
      </c>
      <c r="G481" s="5">
        <f t="shared" si="31"/>
        <v>18316.593244424934</v>
      </c>
      <c r="K481" s="15">
        <v>572.69780482852798</v>
      </c>
      <c r="L481" s="15">
        <v>2800.6392541116579</v>
      </c>
      <c r="M481" s="15">
        <v>2472.697037043391</v>
      </c>
      <c r="N481" s="15">
        <v>814.87526482111366</v>
      </c>
      <c r="O481" s="15">
        <v>6660.9093608046906</v>
      </c>
    </row>
    <row r="482" spans="1:20">
      <c r="A482">
        <v>481</v>
      </c>
      <c r="B482" s="14">
        <v>41411</v>
      </c>
      <c r="C482" s="3">
        <v>31.747027926971892</v>
      </c>
      <c r="D482" s="6">
        <f t="shared" si="32"/>
        <v>120321.23584322348</v>
      </c>
      <c r="E482" s="17">
        <v>30.733000000000001</v>
      </c>
      <c r="F482" s="6">
        <f t="shared" si="30"/>
        <v>116478.06999999999</v>
      </c>
      <c r="G482" s="5">
        <f t="shared" si="31"/>
        <v>3843.1658432234835</v>
      </c>
      <c r="K482" s="15">
        <v>489.56111231873922</v>
      </c>
      <c r="L482" s="15">
        <v>2460.8399196209052</v>
      </c>
      <c r="M482" s="15">
        <v>2121.7930372180094</v>
      </c>
      <c r="N482" s="15">
        <v>735.26469570231347</v>
      </c>
      <c r="O482" s="15">
        <v>5807.4587648599672</v>
      </c>
    </row>
    <row r="483" spans="1:20">
      <c r="A483">
        <v>482</v>
      </c>
      <c r="B483" s="14">
        <v>41412</v>
      </c>
      <c r="C483" s="3">
        <v>34.80412989161492</v>
      </c>
      <c r="D483" s="6">
        <f t="shared" si="32"/>
        <v>131907.65228922054</v>
      </c>
      <c r="E483" s="17">
        <v>31.119499999999999</v>
      </c>
      <c r="F483" s="6">
        <f t="shared" si="30"/>
        <v>117942.905</v>
      </c>
      <c r="G483" s="5">
        <f t="shared" si="31"/>
        <v>13964.747289220541</v>
      </c>
      <c r="K483" s="15">
        <v>535.28969742439165</v>
      </c>
      <c r="L483" s="15">
        <v>2653.9046852781935</v>
      </c>
      <c r="M483" s="15">
        <v>2328.6883705336122</v>
      </c>
      <c r="N483" s="15">
        <v>784.65799555416345</v>
      </c>
      <c r="O483" s="15">
        <v>6302.5407487903612</v>
      </c>
    </row>
    <row r="484" spans="1:20">
      <c r="A484">
        <v>483</v>
      </c>
      <c r="B484" s="14">
        <v>41413</v>
      </c>
      <c r="C484" s="3">
        <v>35.178546344112505</v>
      </c>
      <c r="D484" s="6">
        <f t="shared" si="32"/>
        <v>133326.6906441864</v>
      </c>
      <c r="E484" s="17">
        <v>36.793599999999998</v>
      </c>
      <c r="F484" s="6">
        <f t="shared" si="30"/>
        <v>139447.74400000001</v>
      </c>
      <c r="G484" s="5">
        <f t="shared" si="31"/>
        <v>-6121.0533558136085</v>
      </c>
      <c r="K484" s="15">
        <v>550.8773677535055</v>
      </c>
      <c r="L484" s="15">
        <v>2727.756572245617</v>
      </c>
      <c r="M484" s="15">
        <v>2405.4708734914684</v>
      </c>
      <c r="N484" s="15">
        <v>806.47654005009349</v>
      </c>
      <c r="O484" s="15">
        <v>6490.5813535406842</v>
      </c>
    </row>
    <row r="485" spans="1:20">
      <c r="A485">
        <v>484</v>
      </c>
      <c r="B485" s="14">
        <v>41414</v>
      </c>
      <c r="C485" s="3">
        <v>35.896938538343946</v>
      </c>
      <c r="D485" s="6">
        <f t="shared" si="32"/>
        <v>136049.39706032354</v>
      </c>
      <c r="E485" s="17">
        <v>39.179400000000001</v>
      </c>
      <c r="F485" s="6">
        <f t="shared" si="30"/>
        <v>148489.92600000001</v>
      </c>
      <c r="G485" s="5">
        <f t="shared" si="31"/>
        <v>-12440.528939676471</v>
      </c>
      <c r="K485" s="15">
        <v>570.24876080819695</v>
      </c>
      <c r="L485" s="15">
        <v>2817.8962705007334</v>
      </c>
      <c r="M485" s="15">
        <v>2499.0295097917051</v>
      </c>
      <c r="N485" s="15">
        <v>832.42014312238268</v>
      </c>
      <c r="O485" s="15">
        <v>6719.5946842230187</v>
      </c>
    </row>
    <row r="486" spans="1:20">
      <c r="A486">
        <v>485</v>
      </c>
      <c r="B486" s="14">
        <v>41415</v>
      </c>
      <c r="C486" s="3">
        <v>38.749541430935764</v>
      </c>
      <c r="D486" s="6">
        <f t="shared" si="32"/>
        <v>146860.76202324653</v>
      </c>
      <c r="E486" s="17">
        <v>36.465600000000002</v>
      </c>
      <c r="F486" s="6">
        <f t="shared" si="30"/>
        <v>138204.62400000001</v>
      </c>
      <c r="G486" s="5">
        <f t="shared" si="31"/>
        <v>8656.1380232465162</v>
      </c>
      <c r="K486" s="15">
        <v>560.07488273682281</v>
      </c>
      <c r="L486" s="15">
        <v>2780.9989015306082</v>
      </c>
      <c r="M486" s="15">
        <v>2463.3045579205918</v>
      </c>
      <c r="N486" s="15">
        <v>826.35866451173081</v>
      </c>
      <c r="O486" s="15">
        <v>6630.7370066997546</v>
      </c>
    </row>
    <row r="487" spans="1:20">
      <c r="A487">
        <v>486</v>
      </c>
      <c r="B487" s="14">
        <v>41416</v>
      </c>
      <c r="C487" s="3">
        <v>40.245522640584561</v>
      </c>
      <c r="D487" s="6">
        <f t="shared" si="32"/>
        <v>152530.53080781546</v>
      </c>
      <c r="E487" s="17">
        <v>40.113500000000002</v>
      </c>
      <c r="F487" s="6">
        <f t="shared" si="30"/>
        <v>152030.16500000001</v>
      </c>
      <c r="G487" s="5">
        <f t="shared" si="31"/>
        <v>500.3658078154549</v>
      </c>
      <c r="K487" s="15">
        <v>606.40781214925232</v>
      </c>
      <c r="L487" s="15">
        <v>2991.4620733008314</v>
      </c>
      <c r="M487" s="15">
        <v>2676.4072076001044</v>
      </c>
      <c r="N487" s="15">
        <v>883.75185142147905</v>
      </c>
      <c r="O487" s="15">
        <v>7158.0289444716673</v>
      </c>
    </row>
    <row r="488" spans="1:20">
      <c r="A488">
        <v>487</v>
      </c>
      <c r="B488" s="14">
        <v>41417</v>
      </c>
      <c r="C488" s="3">
        <v>40.686479096357942</v>
      </c>
      <c r="D488" s="6">
        <f t="shared" si="32"/>
        <v>154201.75577519659</v>
      </c>
      <c r="E488" s="17">
        <v>40.772300000000001</v>
      </c>
      <c r="F488" s="6">
        <f t="shared" si="30"/>
        <v>154527.01699999999</v>
      </c>
      <c r="G488" s="5">
        <f t="shared" si="31"/>
        <v>-325.26122480339836</v>
      </c>
      <c r="K488" s="15">
        <v>589.19321459773846</v>
      </c>
      <c r="L488" s="15">
        <v>2922.1716890914372</v>
      </c>
      <c r="M488" s="15">
        <v>2609.3695304735484</v>
      </c>
      <c r="N488" s="15">
        <v>869.00241407700162</v>
      </c>
      <c r="O488" s="15">
        <v>6989.736848239726</v>
      </c>
    </row>
    <row r="489" spans="1:20">
      <c r="A489">
        <v>488</v>
      </c>
      <c r="B489" s="14">
        <v>41418</v>
      </c>
      <c r="C489" s="3">
        <v>53.182461910671591</v>
      </c>
      <c r="D489" s="6">
        <f t="shared" si="32"/>
        <v>201561.53064144534</v>
      </c>
      <c r="E489" s="17">
        <v>47.143799999999999</v>
      </c>
      <c r="F489" s="6">
        <f t="shared" si="30"/>
        <v>178675.00200000001</v>
      </c>
      <c r="G489" s="5">
        <f t="shared" si="31"/>
        <v>22886.528641445329</v>
      </c>
      <c r="K489" s="15">
        <v>579.24505656199108</v>
      </c>
      <c r="L489" s="15">
        <v>2886.3532424971318</v>
      </c>
      <c r="M489" s="15">
        <v>2574.0644157762858</v>
      </c>
      <c r="N489" s="15">
        <v>863.18964600768493</v>
      </c>
      <c r="O489" s="15">
        <v>6902.8523608430942</v>
      </c>
    </row>
    <row r="490" spans="1:20">
      <c r="A490">
        <v>489</v>
      </c>
      <c r="B490" s="14">
        <v>41419</v>
      </c>
      <c r="C490" s="3">
        <v>34.124625274278749</v>
      </c>
      <c r="D490" s="6">
        <f t="shared" si="32"/>
        <v>129332.32978951647</v>
      </c>
      <c r="E490" s="17">
        <v>41.374600000000001</v>
      </c>
      <c r="F490" s="6">
        <f t="shared" si="30"/>
        <v>156809.734</v>
      </c>
      <c r="G490" s="5">
        <f t="shared" si="31"/>
        <v>-27477.404210483524</v>
      </c>
      <c r="K490" s="15">
        <v>582.94522613110621</v>
      </c>
      <c r="L490" s="15">
        <v>2909.0395330502724</v>
      </c>
      <c r="M490" s="15">
        <v>2599.1428814298956</v>
      </c>
      <c r="N490" s="15">
        <v>872.12971968759268</v>
      </c>
      <c r="O490" s="15">
        <v>6963.2573602988668</v>
      </c>
    </row>
    <row r="491" spans="1:20">
      <c r="A491">
        <v>490</v>
      </c>
      <c r="B491" s="14">
        <v>41420</v>
      </c>
      <c r="C491" s="3">
        <v>30.83486814934496</v>
      </c>
      <c r="D491" s="6">
        <f t="shared" si="32"/>
        <v>116864.15028601739</v>
      </c>
      <c r="E491" s="17">
        <v>30.542999999999999</v>
      </c>
      <c r="F491" s="6">
        <f t="shared" si="30"/>
        <v>115757.97</v>
      </c>
      <c r="G491" s="5">
        <f t="shared" si="31"/>
        <v>1106.1802860173921</v>
      </c>
      <c r="K491" s="15">
        <v>345.72711732999409</v>
      </c>
      <c r="L491" s="15">
        <v>1748.9285351846402</v>
      </c>
      <c r="M491" s="15">
        <v>1482.5499902096738</v>
      </c>
      <c r="N491" s="15">
        <v>550.43862255131603</v>
      </c>
      <c r="O491" s="15">
        <v>4127.6442652756241</v>
      </c>
    </row>
    <row r="492" spans="1:20">
      <c r="A492">
        <v>491</v>
      </c>
      <c r="B492" s="14">
        <v>41421</v>
      </c>
      <c r="C492" s="3">
        <v>31.161849271315415</v>
      </c>
      <c r="D492" s="6">
        <f t="shared" si="32"/>
        <v>118103.40873828542</v>
      </c>
      <c r="E492" s="17">
        <v>28.030999999999999</v>
      </c>
      <c r="F492" s="6">
        <f t="shared" si="30"/>
        <v>106237.49</v>
      </c>
      <c r="G492" s="5">
        <f t="shared" si="31"/>
        <v>11865.918738285414</v>
      </c>
      <c r="K492" s="15">
        <v>523.94934521848586</v>
      </c>
      <c r="L492" s="15">
        <v>2690.127536955817</v>
      </c>
      <c r="M492" s="15">
        <v>2362.5489735064093</v>
      </c>
      <c r="N492" s="15">
        <v>825.26780199783934</v>
      </c>
      <c r="O492" s="15">
        <v>6401.8936576785518</v>
      </c>
    </row>
    <row r="493" spans="1:20">
      <c r="A493">
        <v>492</v>
      </c>
      <c r="B493" s="14">
        <v>41422</v>
      </c>
      <c r="C493" s="3">
        <v>35.46512332533554</v>
      </c>
      <c r="D493" s="6">
        <f t="shared" si="32"/>
        <v>134412.81740302171</v>
      </c>
      <c r="E493" s="17">
        <v>32.747199999999999</v>
      </c>
      <c r="F493" s="6">
        <f t="shared" si="30"/>
        <v>124111.88799999999</v>
      </c>
      <c r="G493" s="5">
        <f t="shared" si="31"/>
        <v>10300.929403021713</v>
      </c>
      <c r="K493" s="15">
        <v>561.41173716487367</v>
      </c>
      <c r="L493" s="15">
        <v>2824.0340247028084</v>
      </c>
      <c r="M493" s="15">
        <v>2509.281554656035</v>
      </c>
      <c r="N493" s="15">
        <v>861.09507269981782</v>
      </c>
      <c r="O493" s="15">
        <v>6755.8223892235346</v>
      </c>
    </row>
    <row r="494" spans="1:20">
      <c r="A494">
        <v>493</v>
      </c>
      <c r="B494" s="14">
        <v>41423</v>
      </c>
      <c r="C494" s="3">
        <v>34.645737993513031</v>
      </c>
      <c r="D494" s="6">
        <f t="shared" si="32"/>
        <v>131307.34699541438</v>
      </c>
      <c r="E494" s="17">
        <v>32.487000000000002</v>
      </c>
      <c r="F494" s="6">
        <f t="shared" si="30"/>
        <v>123125.73000000001</v>
      </c>
      <c r="G494" s="5">
        <f t="shared" si="31"/>
        <v>8181.6169954143697</v>
      </c>
      <c r="K494" s="15">
        <v>615.97785607822505</v>
      </c>
      <c r="L494" s="15">
        <v>3088.6207141714549</v>
      </c>
      <c r="M494" s="15">
        <v>2781.2522312950587</v>
      </c>
      <c r="N494" s="15">
        <v>933.03914103836303</v>
      </c>
      <c r="O494" s="15">
        <v>7418.8899425831014</v>
      </c>
    </row>
    <row r="495" spans="1:20">
      <c r="A495">
        <v>494</v>
      </c>
      <c r="B495" s="14">
        <v>41424</v>
      </c>
      <c r="C495" s="3">
        <v>46.077965494230966</v>
      </c>
      <c r="D495" s="6">
        <f t="shared" si="32"/>
        <v>174635.48922313534</v>
      </c>
      <c r="E495" s="17">
        <v>36.975999999999999</v>
      </c>
      <c r="F495" s="6">
        <f t="shared" si="30"/>
        <v>140139.04</v>
      </c>
      <c r="G495" s="5">
        <f t="shared" si="31"/>
        <v>34496.449223135336</v>
      </c>
      <c r="K495" s="15">
        <v>628.3004711136407</v>
      </c>
      <c r="L495" s="15">
        <v>3153.051934171126</v>
      </c>
      <c r="M495" s="15">
        <v>2846.0436021027876</v>
      </c>
      <c r="N495" s="15">
        <v>953.64728140283023</v>
      </c>
      <c r="O495" s="15">
        <v>7581.0432887903853</v>
      </c>
    </row>
    <row r="496" spans="1:20">
      <c r="A496">
        <v>495</v>
      </c>
      <c r="B496" s="14">
        <v>41425</v>
      </c>
      <c r="C496" s="3">
        <v>35.741171322122241</v>
      </c>
      <c r="D496" s="6">
        <f t="shared" si="32"/>
        <v>135459.03931084328</v>
      </c>
      <c r="E496" s="17">
        <v>40.194600000000001</v>
      </c>
      <c r="F496" s="6">
        <f t="shared" si="30"/>
        <v>152337.53399999999</v>
      </c>
      <c r="G496" s="5">
        <f t="shared" si="31"/>
        <v>-16878.494689156709</v>
      </c>
      <c r="H496" s="5">
        <f>SUM(G466:G496)</f>
        <v>165660.51704062804</v>
      </c>
      <c r="K496" s="15">
        <v>289.58320573658455</v>
      </c>
      <c r="L496" s="15">
        <v>1556.8962626410207</v>
      </c>
      <c r="M496" s="15">
        <v>1321.5121321152421</v>
      </c>
      <c r="N496" s="15">
        <v>497.0628045286835</v>
      </c>
      <c r="O496" s="15">
        <v>3665.0544050215308</v>
      </c>
      <c r="P496" s="15">
        <f>SUM(K466:K496)</f>
        <v>14997.280240095402</v>
      </c>
      <c r="Q496" s="15">
        <f t="shared" ref="Q496:T496" si="34">SUM(L466:L496)</f>
        <v>74450.682995324853</v>
      </c>
      <c r="R496" s="15">
        <f t="shared" si="34"/>
        <v>64785.960216247389</v>
      </c>
      <c r="S496" s="15">
        <f t="shared" si="34"/>
        <v>21997.820966018484</v>
      </c>
      <c r="T496" s="15">
        <f t="shared" si="34"/>
        <v>176231.74441768613</v>
      </c>
    </row>
    <row r="497" spans="2:7">
      <c r="B497" s="20">
        <v>41426</v>
      </c>
      <c r="C497" s="3">
        <v>34.443732804037587</v>
      </c>
      <c r="D497" s="6">
        <f t="shared" si="32"/>
        <v>130541.74732730245</v>
      </c>
      <c r="E497" s="17">
        <v>29.015899999999998</v>
      </c>
      <c r="F497" s="6">
        <f t="shared" si="30"/>
        <v>109970.261</v>
      </c>
      <c r="G497" s="5">
        <f t="shared" si="31"/>
        <v>20571.486327302453</v>
      </c>
    </row>
    <row r="498" spans="2:7">
      <c r="B498" s="20">
        <v>41427</v>
      </c>
      <c r="C498" s="3">
        <v>35.324517719900804</v>
      </c>
      <c r="D498" s="6">
        <f t="shared" si="32"/>
        <v>133879.92215842404</v>
      </c>
      <c r="E498" s="17">
        <v>31.065799999999999</v>
      </c>
      <c r="F498" s="6">
        <f t="shared" si="30"/>
        <v>117739.382</v>
      </c>
      <c r="G498" s="5">
        <f t="shared" si="31"/>
        <v>16140.540158424046</v>
      </c>
    </row>
    <row r="499" spans="2:7">
      <c r="B499" s="20">
        <v>41428</v>
      </c>
      <c r="C499" s="3">
        <v>35.879748384350755</v>
      </c>
      <c r="D499" s="6">
        <f t="shared" si="32"/>
        <v>135984.24637668935</v>
      </c>
      <c r="E499" s="17">
        <v>35.502299999999998</v>
      </c>
      <c r="F499" s="6">
        <f t="shared" si="30"/>
        <v>134553.717</v>
      </c>
      <c r="G499" s="5">
        <f t="shared" si="31"/>
        <v>1430.5293766893446</v>
      </c>
    </row>
    <row r="500" spans="2:7">
      <c r="B500" s="20">
        <v>41429</v>
      </c>
      <c r="C500" s="3">
        <v>36.28074799043516</v>
      </c>
      <c r="D500" s="6">
        <f t="shared" si="32"/>
        <v>137504.03488374926</v>
      </c>
      <c r="E500" s="17">
        <v>31.6279</v>
      </c>
      <c r="F500" s="6">
        <f t="shared" si="30"/>
        <v>119869.74099999999</v>
      </c>
      <c r="G500" s="5">
        <f t="shared" si="31"/>
        <v>17634.293883749269</v>
      </c>
    </row>
    <row r="501" spans="2:7">
      <c r="B501" s="20">
        <v>41430</v>
      </c>
      <c r="C501" s="3">
        <v>34.991917557009394</v>
      </c>
      <c r="D501" s="6">
        <f t="shared" si="32"/>
        <v>132619.36754106559</v>
      </c>
      <c r="E501" s="17">
        <v>32.6235</v>
      </c>
      <c r="F501" s="6">
        <f t="shared" si="30"/>
        <v>123643.065</v>
      </c>
      <c r="G501" s="5">
        <f t="shared" si="31"/>
        <v>8976.3025410655828</v>
      </c>
    </row>
    <row r="502" spans="2:7">
      <c r="B502" s="20">
        <v>41431</v>
      </c>
      <c r="C502" s="3">
        <v>35.29346200810506</v>
      </c>
      <c r="D502" s="6">
        <f t="shared" si="32"/>
        <v>133762.22101071817</v>
      </c>
      <c r="E502" s="17">
        <v>32.254899999999999</v>
      </c>
      <c r="F502" s="6">
        <f t="shared" si="30"/>
        <v>122246.071</v>
      </c>
      <c r="G502" s="5">
        <f t="shared" si="31"/>
        <v>11516.150010718178</v>
      </c>
    </row>
    <row r="503" spans="2:7">
      <c r="B503" s="20">
        <v>41432</v>
      </c>
      <c r="C503" s="3">
        <v>36.148075672239749</v>
      </c>
      <c r="D503" s="6">
        <f t="shared" si="32"/>
        <v>137001.20679778865</v>
      </c>
      <c r="E503" s="17">
        <v>33.793500000000002</v>
      </c>
      <c r="F503" s="6">
        <f t="shared" ref="F503:F526" si="35">(E503*1000000)*0.00379</f>
        <v>128077.36500000001</v>
      </c>
      <c r="G503" s="5">
        <f t="shared" ref="G503:G526" si="36">D503-F503</f>
        <v>8923.841797788642</v>
      </c>
    </row>
    <row r="504" spans="2:7">
      <c r="B504" s="20">
        <v>41433</v>
      </c>
      <c r="C504" s="3">
        <v>34.304984108768494</v>
      </c>
      <c r="D504" s="6">
        <f t="shared" si="32"/>
        <v>130015.88977223259</v>
      </c>
      <c r="E504" s="17">
        <v>30.3352</v>
      </c>
      <c r="F504" s="6">
        <f t="shared" si="35"/>
        <v>114970.408</v>
      </c>
      <c r="G504" s="5">
        <f t="shared" si="36"/>
        <v>15045.481772232597</v>
      </c>
    </row>
    <row r="505" spans="2:7">
      <c r="B505" s="20">
        <v>41434</v>
      </c>
      <c r="C505" s="3">
        <v>31.572475791048888</v>
      </c>
      <c r="D505" s="6">
        <f t="shared" si="32"/>
        <v>119659.68324807528</v>
      </c>
      <c r="E505" s="17">
        <v>30.0611</v>
      </c>
      <c r="F505" s="6">
        <f t="shared" si="35"/>
        <v>113931.569</v>
      </c>
      <c r="G505" s="5">
        <f t="shared" si="36"/>
        <v>5728.1142480752751</v>
      </c>
    </row>
    <row r="506" spans="2:7">
      <c r="B506" s="20">
        <v>41435</v>
      </c>
      <c r="C506" s="3">
        <v>34.674204145400964</v>
      </c>
      <c r="D506" s="6">
        <f t="shared" si="32"/>
        <v>131415.23371106965</v>
      </c>
      <c r="E506" s="17">
        <v>28.751200000000001</v>
      </c>
      <c r="F506" s="6">
        <f t="shared" si="35"/>
        <v>108967.048</v>
      </c>
      <c r="G506" s="5">
        <f t="shared" si="36"/>
        <v>22448.185711069658</v>
      </c>
    </row>
    <row r="507" spans="2:7">
      <c r="B507" s="20">
        <v>41436</v>
      </c>
      <c r="C507" s="3">
        <v>34.432546945162002</v>
      </c>
      <c r="D507" s="6">
        <f t="shared" si="32"/>
        <v>130499.35292216401</v>
      </c>
      <c r="E507" s="17">
        <v>33.396799999999999</v>
      </c>
      <c r="F507" s="6">
        <f t="shared" si="35"/>
        <v>126573.872</v>
      </c>
      <c r="G507" s="5">
        <f t="shared" si="36"/>
        <v>3925.4809221640025</v>
      </c>
    </row>
    <row r="508" spans="2:7">
      <c r="B508" s="20">
        <v>41437</v>
      </c>
      <c r="C508" s="3">
        <v>33.060483334154448</v>
      </c>
      <c r="D508" s="6">
        <f t="shared" si="32"/>
        <v>125299.23183644537</v>
      </c>
      <c r="E508" s="17">
        <v>31.1021</v>
      </c>
      <c r="F508" s="6">
        <f t="shared" si="35"/>
        <v>117876.959</v>
      </c>
      <c r="G508" s="5">
        <f t="shared" si="36"/>
        <v>7422.2728364453651</v>
      </c>
    </row>
    <row r="509" spans="2:7">
      <c r="B509" s="20">
        <v>41438</v>
      </c>
      <c r="C509" s="3">
        <v>36.002865109224118</v>
      </c>
      <c r="D509" s="6">
        <f t="shared" si="32"/>
        <v>136450.8587639594</v>
      </c>
      <c r="E509" s="17">
        <v>28.699100000000001</v>
      </c>
      <c r="F509" s="6">
        <f t="shared" si="35"/>
        <v>108769.58899999999</v>
      </c>
      <c r="G509" s="5">
        <f t="shared" si="36"/>
        <v>27681.269763959412</v>
      </c>
    </row>
    <row r="510" spans="2:7">
      <c r="B510" s="20">
        <v>41439</v>
      </c>
      <c r="C510" s="3">
        <v>33.450491455739581</v>
      </c>
      <c r="D510" s="6">
        <f t="shared" si="32"/>
        <v>126777.36261725301</v>
      </c>
      <c r="E510" s="17">
        <v>31.962499999999999</v>
      </c>
      <c r="F510" s="6">
        <f t="shared" si="35"/>
        <v>121137.875</v>
      </c>
      <c r="G510" s="5">
        <f t="shared" si="36"/>
        <v>5639.4876172530057</v>
      </c>
    </row>
    <row r="511" spans="2:7">
      <c r="B511" s="20">
        <v>41440</v>
      </c>
      <c r="C511" s="3">
        <v>33.598703458387611</v>
      </c>
      <c r="D511" s="6">
        <f t="shared" si="32"/>
        <v>127339.08610728905</v>
      </c>
      <c r="E511" s="17">
        <v>30.695599999999999</v>
      </c>
      <c r="F511" s="6">
        <f t="shared" si="35"/>
        <v>116336.32399999999</v>
      </c>
      <c r="G511" s="5">
        <f t="shared" si="36"/>
        <v>11002.762107289062</v>
      </c>
    </row>
    <row r="512" spans="2:7">
      <c r="B512" s="20">
        <v>41441</v>
      </c>
      <c r="C512" s="3">
        <v>34.360098619512897</v>
      </c>
      <c r="D512" s="6">
        <f t="shared" si="32"/>
        <v>130224.77376795387</v>
      </c>
      <c r="E512" s="17">
        <v>31.0474</v>
      </c>
      <c r="F512" s="6">
        <f t="shared" si="35"/>
        <v>117669.64599999999</v>
      </c>
      <c r="G512" s="5">
        <f t="shared" si="36"/>
        <v>12555.127767953876</v>
      </c>
    </row>
    <row r="513" spans="2:8">
      <c r="B513" s="20">
        <v>41442</v>
      </c>
      <c r="C513" s="3">
        <v>35.282474930473107</v>
      </c>
      <c r="D513" s="6">
        <f t="shared" si="32"/>
        <v>133720.57998649307</v>
      </c>
      <c r="E513" s="17">
        <v>33.170699999999997</v>
      </c>
      <c r="F513" s="6">
        <f t="shared" si="35"/>
        <v>125716.95299999998</v>
      </c>
      <c r="G513" s="5">
        <f t="shared" si="36"/>
        <v>8003.6269864930946</v>
      </c>
    </row>
    <row r="514" spans="2:8">
      <c r="B514" s="20">
        <v>41443</v>
      </c>
      <c r="C514" s="3">
        <v>35.543284163379418</v>
      </c>
      <c r="D514" s="6">
        <f t="shared" si="32"/>
        <v>134709.04697920798</v>
      </c>
      <c r="E514" s="17">
        <v>31.8216</v>
      </c>
      <c r="F514" s="6">
        <f t="shared" si="35"/>
        <v>120603.864</v>
      </c>
      <c r="G514" s="5">
        <f t="shared" si="36"/>
        <v>14105.182979207981</v>
      </c>
    </row>
    <row r="515" spans="2:8">
      <c r="B515" s="20">
        <v>41444</v>
      </c>
      <c r="C515" s="3">
        <v>34.116684164803182</v>
      </c>
      <c r="D515" s="6">
        <f t="shared" ref="D515:D526" si="37">(C515*1000000)*0.00379</f>
        <v>129302.23298460407</v>
      </c>
      <c r="E515" s="17">
        <v>31.229600000000001</v>
      </c>
      <c r="F515" s="6">
        <f t="shared" si="35"/>
        <v>118360.18399999999</v>
      </c>
      <c r="G515" s="5">
        <f t="shared" si="36"/>
        <v>10942.048984604073</v>
      </c>
    </row>
    <row r="516" spans="2:8">
      <c r="B516" s="20">
        <v>41445</v>
      </c>
      <c r="C516" s="3">
        <v>39.703221006684821</v>
      </c>
      <c r="D516" s="6">
        <f t="shared" si="37"/>
        <v>150475.20761533544</v>
      </c>
      <c r="E516" s="17">
        <v>33.220999999999997</v>
      </c>
      <c r="F516" s="6">
        <f t="shared" si="35"/>
        <v>125907.58999999998</v>
      </c>
      <c r="G516" s="5">
        <f t="shared" si="36"/>
        <v>24567.617615335461</v>
      </c>
    </row>
    <row r="517" spans="2:8">
      <c r="B517" s="20">
        <v>41446</v>
      </c>
      <c r="C517" s="3">
        <v>35.720220219627215</v>
      </c>
      <c r="D517" s="6">
        <f t="shared" si="37"/>
        <v>135379.63463238714</v>
      </c>
      <c r="E517" s="17">
        <v>37.317500000000003</v>
      </c>
      <c r="F517" s="6">
        <f t="shared" si="35"/>
        <v>141433.32500000001</v>
      </c>
      <c r="G517" s="5">
        <f t="shared" si="36"/>
        <v>-6053.6903676128713</v>
      </c>
    </row>
    <row r="518" spans="2:8">
      <c r="B518" s="20">
        <v>41447</v>
      </c>
      <c r="C518" s="3">
        <v>36.934051932117654</v>
      </c>
      <c r="D518" s="6">
        <f t="shared" si="37"/>
        <v>139980.05682272592</v>
      </c>
      <c r="E518" s="17">
        <v>35.566299999999998</v>
      </c>
      <c r="F518" s="6">
        <f t="shared" si="35"/>
        <v>134796.277</v>
      </c>
      <c r="G518" s="5">
        <f t="shared" si="36"/>
        <v>5183.7798227259191</v>
      </c>
    </row>
    <row r="519" spans="2:8">
      <c r="B519" s="20">
        <v>41448</v>
      </c>
      <c r="C519" s="3">
        <v>33.764035225908231</v>
      </c>
      <c r="D519" s="6">
        <f t="shared" si="37"/>
        <v>127965.69350619218</v>
      </c>
      <c r="E519" s="17">
        <v>34.2714</v>
      </c>
      <c r="F519" s="6">
        <f t="shared" si="35"/>
        <v>129888.606</v>
      </c>
      <c r="G519" s="5">
        <f t="shared" si="36"/>
        <v>-1922.9124938078166</v>
      </c>
    </row>
    <row r="520" spans="2:8">
      <c r="B520" s="20">
        <v>41449</v>
      </c>
      <c r="C520" s="3">
        <v>33.865456163908483</v>
      </c>
      <c r="D520" s="6">
        <f t="shared" si="37"/>
        <v>128350.07886121314</v>
      </c>
      <c r="E520" s="17">
        <v>31.043700000000001</v>
      </c>
      <c r="F520" s="6">
        <f t="shared" si="35"/>
        <v>117655.62299999999</v>
      </c>
      <c r="G520" s="5">
        <f t="shared" si="36"/>
        <v>10694.455861213151</v>
      </c>
    </row>
    <row r="521" spans="2:8">
      <c r="B521" s="20">
        <v>41450</v>
      </c>
      <c r="C521" s="3">
        <v>34.440331787580249</v>
      </c>
      <c r="D521" s="6">
        <f t="shared" si="37"/>
        <v>130528.85747492916</v>
      </c>
      <c r="E521" s="17">
        <v>31.279900000000001</v>
      </c>
      <c r="F521" s="6">
        <f t="shared" si="35"/>
        <v>118550.821</v>
      </c>
      <c r="G521" s="5">
        <f t="shared" si="36"/>
        <v>11978.036474929162</v>
      </c>
    </row>
    <row r="522" spans="2:8">
      <c r="B522" s="20">
        <v>41451</v>
      </c>
      <c r="C522" s="3">
        <v>34.767348922706034</v>
      </c>
      <c r="D522" s="6">
        <f t="shared" si="37"/>
        <v>131768.25241705589</v>
      </c>
      <c r="E522" s="17">
        <v>31.799199999999999</v>
      </c>
      <c r="F522" s="6">
        <f t="shared" si="35"/>
        <v>120518.96799999999</v>
      </c>
      <c r="G522" s="5">
        <f t="shared" si="36"/>
        <v>11249.284417055896</v>
      </c>
    </row>
    <row r="523" spans="2:8">
      <c r="B523" s="20">
        <v>41452</v>
      </c>
      <c r="C523" s="3">
        <v>35.120767298398775</v>
      </c>
      <c r="D523" s="6">
        <f t="shared" si="37"/>
        <v>133107.70806093136</v>
      </c>
      <c r="E523" s="17">
        <v>31.7118</v>
      </c>
      <c r="F523" s="6">
        <f t="shared" si="35"/>
        <v>120187.72199999999</v>
      </c>
      <c r="G523" s="5">
        <f t="shared" si="36"/>
        <v>12919.986060931362</v>
      </c>
    </row>
    <row r="524" spans="2:8">
      <c r="B524" s="20">
        <v>41453</v>
      </c>
      <c r="C524" s="3">
        <v>35.188247892018495</v>
      </c>
      <c r="D524" s="6">
        <f t="shared" si="37"/>
        <v>133363.45951075011</v>
      </c>
      <c r="E524" s="17">
        <v>32.680900000000001</v>
      </c>
      <c r="F524" s="6">
        <f t="shared" si="35"/>
        <v>123860.611</v>
      </c>
      <c r="G524" s="5">
        <f t="shared" si="36"/>
        <v>9502.8485107501037</v>
      </c>
    </row>
    <row r="525" spans="2:8">
      <c r="B525" s="20">
        <v>41454</v>
      </c>
      <c r="C525" s="3">
        <v>34.807604892499214</v>
      </c>
      <c r="D525" s="6">
        <f t="shared" si="37"/>
        <v>131920.82254257202</v>
      </c>
      <c r="E525" s="17">
        <v>31.800899999999999</v>
      </c>
      <c r="F525" s="6">
        <f t="shared" si="35"/>
        <v>120525.41099999999</v>
      </c>
      <c r="G525" s="5">
        <f t="shared" si="36"/>
        <v>11395.411542572023</v>
      </c>
    </row>
    <row r="526" spans="2:8">
      <c r="B526" s="20">
        <v>41455</v>
      </c>
      <c r="C526" s="3">
        <v>33.415859549511566</v>
      </c>
      <c r="D526" s="6">
        <f t="shared" si="37"/>
        <v>126646.10769264883</v>
      </c>
      <c r="E526" s="17">
        <v>30.3992</v>
      </c>
      <c r="F526" s="6">
        <f t="shared" si="35"/>
        <v>115212.96799999999</v>
      </c>
      <c r="G526" s="5">
        <f t="shared" si="36"/>
        <v>11433.139692648838</v>
      </c>
      <c r="H526" s="5">
        <f>SUM(G497:G526)</f>
        <v>330640.14292922616</v>
      </c>
    </row>
    <row r="527" spans="2:8">
      <c r="E527" s="19"/>
    </row>
    <row r="528" spans="2:8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B1" workbookViewId="0">
      <selection activeCell="C2" sqref="C2:G18"/>
    </sheetView>
  </sheetViews>
  <sheetFormatPr baseColWidth="10" defaultRowHeight="15" x14ac:dyDescent="0"/>
  <cols>
    <col min="1" max="2" width="10.83203125" style="11"/>
    <col min="3" max="3" width="25" style="5" bestFit="1" customWidth="1"/>
    <col min="4" max="4" width="25" style="5" customWidth="1"/>
    <col min="5" max="5" width="22.6640625" bestFit="1" customWidth="1"/>
    <col min="6" max="6" width="22.6640625" customWidth="1"/>
    <col min="7" max="7" width="12.33203125" bestFit="1" customWidth="1"/>
    <col min="8" max="9" width="12.33203125" customWidth="1"/>
  </cols>
  <sheetData>
    <row r="1" spans="1:9">
      <c r="A1" s="11" t="s">
        <v>1</v>
      </c>
      <c r="B1" s="11" t="s">
        <v>1</v>
      </c>
      <c r="C1" s="6" t="s">
        <v>32</v>
      </c>
      <c r="D1" s="6" t="s">
        <v>33</v>
      </c>
      <c r="E1" s="6" t="s">
        <v>6</v>
      </c>
      <c r="F1" s="6" t="s">
        <v>7</v>
      </c>
      <c r="G1" t="s">
        <v>34</v>
      </c>
      <c r="I1" t="s">
        <v>14</v>
      </c>
    </row>
    <row r="2" spans="1:9">
      <c r="A2" s="11">
        <v>40920</v>
      </c>
      <c r="B2" s="22" t="s">
        <v>15</v>
      </c>
      <c r="C2" s="6">
        <f>'Daily Flow and ET'!H32</f>
        <v>188600.25400000007</v>
      </c>
      <c r="D2" s="6">
        <f>C2/1000</f>
        <v>188.60025400000006</v>
      </c>
      <c r="E2" s="21">
        <f>'[1]Monthly totals'!$F$8</f>
        <v>14022.609606432565</v>
      </c>
      <c r="F2" s="6">
        <f t="shared" ref="F2:F10" si="0">E2/1000</f>
        <v>14.022609606432566</v>
      </c>
      <c r="G2">
        <f>E2/C2*100</f>
        <v>7.4350958225287229</v>
      </c>
      <c r="I2">
        <f>D2+F2</f>
        <v>202.62286360643262</v>
      </c>
    </row>
    <row r="3" spans="1:9">
      <c r="A3" s="11">
        <v>40951</v>
      </c>
      <c r="B3" s="22" t="s">
        <v>16</v>
      </c>
      <c r="C3" s="6">
        <f>'Daily Flow and ET'!H61</f>
        <v>288085.10100000002</v>
      </c>
      <c r="D3" s="6">
        <f t="shared" ref="D3:D18" si="1">C3/1000</f>
        <v>288.08510100000001</v>
      </c>
      <c r="E3" s="21">
        <f>'[1]Monthly totals'!$F$9</f>
        <v>12077.111215914743</v>
      </c>
      <c r="F3" s="6">
        <f t="shared" si="0"/>
        <v>12.077111215914742</v>
      </c>
      <c r="G3">
        <f>E3/C3*100</f>
        <v>4.1922026422028473</v>
      </c>
      <c r="I3">
        <f t="shared" ref="I3:I10" si="2">D3+F3</f>
        <v>300.16221221591474</v>
      </c>
    </row>
    <row r="4" spans="1:9">
      <c r="A4" s="11">
        <v>40980</v>
      </c>
      <c r="B4" s="22" t="s">
        <v>17</v>
      </c>
      <c r="C4" s="6">
        <f>'Daily Flow and ET'!H92</f>
        <v>676037.45999999985</v>
      </c>
      <c r="D4" s="6">
        <f t="shared" si="1"/>
        <v>676.0374599999999</v>
      </c>
      <c r="E4" s="21">
        <f>'[1]Monthly totals'!$F$10</f>
        <v>27618.830715255699</v>
      </c>
      <c r="F4" s="6">
        <f t="shared" si="0"/>
        <v>27.618830715255697</v>
      </c>
      <c r="G4">
        <f>E4/C4*100</f>
        <v>4.085399456304641</v>
      </c>
      <c r="I4">
        <f t="shared" si="2"/>
        <v>703.65629071525564</v>
      </c>
    </row>
    <row r="5" spans="1:9">
      <c r="A5" s="11">
        <v>41011</v>
      </c>
      <c r="B5" s="22" t="s">
        <v>18</v>
      </c>
      <c r="C5" s="6">
        <f>'Daily Flow and ET'!H122</f>
        <v>675302.95799999987</v>
      </c>
      <c r="D5" s="6">
        <f t="shared" si="1"/>
        <v>675.30295799999988</v>
      </c>
      <c r="E5" s="21">
        <f>'[1]Monthly totals'!$F$11</f>
        <v>67893.604358017517</v>
      </c>
      <c r="F5" s="6">
        <f t="shared" si="0"/>
        <v>67.893604358017512</v>
      </c>
      <c r="G5">
        <f t="shared" ref="G5:G10" si="3">E5/C5*100</f>
        <v>10.05379934349666</v>
      </c>
      <c r="I5">
        <f t="shared" si="2"/>
        <v>743.19656235801745</v>
      </c>
    </row>
    <row r="6" spans="1:9">
      <c r="A6" s="11">
        <v>41041</v>
      </c>
      <c r="B6" s="22" t="s">
        <v>19</v>
      </c>
      <c r="C6" s="6">
        <f>'Daily Flow and ET'!H153</f>
        <v>685242.61199999985</v>
      </c>
      <c r="D6" s="6">
        <f t="shared" si="1"/>
        <v>685.24261199999989</v>
      </c>
      <c r="E6" s="21">
        <f>'[1]Monthly totals'!$F$12</f>
        <v>141218.72274309144</v>
      </c>
      <c r="F6" s="6">
        <f t="shared" si="0"/>
        <v>141.21872274309143</v>
      </c>
      <c r="G6">
        <f t="shared" si="3"/>
        <v>20.608572828084935</v>
      </c>
      <c r="I6">
        <f t="shared" si="2"/>
        <v>826.46133474309136</v>
      </c>
    </row>
    <row r="7" spans="1:9">
      <c r="A7" s="11">
        <v>41072</v>
      </c>
      <c r="B7" s="22" t="s">
        <v>20</v>
      </c>
      <c r="C7" s="6">
        <f>'Daily Flow and ET'!H183</f>
        <v>514891.9659999999</v>
      </c>
      <c r="D7" s="6">
        <f t="shared" si="1"/>
        <v>514.89196599999991</v>
      </c>
      <c r="E7" s="21">
        <f>'[1]Monthly totals'!$F$13</f>
        <v>225397.87380277901</v>
      </c>
      <c r="F7" s="6">
        <f t="shared" si="0"/>
        <v>225.397873802779</v>
      </c>
      <c r="G7">
        <f t="shared" si="3"/>
        <v>43.775760486963797</v>
      </c>
      <c r="I7">
        <f t="shared" si="2"/>
        <v>740.28983980277894</v>
      </c>
    </row>
    <row r="8" spans="1:9">
      <c r="A8" s="11">
        <v>41102</v>
      </c>
      <c r="B8" s="22" t="s">
        <v>21</v>
      </c>
      <c r="C8" s="6">
        <f>'Daily Flow and ET'!H214</f>
        <v>624498.00799999991</v>
      </c>
      <c r="D8" s="6">
        <f t="shared" si="1"/>
        <v>624.49800799999991</v>
      </c>
      <c r="E8" s="21">
        <f>'[1]Monthly totals'!$F$14</f>
        <v>230196.53637826507</v>
      </c>
      <c r="F8" s="6">
        <f t="shared" si="0"/>
        <v>230.19653637826508</v>
      </c>
      <c r="G8">
        <f t="shared" si="3"/>
        <v>36.861052145784441</v>
      </c>
      <c r="I8">
        <f t="shared" si="2"/>
        <v>854.69454437826494</v>
      </c>
    </row>
    <row r="9" spans="1:9">
      <c r="A9" s="11">
        <v>41133</v>
      </c>
      <c r="B9" s="22" t="s">
        <v>22</v>
      </c>
      <c r="C9" s="6">
        <f>'Daily Flow and ET'!H245</f>
        <v>519368.71400000004</v>
      </c>
      <c r="D9" s="6">
        <f t="shared" si="1"/>
        <v>519.36871400000007</v>
      </c>
      <c r="E9" s="21">
        <f>'[1]Monthly totals'!$F$15</f>
        <v>178803.69456197834</v>
      </c>
      <c r="F9" s="6">
        <f t="shared" si="0"/>
        <v>178.80369456197835</v>
      </c>
      <c r="G9">
        <f t="shared" si="3"/>
        <v>34.427120799189751</v>
      </c>
      <c r="I9">
        <f t="shared" si="2"/>
        <v>698.17240856197839</v>
      </c>
    </row>
    <row r="10" spans="1:9">
      <c r="A10" s="11">
        <v>41153</v>
      </c>
      <c r="B10" s="22" t="s">
        <v>23</v>
      </c>
      <c r="C10" s="6">
        <f>'Daily Flow and ET'!H275</f>
        <v>361572.82199999999</v>
      </c>
      <c r="D10" s="6">
        <f t="shared" si="1"/>
        <v>361.57282199999997</v>
      </c>
      <c r="E10" s="21">
        <f>'[1]Monthly totals'!$F$16</f>
        <v>114463.47964652863</v>
      </c>
      <c r="F10" s="6">
        <f t="shared" si="0"/>
        <v>114.46347964652864</v>
      </c>
      <c r="G10">
        <f t="shared" si="3"/>
        <v>31.657102714022194</v>
      </c>
      <c r="I10">
        <f t="shared" si="2"/>
        <v>476.03630164652861</v>
      </c>
    </row>
    <row r="11" spans="1:9">
      <c r="B11" s="23">
        <v>41559</v>
      </c>
      <c r="C11" s="5">
        <f>'Daily Flow and ET'!H306</f>
        <v>525670.79458444368</v>
      </c>
      <c r="D11" s="6">
        <f t="shared" si="1"/>
        <v>525.67079458444368</v>
      </c>
      <c r="E11" s="3">
        <f>'[1]Monthly totals'!$F$17</f>
        <v>73212.555318578234</v>
      </c>
      <c r="F11" s="6">
        <f t="shared" ref="F11:F18" si="4">E11/1000</f>
        <v>73.212555318578239</v>
      </c>
      <c r="G11">
        <f t="shared" ref="G11:G18" si="5">E11/C11*100</f>
        <v>13.927453469515012</v>
      </c>
    </row>
    <row r="12" spans="1:9">
      <c r="B12" s="23">
        <v>41590</v>
      </c>
      <c r="C12" s="5">
        <f>'Daily Flow and ET'!H336</f>
        <v>341502.86991143267</v>
      </c>
      <c r="D12" s="6">
        <f t="shared" si="1"/>
        <v>341.5028699114327</v>
      </c>
      <c r="E12" s="3">
        <f>'[1]Monthly totals'!$F$18</f>
        <v>30175.311706834884</v>
      </c>
      <c r="F12" s="6">
        <f t="shared" si="4"/>
        <v>30.175311706834883</v>
      </c>
      <c r="G12">
        <f t="shared" si="5"/>
        <v>8.8360345887168457</v>
      </c>
    </row>
    <row r="13" spans="1:9">
      <c r="B13" s="23">
        <v>41620</v>
      </c>
      <c r="D13" s="6"/>
      <c r="F13" s="6"/>
    </row>
    <row r="14" spans="1:9">
      <c r="B14" s="23">
        <v>41287</v>
      </c>
      <c r="C14" s="5">
        <f>'Daily Flow and ET'!H376</f>
        <v>157289.88101438974</v>
      </c>
      <c r="D14" s="6">
        <f t="shared" si="1"/>
        <v>157.28988101438975</v>
      </c>
      <c r="E14" s="3">
        <f>'[1]Monthly totals'!$F$20</f>
        <v>9703.6579715373409</v>
      </c>
      <c r="F14" s="6">
        <f t="shared" si="4"/>
        <v>9.703657971537341</v>
      </c>
      <c r="G14">
        <f t="shared" si="5"/>
        <v>6.1692830517492716</v>
      </c>
    </row>
    <row r="15" spans="1:9">
      <c r="B15" s="23">
        <v>41318</v>
      </c>
      <c r="C15" s="5">
        <f>'Daily Flow and ET'!H404</f>
        <v>116088.72353261983</v>
      </c>
      <c r="D15" s="6">
        <f t="shared" si="1"/>
        <v>116.08872353261982</v>
      </c>
      <c r="E15" s="3">
        <f>'[1]Monthly totals'!$F$21</f>
        <v>9572.3900287141241</v>
      </c>
      <c r="F15" s="6">
        <f t="shared" si="4"/>
        <v>9.5723900287141248</v>
      </c>
      <c r="G15">
        <f t="shared" si="5"/>
        <v>8.2457535386926484</v>
      </c>
    </row>
    <row r="16" spans="1:9">
      <c r="B16" s="23">
        <v>41346</v>
      </c>
      <c r="C16" s="5">
        <f>'Daily Flow and ET'!H435</f>
        <v>96022.533284953795</v>
      </c>
      <c r="D16" s="6">
        <f t="shared" si="1"/>
        <v>96.022533284953795</v>
      </c>
      <c r="E16" s="3">
        <f>'[1]Monthly totals'!$F$22</f>
        <v>33742.079145183969</v>
      </c>
      <c r="F16" s="6">
        <f t="shared" si="4"/>
        <v>33.742079145183972</v>
      </c>
      <c r="G16">
        <f t="shared" si="5"/>
        <v>35.139751046821388</v>
      </c>
    </row>
    <row r="17" spans="1:7">
      <c r="B17" s="23">
        <v>41377</v>
      </c>
      <c r="C17" s="5">
        <f>'Daily Flow and ET'!H465</f>
        <v>233600.02352334926</v>
      </c>
      <c r="D17" s="6">
        <f t="shared" si="1"/>
        <v>233.60002352334925</v>
      </c>
      <c r="E17" s="3">
        <f>'[1]Monthly totals'!$F$23</f>
        <v>90405.814730947619</v>
      </c>
      <c r="F17" s="6">
        <f t="shared" si="4"/>
        <v>90.405814730947625</v>
      </c>
      <c r="G17">
        <f t="shared" si="5"/>
        <v>38.701115422580941</v>
      </c>
    </row>
    <row r="18" spans="1:7">
      <c r="B18" s="23">
        <v>41407</v>
      </c>
      <c r="C18" s="5">
        <f>'Daily Flow and ET'!H496</f>
        <v>165660.51704062804</v>
      </c>
      <c r="D18" s="6">
        <f t="shared" si="1"/>
        <v>165.66051704062804</v>
      </c>
      <c r="E18" s="3">
        <f>'[1]Monthly totals'!$F$24</f>
        <v>164810.02411892178</v>
      </c>
      <c r="F18" s="6">
        <f t="shared" si="4"/>
        <v>164.81002411892177</v>
      </c>
      <c r="G18">
        <f t="shared" si="5"/>
        <v>99.486604933450934</v>
      </c>
    </row>
    <row r="23" spans="1:7">
      <c r="D23" s="12" t="s">
        <v>13</v>
      </c>
    </row>
    <row r="25" spans="1:7">
      <c r="A25" s="7" t="s">
        <v>1</v>
      </c>
      <c r="B25" s="7"/>
      <c r="C25" s="6" t="s">
        <v>9</v>
      </c>
      <c r="D25" s="6" t="s">
        <v>8</v>
      </c>
      <c r="E25" s="6" t="s">
        <v>10</v>
      </c>
      <c r="F25" s="6" t="s">
        <v>11</v>
      </c>
    </row>
    <row r="26" spans="1:7">
      <c r="A26" s="11">
        <v>40920</v>
      </c>
      <c r="C26" s="6">
        <v>8073.79999025695</v>
      </c>
      <c r="D26" s="6">
        <v>27478.104083402301</v>
      </c>
      <c r="E26" s="6">
        <v>25794.989909475946</v>
      </c>
      <c r="F26" s="6">
        <v>5841.1700623260385</v>
      </c>
    </row>
    <row r="27" spans="1:7">
      <c r="A27" s="11">
        <v>40951</v>
      </c>
      <c r="C27" s="6">
        <v>6215.3265953318278</v>
      </c>
      <c r="D27" s="6">
        <v>33675.532681385353</v>
      </c>
      <c r="E27" s="6">
        <v>22635.79960971867</v>
      </c>
      <c r="F27" s="6">
        <v>6171.5053224750609</v>
      </c>
    </row>
    <row r="28" spans="1:7">
      <c r="A28" s="11">
        <v>40980</v>
      </c>
      <c r="C28" s="6">
        <v>3804.603691510611</v>
      </c>
      <c r="D28" s="6">
        <v>43540.561953318058</v>
      </c>
      <c r="E28" s="6">
        <v>18707.4254166051</v>
      </c>
      <c r="F28" s="6">
        <v>6839.7897176922579</v>
      </c>
    </row>
    <row r="29" spans="1:7">
      <c r="A29" s="11">
        <v>41011</v>
      </c>
      <c r="C29" s="6">
        <v>9435.6248643999479</v>
      </c>
      <c r="D29" s="6">
        <v>100178.1886065548</v>
      </c>
      <c r="E29" s="6">
        <v>35147.575182049826</v>
      </c>
      <c r="F29" s="6">
        <v>11990.243869781971</v>
      </c>
    </row>
    <row r="30" spans="1:7">
      <c r="A30" s="11">
        <v>41041</v>
      </c>
      <c r="C30" s="6">
        <v>17014.313773694797</v>
      </c>
      <c r="D30" s="6">
        <v>176007.18559873302</v>
      </c>
      <c r="E30" s="6">
        <v>56785.728778689074</v>
      </c>
      <c r="F30" s="6">
        <v>18683.785789467162</v>
      </c>
    </row>
    <row r="31" spans="1:7">
      <c r="A31" s="11">
        <v>41072</v>
      </c>
      <c r="C31" s="6">
        <v>33119.681254474533</v>
      </c>
      <c r="D31" s="6">
        <v>274626.37147616001</v>
      </c>
      <c r="E31" s="6">
        <v>99026.38787945683</v>
      </c>
      <c r="F31" s="6">
        <v>20868.121037452605</v>
      </c>
    </row>
    <row r="32" spans="1:7">
      <c r="A32" s="11">
        <v>41102</v>
      </c>
      <c r="C32" s="6">
        <v>47283.115391997722</v>
      </c>
      <c r="D32" s="6">
        <v>353046.30151951435</v>
      </c>
      <c r="E32" s="6">
        <v>133612.21009245695</v>
      </c>
      <c r="F32" s="6">
        <v>20798.382142833183</v>
      </c>
    </row>
    <row r="33" spans="1:6">
      <c r="A33" s="11">
        <v>41133</v>
      </c>
      <c r="C33" s="6">
        <v>46483.394880272725</v>
      </c>
      <c r="D33" s="6">
        <v>305637.48083427292</v>
      </c>
      <c r="E33" s="6">
        <v>98755.012313010637</v>
      </c>
      <c r="F33" s="6">
        <v>13271.071697357795</v>
      </c>
    </row>
    <row r="34" spans="1:6">
      <c r="A34" s="11">
        <v>41153</v>
      </c>
      <c r="C34" s="6">
        <v>38065.663417867028</v>
      </c>
      <c r="D34" s="6">
        <v>215581.14467279092</v>
      </c>
      <c r="E34" s="6">
        <v>53733.852249737087</v>
      </c>
      <c r="F34" s="6">
        <v>4866.8351530233485</v>
      </c>
    </row>
  </sheetData>
  <sortState ref="A1:C310">
    <sortCondition ref="A1:A3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Flow and ET</vt:lpstr>
      <vt:lpstr>Monthly Water Budget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 Childers</cp:lastModifiedBy>
  <dcterms:created xsi:type="dcterms:W3CDTF">2012-07-27T17:44:26Z</dcterms:created>
  <dcterms:modified xsi:type="dcterms:W3CDTF">2013-10-16T21:19:58Z</dcterms:modified>
</cp:coreProperties>
</file>