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ev\github\quantlib_notebooks\excel\"/>
    </mc:Choice>
  </mc:AlternateContent>
  <xr:revisionPtr revIDLastSave="0" documentId="13_ncr:1_{A63CE8F9-A840-431A-9DC7-E1AA484029DA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RateHelpers" sheetId="1" r:id="rId1"/>
    <sheet name="Cur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4" i="2" a="1"/>
  <c r="C4" i="2" a="1"/>
  <c r="B4" i="2" a="1"/>
  <c r="B23" i="1" a="1"/>
  <c r="M16" i="1" a="1"/>
  <c r="M8" i="1" a="1"/>
  <c r="M6" i="1" a="1"/>
  <c r="M18" i="1" a="1"/>
  <c r="M15" i="1" a="1"/>
  <c r="M7" i="1" a="1"/>
  <c r="A2" i="1"/>
  <c r="B2" i="1" s="1" a="1"/>
  <c r="M14" i="1" a="1"/>
  <c r="M12" i="1" a="1"/>
  <c r="A3" i="1"/>
  <c r="M21" i="1" a="1"/>
  <c r="M13" i="1" a="1"/>
  <c r="M5" i="1" a="1"/>
  <c r="M20" i="1" a="1"/>
  <c r="M4" i="1" a="1"/>
  <c r="M19" i="1" a="1"/>
  <c r="M10" i="1" a="1"/>
  <c r="M11" i="1" a="1"/>
  <c r="M17" i="1" a="1"/>
  <c r="M9" i="1" a="1"/>
  <c r="B3" i="1" a="1"/>
  <c r="D4" i="2" l="1"/>
  <c r="C4" i="2"/>
  <c r="B4" i="2"/>
  <c r="B23" i="1"/>
  <c r="B3" i="1"/>
  <c r="M9" i="1"/>
  <c r="M17" i="1"/>
  <c r="M11" i="1"/>
  <c r="M10" i="1"/>
  <c r="M19" i="1"/>
  <c r="M4" i="1"/>
  <c r="M20" i="1"/>
  <c r="M5" i="1"/>
  <c r="M13" i="1"/>
  <c r="M21" i="1"/>
  <c r="M12" i="1"/>
  <c r="M14" i="1"/>
  <c r="B2" i="1"/>
  <c r="M7" i="1"/>
  <c r="M15" i="1"/>
  <c r="M18" i="1"/>
  <c r="M6" i="1"/>
  <c r="M8" i="1"/>
  <c r="M16" i="1"/>
  <c r="B3" i="2"/>
  <c r="F2" i="2"/>
  <c r="C3" i="2"/>
  <c r="H1" i="2" s="1"/>
  <c r="D3" i="2"/>
  <c r="I1" i="2" s="1"/>
  <c r="N11" i="1" a="1"/>
  <c r="N12" i="1" a="1"/>
  <c r="N16" i="1" a="1"/>
  <c r="N10" i="1" a="1"/>
  <c r="N14" i="1" a="1"/>
  <c r="N19" i="1" a="1"/>
  <c r="N4" i="1" a="1"/>
  <c r="N7" i="1" a="1"/>
  <c r="N20" i="1" a="1"/>
  <c r="N15" i="1" a="1"/>
  <c r="N5" i="1" a="1"/>
  <c r="N18" i="1" a="1"/>
  <c r="N9" i="1" a="1"/>
  <c r="N13" i="1" a="1"/>
  <c r="N6" i="1" a="1"/>
  <c r="N17" i="1" a="1"/>
  <c r="N21" i="1" a="1"/>
  <c r="N8" i="1" a="1"/>
  <c r="N8" i="1" l="1"/>
  <c r="N21" i="1"/>
  <c r="N17" i="1"/>
  <c r="N6" i="1"/>
  <c r="N13" i="1"/>
  <c r="N9" i="1"/>
  <c r="N18" i="1"/>
  <c r="N5" i="1"/>
  <c r="N15" i="1"/>
  <c r="N20" i="1"/>
  <c r="N7" i="1"/>
  <c r="N4" i="1"/>
  <c r="N19" i="1"/>
  <c r="N14" i="1"/>
  <c r="N10" i="1"/>
  <c r="N16" i="1"/>
  <c r="N12" i="1"/>
  <c r="N11" i="1"/>
  <c r="G1" i="2"/>
  <c r="A6" i="1" a="1"/>
  <c r="A4" i="1" a="1"/>
  <c r="A13" i="1" a="1"/>
  <c r="A19" i="1" a="1"/>
  <c r="A9" i="1" a="1"/>
  <c r="A14" i="1" a="1"/>
  <c r="A18" i="1" a="1"/>
  <c r="A10" i="1" a="1"/>
  <c r="A5" i="1" a="1"/>
  <c r="A16" i="1" a="1"/>
  <c r="A8" i="1" a="1"/>
  <c r="A15" i="1" a="1"/>
  <c r="A12" i="1" a="1"/>
  <c r="A21" i="1" a="1"/>
  <c r="A20" i="1" a="1"/>
  <c r="A11" i="1" a="1"/>
  <c r="A17" i="1" a="1"/>
  <c r="A7" i="1" a="1"/>
  <c r="A7" i="1" l="1"/>
  <c r="A17" i="1"/>
  <c r="A11" i="1"/>
  <c r="A20" i="1"/>
  <c r="A21" i="1"/>
  <c r="A12" i="1"/>
  <c r="A15" i="1"/>
  <c r="A8" i="1"/>
  <c r="A16" i="1"/>
  <c r="A5" i="1"/>
  <c r="A10" i="1"/>
  <c r="A18" i="1"/>
  <c r="A14" i="1"/>
  <c r="A9" i="1"/>
  <c r="A19" i="1"/>
  <c r="A13" i="1"/>
  <c r="A4" i="1"/>
  <c r="A6" i="1"/>
  <c r="B20" i="1" a="1"/>
  <c r="B18" i="1" a="1"/>
  <c r="B21" i="1" a="1"/>
  <c r="B14" i="1" a="1"/>
  <c r="B12" i="1" a="1"/>
  <c r="B9" i="1" a="1"/>
  <c r="B15" i="1" a="1"/>
  <c r="B19" i="1" a="1"/>
  <c r="B8" i="1" a="1"/>
  <c r="B13" i="1" a="1"/>
  <c r="B7" i="1" a="1"/>
  <c r="B16" i="1" a="1"/>
  <c r="B4" i="1" a="1"/>
  <c r="B17" i="1" a="1"/>
  <c r="B5" i="1" a="1"/>
  <c r="B6" i="1" a="1"/>
  <c r="B11" i="1" a="1"/>
  <c r="B10" i="1" a="1"/>
  <c r="B10" i="1" l="1"/>
  <c r="B11" i="1"/>
  <c r="B6" i="1"/>
  <c r="B5" i="1"/>
  <c r="B17" i="1"/>
  <c r="B4" i="1"/>
  <c r="B16" i="1"/>
  <c r="B7" i="1"/>
  <c r="B13" i="1"/>
  <c r="B8" i="1"/>
  <c r="B19" i="1"/>
  <c r="B15" i="1"/>
  <c r="B9" i="1"/>
  <c r="B12" i="1"/>
  <c r="B14" i="1"/>
  <c r="B21" i="1"/>
  <c r="B18" i="1"/>
  <c r="B20" i="1"/>
  <c r="D5" i="2" a="1"/>
  <c r="I2" i="2" a="1"/>
  <c r="G2" i="2" a="1"/>
  <c r="H2" i="2" a="1"/>
  <c r="B5" i="2" a="1"/>
  <c r="C5" i="2" a="1"/>
  <c r="H2" i="2" l="1"/>
  <c r="G2" i="2"/>
  <c r="I2" i="2"/>
  <c r="D5" i="2"/>
  <c r="C5" i="2"/>
  <c r="B5" i="2"/>
  <c r="J2" i="2" a="1"/>
  <c r="J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<sst xmlns="http://schemas.openxmlformats.org/spreadsheetml/2006/main" count="103" uniqueCount="45">
  <si>
    <t>Error</t>
    <phoneticPr fontId="3" type="noConversion"/>
  </si>
  <si>
    <t>ObjectID</t>
    <phoneticPr fontId="3" type="noConversion"/>
  </si>
  <si>
    <t>Quote</t>
    <phoneticPr fontId="3" type="noConversion"/>
  </si>
  <si>
    <t>Tenor</t>
    <phoneticPr fontId="3" type="noConversion"/>
  </si>
  <si>
    <t>Calendar</t>
    <phoneticPr fontId="3" type="noConversion"/>
  </si>
  <si>
    <t>Convention</t>
    <phoneticPr fontId="3" type="noConversion"/>
  </si>
  <si>
    <t>EOM</t>
    <phoneticPr fontId="3" type="noConversion"/>
  </si>
  <si>
    <t>DayCounter</t>
    <phoneticPr fontId="3" type="noConversion"/>
  </si>
  <si>
    <t>18M</t>
    <phoneticPr fontId="3" type="noConversion"/>
  </si>
  <si>
    <t>6M</t>
    <phoneticPr fontId="3" type="noConversion"/>
  </si>
  <si>
    <t>12M</t>
    <phoneticPr fontId="3" type="noConversion"/>
  </si>
  <si>
    <t>UnitedStates::GovernmentBond</t>
  </si>
  <si>
    <t>Unadjusted</t>
    <phoneticPr fontId="3" type="noConversion"/>
  </si>
  <si>
    <t>30/360</t>
  </si>
  <si>
    <t>30/360</t>
    <phoneticPr fontId="3" type="noConversion"/>
  </si>
  <si>
    <t>Face Amount</t>
    <phoneticPr fontId="2" type="noConversion"/>
  </si>
  <si>
    <t>30M</t>
  </si>
  <si>
    <t>36M</t>
  </si>
  <si>
    <t>42M</t>
  </si>
  <si>
    <t>48M</t>
  </si>
  <si>
    <t>54M</t>
  </si>
  <si>
    <t>60M</t>
  </si>
  <si>
    <t>66M</t>
  </si>
  <si>
    <t>72M</t>
  </si>
  <si>
    <t>78M</t>
  </si>
  <si>
    <t>84M</t>
  </si>
  <si>
    <t>24M</t>
    <phoneticPr fontId="3" type="noConversion"/>
  </si>
  <si>
    <t>90M</t>
  </si>
  <si>
    <t>96M</t>
  </si>
  <si>
    <t>102M</t>
  </si>
  <si>
    <t>108M</t>
  </si>
  <si>
    <t>114M</t>
  </si>
  <si>
    <t>120M</t>
  </si>
  <si>
    <t>Settlement Days</t>
    <phoneticPr fontId="3" type="noConversion"/>
  </si>
  <si>
    <t>Schedule</t>
    <phoneticPr fontId="2" type="noConversion"/>
  </si>
  <si>
    <t>Termination Date</t>
    <phoneticPr fontId="2" type="noConversion"/>
  </si>
  <si>
    <t>Coupoun</t>
    <phoneticPr fontId="2" type="noConversion"/>
  </si>
  <si>
    <t>Interpolation</t>
    <phoneticPr fontId="2" type="noConversion"/>
  </si>
  <si>
    <t>Trait</t>
    <phoneticPr fontId="2" type="noConversion"/>
  </si>
  <si>
    <t>Discount</t>
    <phoneticPr fontId="2" type="noConversion"/>
  </si>
  <si>
    <t>Curve</t>
    <phoneticPr fontId="2" type="noConversion"/>
  </si>
  <si>
    <t>Linear</t>
    <phoneticPr fontId="2" type="noConversion"/>
  </si>
  <si>
    <t>ObjectID</t>
    <phoneticPr fontId="2" type="noConversion"/>
  </si>
  <si>
    <t>ZeroYield</t>
    <phoneticPr fontId="2" type="noConversion"/>
  </si>
  <si>
    <t>LogLinear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</si>
</sst>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.0000_ ;_ * \-#,##0.0000_ ;_ * &quot;-&quot;??_ ;_ @_ "/>
    <numFmt numFmtId="177" formatCode="0.000%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11"/>
      <name val="Microsoft YaHei Light"/>
      <family val="2"/>
      <charset val="134"/>
    </font>
    <font>
      <b/>
      <sz val="1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5" fillId="0" borderId="1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10" fontId="6" fillId="2" borderId="2" xfId="2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4" fillId="0" borderId="0" xfId="0" applyFont="1" applyAlignment="1">
      <alignment horizontal="right" vertical="center"/>
    </xf>
    <xf numFmtId="10" fontId="4" fillId="0" borderId="0" xfId="2" applyNumberFormat="1" applyFont="1" applyAlignment="1">
      <alignment horizontal="right" vertical="center"/>
    </xf>
    <xf numFmtId="43" fontId="4" fillId="0" borderId="0" xfId="1" applyFont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176" fontId="4" fillId="0" borderId="0" xfId="1" applyNumberFormat="1" applyFont="1" applyAlignment="1">
      <alignment horizontal="right" vertical="center"/>
    </xf>
    <xf numFmtId="177" fontId="4" fillId="0" borderId="0" xfId="2" applyNumberFormat="1" applyFont="1" applyAlignme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selection activeCell="B24" sqref="B24"/>
    </sheetView>
  </sheetViews>
  <sheetFormatPr defaultRowHeight="16.5" x14ac:dyDescent="0.3"/>
  <cols>
    <col min="1" max="1" width="17.5" style="1" bestFit="1" customWidth="1"/>
    <col min="2" max="2" width="69.75" style="1" customWidth="1"/>
    <col min="3" max="4" width="11.875" style="1" bestFit="1" customWidth="1"/>
    <col min="5" max="5" width="13.25" style="1" bestFit="1" customWidth="1"/>
    <col min="6" max="6" width="14.125" style="1" customWidth="1"/>
    <col min="7" max="7" width="35.5" style="1" customWidth="1"/>
    <col min="8" max="8" width="13.875" style="1" customWidth="1"/>
    <col min="9" max="9" width="9" style="1"/>
    <col min="10" max="11" width="20.625" style="1" customWidth="1"/>
    <col min="12" max="12" width="16.125" style="1" bestFit="1" customWidth="1"/>
    <col min="13" max="13" width="23" style="1" bestFit="1" customWidth="1"/>
    <col min="14" max="14" width="24" style="1" customWidth="1"/>
    <col min="15" max="16384" width="9" style="1"/>
  </cols>
  <sheetData>
    <row r="1" spans="1:14" x14ac:dyDescent="0.3">
      <c r="A1" s="3"/>
      <c r="B1" s="4" t="s">
        <v>0</v>
      </c>
      <c r="C1" s="4" t="s">
        <v>1</v>
      </c>
      <c r="D1" s="5" t="s">
        <v>2</v>
      </c>
      <c r="E1" s="4" t="s">
        <v>3</v>
      </c>
      <c r="F1" s="4" t="s">
        <v>33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36</v>
      </c>
      <c r="L1" s="6" t="s">
        <v>15</v>
      </c>
      <c r="M1" s="6" t="s">
        <v>35</v>
      </c>
      <c r="N1" s="6" t="s">
        <v>34</v>
      </c>
    </row>
    <row r="2" spans="1:14" x14ac:dyDescent="0.3">
      <c r="A2" s="7" t="str">
        <f>_xll.qlDepositRateHelper2(C2,D2,E2,F2,G2,H2,I2,J2)</f>
        <v>Depo6M_#0001</v>
      </c>
      <c r="B2" s="7" t="str" cm="1">
        <f t="array" ref="B2">_xll.ohRangeRetrieveError(A2)</f>
        <v/>
      </c>
      <c r="C2" s="7" t="str">
        <f>"Depo"&amp;E2&amp;"_"</f>
        <v>Depo6M_</v>
      </c>
      <c r="D2" s="8">
        <v>5.2499999999999998E-2</v>
      </c>
      <c r="E2" s="7" t="s">
        <v>9</v>
      </c>
      <c r="F2" s="7">
        <v>0</v>
      </c>
      <c r="G2" s="7" t="s">
        <v>11</v>
      </c>
      <c r="H2" s="7" t="s">
        <v>12</v>
      </c>
      <c r="I2" s="7" t="b">
        <v>1</v>
      </c>
      <c r="J2" s="7" t="s">
        <v>14</v>
      </c>
      <c r="K2" s="7"/>
      <c r="L2" s="1">
        <v>100</v>
      </c>
      <c r="M2" s="2"/>
    </row>
    <row r="3" spans="1:14" x14ac:dyDescent="0.3">
      <c r="A3" s="7" t="str">
        <f>_xll.qlDepositRateHelper2(C3,D3,E3,F3,G3,H3,I3,J3)</f>
        <v>Depo12M_#0001</v>
      </c>
      <c r="B3" s="7" t="str" cm="1">
        <f t="array" ref="B3">_xll.ohRangeRetrieveError(A3)</f>
        <v/>
      </c>
      <c r="C3" s="7" t="str">
        <f>"Depo"&amp;E3&amp;"_"</f>
        <v>Depo12M_</v>
      </c>
      <c r="D3" s="8">
        <v>5.5E-2</v>
      </c>
      <c r="E3" s="7" t="s">
        <v>10</v>
      </c>
      <c r="F3" s="7">
        <v>0</v>
      </c>
      <c r="G3" s="7" t="s">
        <v>11</v>
      </c>
      <c r="H3" s="7" t="s">
        <v>12</v>
      </c>
      <c r="I3" s="7" t="b">
        <v>1</v>
      </c>
      <c r="J3" s="7" t="s">
        <v>13</v>
      </c>
      <c r="K3" s="7"/>
      <c r="L3" s="1">
        <v>100</v>
      </c>
      <c r="M3" s="2"/>
    </row>
    <row r="4" spans="1:14" x14ac:dyDescent="0.3">
      <c r="A4" s="7" t="str" cm="1">
        <f t="array" ref="A4">_xll.qlFixedRateBondHelper(C4,D4,F4,L4,N4,K4,J4,H4,,,"NullCalendar","0D","NullCalendar",H4,FALSE,,,,TRUE)</f>
        <v>Bond18M_#0000</v>
      </c>
      <c r="B4" s="7" t="str" cm="1">
        <f t="array" ref="B4">_xll.ohRangeRetrieveError(A4)</f>
        <v/>
      </c>
      <c r="C4" s="7" t="str">
        <f>"Bond"&amp;E4&amp;"_"</f>
        <v>Bond18M_</v>
      </c>
      <c r="D4" s="9">
        <v>100</v>
      </c>
      <c r="E4" s="7" t="s">
        <v>8</v>
      </c>
      <c r="F4" s="7">
        <v>0</v>
      </c>
      <c r="G4" s="7" t="s">
        <v>11</v>
      </c>
      <c r="H4" s="7" t="s">
        <v>12</v>
      </c>
      <c r="I4" s="7" t="b">
        <v>1</v>
      </c>
      <c r="J4" s="7" t="s">
        <v>13</v>
      </c>
      <c r="K4" s="11">
        <v>5.7500000000000002E-2</v>
      </c>
      <c r="L4" s="1">
        <v>100</v>
      </c>
      <c r="M4" s="2" cm="1">
        <f t="array" ref="M4">_xll.qlCalendarAdvance("NullCalendar",$A$23,E4)</f>
        <v>42566</v>
      </c>
      <c r="N4" s="1" t="str" cm="1">
        <f t="array" ref="N4">_xll.qlSchedule("schedule"&amp;E4&amp;"_",$A$23,M4,"6M",G4,H4,H4,"Backward",I4,,,,,TRUE)</f>
        <v>schedule18M_#0000</v>
      </c>
    </row>
    <row r="5" spans="1:14" x14ac:dyDescent="0.3">
      <c r="A5" s="7" t="str" cm="1">
        <f t="array" ref="A5">_xll.qlFixedRateBondHelper(C5,D5,F5,L5,N5,K5,J5,H5,,,"NullCalendar","0D","NullCalendar",H5,FALSE,,,,TRUE)</f>
        <v>Bond24M_#0000</v>
      </c>
      <c r="B5" s="7" t="str" cm="1">
        <f t="array" ref="B5">_xll.ohRangeRetrieveError(A5)</f>
        <v/>
      </c>
      <c r="C5" s="7" t="str">
        <f>"Bond"&amp;E5&amp;"_"</f>
        <v>Bond24M_</v>
      </c>
      <c r="D5" s="9">
        <v>100</v>
      </c>
      <c r="E5" s="7" t="s">
        <v>26</v>
      </c>
      <c r="F5" s="7">
        <v>0</v>
      </c>
      <c r="G5" s="7" t="s">
        <v>11</v>
      </c>
      <c r="H5" s="7" t="s">
        <v>12</v>
      </c>
      <c r="I5" s="7" t="b">
        <v>1</v>
      </c>
      <c r="J5" s="7" t="s">
        <v>13</v>
      </c>
      <c r="K5" s="11">
        <v>0.06</v>
      </c>
      <c r="L5" s="1">
        <v>100</v>
      </c>
      <c r="M5" s="2" cm="1">
        <f t="array" ref="M5">_xll.qlCalendarAdvance("NullCalendar",$A$23,E5)</f>
        <v>42750</v>
      </c>
      <c r="N5" s="1" t="str" cm="1">
        <f t="array" ref="N5">_xll.qlSchedule("schedule"&amp;E5&amp;"_",$A$23,M5,"6M",G5,H5,H5,"Backward",I5,,,,,TRUE)</f>
        <v>schedule24M_#0000</v>
      </c>
    </row>
    <row r="6" spans="1:14" x14ac:dyDescent="0.3">
      <c r="A6" s="7" t="str" cm="1">
        <f t="array" ref="A6">_xll.qlFixedRateBondHelper(C6,D6,F6,L6,N6,K6,J6,H6,,,"NullCalendar","0D","NullCalendar",H6,FALSE,,,,TRUE)</f>
        <v>Bond30M_#0000</v>
      </c>
      <c r="B6" s="7" t="str" cm="1">
        <f t="array" ref="B6">_xll.ohRangeRetrieveError(A6)</f>
        <v/>
      </c>
      <c r="C6" s="7" t="str">
        <f>"Bond"&amp;E6&amp;"_"</f>
        <v>Bond30M_</v>
      </c>
      <c r="D6" s="9">
        <v>100</v>
      </c>
      <c r="E6" s="7" t="s">
        <v>16</v>
      </c>
      <c r="F6" s="7">
        <v>0</v>
      </c>
      <c r="G6" s="7" t="s">
        <v>11</v>
      </c>
      <c r="H6" s="7" t="s">
        <v>12</v>
      </c>
      <c r="I6" s="7" t="b">
        <v>1</v>
      </c>
      <c r="J6" s="7" t="s">
        <v>13</v>
      </c>
      <c r="K6" s="11">
        <v>6.25E-2</v>
      </c>
      <c r="L6" s="1">
        <v>100</v>
      </c>
      <c r="M6" s="2" cm="1">
        <f t="array" ref="M6">_xll.qlCalendarAdvance("NullCalendar",$A$23,E6)</f>
        <v>42931</v>
      </c>
      <c r="N6" s="1" t="str" cm="1">
        <f t="array" ref="N6">_xll.qlSchedule("schedule"&amp;E6&amp;"_",$A$23,M6,"6M",G6,H6,H6,"Backward",I6,,,,,TRUE)</f>
        <v>schedule30M_#0000</v>
      </c>
    </row>
    <row r="7" spans="1:14" x14ac:dyDescent="0.3">
      <c r="A7" s="7" t="str" cm="1">
        <f t="array" ref="A7">_xll.qlFixedRateBondHelper(C7,D7,F7,L7,N7,K7,J7,H7,,,"NullCalendar","0D","NullCalendar",H7,FALSE,,,,TRUE)</f>
        <v>Bond36M_#0000</v>
      </c>
      <c r="B7" s="7" t="str" cm="1">
        <f t="array" ref="B7">_xll.ohRangeRetrieveError(A7)</f>
        <v/>
      </c>
      <c r="C7" s="7" t="str">
        <f>"Bond"&amp;E7&amp;"_"</f>
        <v>Bond36M_</v>
      </c>
      <c r="D7" s="9">
        <v>100</v>
      </c>
      <c r="E7" s="7" t="s">
        <v>17</v>
      </c>
      <c r="F7" s="7">
        <v>0</v>
      </c>
      <c r="G7" s="7" t="s">
        <v>11</v>
      </c>
      <c r="H7" s="7" t="s">
        <v>12</v>
      </c>
      <c r="I7" s="7" t="b">
        <v>1</v>
      </c>
      <c r="J7" s="7" t="s">
        <v>13</v>
      </c>
      <c r="K7" s="11">
        <v>6.5000000000000002E-2</v>
      </c>
      <c r="L7" s="1">
        <v>100</v>
      </c>
      <c r="M7" s="2" cm="1">
        <f t="array" ref="M7">_xll.qlCalendarAdvance("NullCalendar",$A$23,E7)</f>
        <v>43115</v>
      </c>
      <c r="N7" s="1" t="str" cm="1">
        <f t="array" ref="N7">_xll.qlSchedule("schedule"&amp;E7&amp;"_",$A$23,M7,"6M",G7,H7,H7,"Backward",I7,,,,,TRUE)</f>
        <v>schedule36M_#0000</v>
      </c>
    </row>
    <row r="8" spans="1:14" x14ac:dyDescent="0.3">
      <c r="A8" s="7" t="str" cm="1">
        <f t="array" ref="A8">_xll.qlFixedRateBondHelper(C8,D8,F8,L8,N8,K8,J8,H8,,,"NullCalendar","0D","NullCalendar",H8,FALSE,,,,TRUE)</f>
        <v>Bond42M_#0000</v>
      </c>
      <c r="B8" s="7" t="str" cm="1">
        <f t="array" ref="B8">_xll.ohRangeRetrieveError(A8)</f>
        <v/>
      </c>
      <c r="C8" s="7" t="str">
        <f>"Bond"&amp;E8&amp;"_"</f>
        <v>Bond42M_</v>
      </c>
      <c r="D8" s="9">
        <v>100</v>
      </c>
      <c r="E8" s="7" t="s">
        <v>18</v>
      </c>
      <c r="F8" s="7">
        <v>0</v>
      </c>
      <c r="G8" s="7" t="s">
        <v>11</v>
      </c>
      <c r="H8" s="7" t="s">
        <v>12</v>
      </c>
      <c r="I8" s="7" t="b">
        <v>1</v>
      </c>
      <c r="J8" s="7" t="s">
        <v>13</v>
      </c>
      <c r="K8" s="11">
        <v>6.7500000000000004E-2</v>
      </c>
      <c r="L8" s="1">
        <v>100</v>
      </c>
      <c r="M8" s="2" cm="1">
        <f t="array" ref="M8">_xll.qlCalendarAdvance("NullCalendar",$A$23,E8)</f>
        <v>43296</v>
      </c>
      <c r="N8" s="1" t="str" cm="1">
        <f t="array" ref="N8">_xll.qlSchedule("schedule"&amp;E8&amp;"_",$A$23,M8,"6M",G8,H8,H8,"Backward",I8,,,,,TRUE)</f>
        <v>schedule42M_#0000</v>
      </c>
    </row>
    <row r="9" spans="1:14" x14ac:dyDescent="0.3">
      <c r="A9" s="7" t="str" cm="1">
        <f t="array" ref="A9">_xll.qlFixedRateBondHelper(C9,D9,F9,L9,N9,K9,J9,H9,,,"NullCalendar","0D","NullCalendar",H9,FALSE,,,,TRUE)</f>
        <v>Bond48M_#0000</v>
      </c>
      <c r="B9" s="7" t="str" cm="1">
        <f t="array" ref="B9">_xll.ohRangeRetrieveError(A9)</f>
        <v/>
      </c>
      <c r="C9" s="7" t="str">
        <f>"Bond"&amp;E9&amp;"_"</f>
        <v>Bond48M_</v>
      </c>
      <c r="D9" s="9">
        <v>100</v>
      </c>
      <c r="E9" s="7" t="s">
        <v>19</v>
      </c>
      <c r="F9" s="7">
        <v>0</v>
      </c>
      <c r="G9" s="7" t="s">
        <v>11</v>
      </c>
      <c r="H9" s="7" t="s">
        <v>12</v>
      </c>
      <c r="I9" s="7" t="b">
        <v>1</v>
      </c>
      <c r="J9" s="7" t="s">
        <v>13</v>
      </c>
      <c r="K9" s="11">
        <v>6.8000000000000005E-2</v>
      </c>
      <c r="L9" s="1">
        <v>100</v>
      </c>
      <c r="M9" s="2" cm="1">
        <f t="array" ref="M9">_xll.qlCalendarAdvance("NullCalendar",$A$23,E9)</f>
        <v>43480</v>
      </c>
      <c r="N9" s="1" t="str" cm="1">
        <f t="array" ref="N9">_xll.qlSchedule("schedule"&amp;E9&amp;"_",$A$23,M9,"6M",G9,H9,H9,"Backward",I9,,,,,TRUE)</f>
        <v>schedule48M_#0000</v>
      </c>
    </row>
    <row r="10" spans="1:14" x14ac:dyDescent="0.3">
      <c r="A10" s="7" t="str" cm="1">
        <f t="array" ref="A10">_xll.qlFixedRateBondHelper(C10,D10,F10,L10,N10,K10,J10,H10,,,"NullCalendar","0D","NullCalendar",H10,FALSE,,,,TRUE)</f>
        <v>Bond54M_#0000</v>
      </c>
      <c r="B10" s="7" t="str" cm="1">
        <f t="array" ref="B10">_xll.ohRangeRetrieveError(A10)</f>
        <v/>
      </c>
      <c r="C10" s="7" t="str">
        <f>"Bond"&amp;E10&amp;"_"</f>
        <v>Bond54M_</v>
      </c>
      <c r="D10" s="9">
        <v>100</v>
      </c>
      <c r="E10" s="7" t="s">
        <v>20</v>
      </c>
      <c r="F10" s="7">
        <v>0</v>
      </c>
      <c r="G10" s="7" t="s">
        <v>11</v>
      </c>
      <c r="H10" s="7" t="s">
        <v>12</v>
      </c>
      <c r="I10" s="7" t="b">
        <v>1</v>
      </c>
      <c r="J10" s="7" t="s">
        <v>13</v>
      </c>
      <c r="K10" s="11">
        <v>7.0000000000000007E-2</v>
      </c>
      <c r="L10" s="1">
        <v>100</v>
      </c>
      <c r="M10" s="2" cm="1">
        <f t="array" ref="M10">_xll.qlCalendarAdvance("NullCalendar",$A$23,E10)</f>
        <v>43661</v>
      </c>
      <c r="N10" s="1" t="str" cm="1">
        <f t="array" ref="N10">_xll.qlSchedule("schedule"&amp;E10&amp;"_",$A$23,M10,"6M",G10,H10,H10,"Backward",I10,,,,,TRUE)</f>
        <v>schedule54M_#0000</v>
      </c>
    </row>
    <row r="11" spans="1:14" x14ac:dyDescent="0.3">
      <c r="A11" s="7" t="str" cm="1">
        <f t="array" ref="A11">_xll.qlFixedRateBondHelper(C11,D11,F11,L11,N11,K11,J11,H11,,,"NullCalendar","0D","NullCalendar",H11,FALSE,,,,TRUE)</f>
        <v>Bond60M_#0000</v>
      </c>
      <c r="B11" s="7" t="str" cm="1">
        <f t="array" ref="B11">_xll.ohRangeRetrieveError(A11)</f>
        <v/>
      </c>
      <c r="C11" s="7" t="str">
        <f>"Bond"&amp;E11&amp;"_"</f>
        <v>Bond60M_</v>
      </c>
      <c r="D11" s="9">
        <v>100</v>
      </c>
      <c r="E11" s="7" t="s">
        <v>21</v>
      </c>
      <c r="F11" s="7">
        <v>0</v>
      </c>
      <c r="G11" s="7" t="s">
        <v>11</v>
      </c>
      <c r="H11" s="7" t="s">
        <v>12</v>
      </c>
      <c r="I11" s="7" t="b">
        <v>1</v>
      </c>
      <c r="J11" s="7" t="s">
        <v>13</v>
      </c>
      <c r="K11" s="11">
        <v>7.0999999999999994E-2</v>
      </c>
      <c r="L11" s="1">
        <v>100</v>
      </c>
      <c r="M11" s="2" cm="1">
        <f t="array" ref="M11">_xll.qlCalendarAdvance("NullCalendar",$A$23,E11)</f>
        <v>43845</v>
      </c>
      <c r="N11" s="1" t="str" cm="1">
        <f t="array" ref="N11">_xll.qlSchedule("schedule"&amp;E11&amp;"_",$A$23,M11,"6M",G11,H11,H11,"Backward",I11,,,,,TRUE)</f>
        <v>schedule60M_#0000</v>
      </c>
    </row>
    <row r="12" spans="1:14" x14ac:dyDescent="0.3">
      <c r="A12" s="7" t="str" cm="1">
        <f t="array" ref="A12">_xll.qlFixedRateBondHelper(C12,D12,F12,L12,N12,K12,J12,H12,,,"NullCalendar","0D","NullCalendar",H12,FALSE,,,,TRUE)</f>
        <v>Bond66M_#0000</v>
      </c>
      <c r="B12" s="7" t="str" cm="1">
        <f t="array" ref="B12">_xll.ohRangeRetrieveError(A12)</f>
        <v/>
      </c>
      <c r="C12" s="7" t="str">
        <f>"Bond"&amp;E12&amp;"_"</f>
        <v>Bond66M_</v>
      </c>
      <c r="D12" s="9">
        <v>100</v>
      </c>
      <c r="E12" s="7" t="s">
        <v>22</v>
      </c>
      <c r="F12" s="7">
        <v>0</v>
      </c>
      <c r="G12" s="7" t="s">
        <v>11</v>
      </c>
      <c r="H12" s="7" t="s">
        <v>12</v>
      </c>
      <c r="I12" s="7" t="b">
        <v>1</v>
      </c>
      <c r="J12" s="7" t="s">
        <v>13</v>
      </c>
      <c r="K12" s="11">
        <v>7.1500000000000008E-2</v>
      </c>
      <c r="L12" s="1">
        <v>100</v>
      </c>
      <c r="M12" s="2" cm="1">
        <f t="array" ref="M12">_xll.qlCalendarAdvance("NullCalendar",$A$23,E12)</f>
        <v>44027</v>
      </c>
      <c r="N12" s="1" t="str" cm="1">
        <f t="array" ref="N12">_xll.qlSchedule("schedule"&amp;E12&amp;"_",$A$23,M12,"6M",G12,H12,H12,"Backward",I12,,,,,TRUE)</f>
        <v>schedule66M_#0000</v>
      </c>
    </row>
    <row r="13" spans="1:14" x14ac:dyDescent="0.3">
      <c r="A13" s="7" t="str" cm="1">
        <f t="array" ref="A13">_xll.qlFixedRateBondHelper(C13,D13,F13,L13,N13,K13,J13,H13,,,"NullCalendar","0D","NullCalendar",H13,FALSE,,,,TRUE)</f>
        <v>Bond72M_#0000</v>
      </c>
      <c r="B13" s="7" t="str" cm="1">
        <f t="array" ref="B13">_xll.ohRangeRetrieveError(A13)</f>
        <v/>
      </c>
      <c r="C13" s="7" t="str">
        <f>"Bond"&amp;E13&amp;"_"</f>
        <v>Bond72M_</v>
      </c>
      <c r="D13" s="9">
        <v>100</v>
      </c>
      <c r="E13" s="7" t="s">
        <v>23</v>
      </c>
      <c r="F13" s="7">
        <v>0</v>
      </c>
      <c r="G13" s="7" t="s">
        <v>11</v>
      </c>
      <c r="H13" s="7" t="s">
        <v>12</v>
      </c>
      <c r="I13" s="7" t="b">
        <v>1</v>
      </c>
      <c r="J13" s="7" t="s">
        <v>13</v>
      </c>
      <c r="K13" s="11">
        <v>7.2000000000000008E-2</v>
      </c>
      <c r="L13" s="1">
        <v>100</v>
      </c>
      <c r="M13" s="2" cm="1">
        <f t="array" ref="M13">_xll.qlCalendarAdvance("NullCalendar",$A$23,E13)</f>
        <v>44211</v>
      </c>
      <c r="N13" s="1" t="str" cm="1">
        <f t="array" ref="N13">_xll.qlSchedule("schedule"&amp;E13&amp;"_",$A$23,M13,"6M",G13,H13,H13,"Backward",I13,,,,,TRUE)</f>
        <v>schedule72M_#0000</v>
      </c>
    </row>
    <row r="14" spans="1:14" x14ac:dyDescent="0.3">
      <c r="A14" s="7" t="str" cm="1">
        <f t="array" ref="A14">_xll.qlFixedRateBondHelper(C14,D14,F14,L14,N14,K14,J14,H14,,,"NullCalendar","0D","NullCalendar",H14,FALSE,,,,TRUE)</f>
        <v>Bond78M_#0000</v>
      </c>
      <c r="B14" s="7" t="str" cm="1">
        <f t="array" ref="B14">_xll.ohRangeRetrieveError(A14)</f>
        <v/>
      </c>
      <c r="C14" s="7" t="str">
        <f>"Bond"&amp;E14&amp;"_"</f>
        <v>Bond78M_</v>
      </c>
      <c r="D14" s="9">
        <v>100</v>
      </c>
      <c r="E14" s="7" t="s">
        <v>24</v>
      </c>
      <c r="F14" s="7">
        <v>0</v>
      </c>
      <c r="G14" s="7" t="s">
        <v>11</v>
      </c>
      <c r="H14" s="7" t="s">
        <v>12</v>
      </c>
      <c r="I14" s="7" t="b">
        <v>1</v>
      </c>
      <c r="J14" s="7" t="s">
        <v>13</v>
      </c>
      <c r="K14" s="11">
        <v>7.2999999999999995E-2</v>
      </c>
      <c r="L14" s="1">
        <v>100</v>
      </c>
      <c r="M14" s="2" cm="1">
        <f t="array" ref="M14">_xll.qlCalendarAdvance("NullCalendar",$A$23,E14)</f>
        <v>44392</v>
      </c>
      <c r="N14" s="1" t="str" cm="1">
        <f t="array" ref="N14">_xll.qlSchedule("schedule"&amp;E14&amp;"_",$A$23,M14,"6M",G14,H14,H14,"Backward",I14,,,,,TRUE)</f>
        <v>schedule78M_#0000</v>
      </c>
    </row>
    <row r="15" spans="1:14" x14ac:dyDescent="0.3">
      <c r="A15" s="7" t="str" cm="1">
        <f t="array" ref="A15">_xll.qlFixedRateBondHelper(C15,D15,F15,L15,N15,K15,J15,H15,,,"NullCalendar","0D","NullCalendar",H15,FALSE,,,,TRUE)</f>
        <v>Bond84M_#0000</v>
      </c>
      <c r="B15" s="7" t="str" cm="1">
        <f t="array" ref="B15">_xll.ohRangeRetrieveError(A15)</f>
        <v/>
      </c>
      <c r="C15" s="7" t="str">
        <f>"Bond"&amp;E15&amp;"_"</f>
        <v>Bond84M_</v>
      </c>
      <c r="D15" s="9">
        <v>100</v>
      </c>
      <c r="E15" s="7" t="s">
        <v>25</v>
      </c>
      <c r="F15" s="7">
        <v>0</v>
      </c>
      <c r="G15" s="7" t="s">
        <v>11</v>
      </c>
      <c r="H15" s="7" t="s">
        <v>12</v>
      </c>
      <c r="I15" s="7" t="b">
        <v>1</v>
      </c>
      <c r="J15" s="7" t="s">
        <v>13</v>
      </c>
      <c r="K15" s="11">
        <v>7.3499999999999996E-2</v>
      </c>
      <c r="L15" s="1">
        <v>100</v>
      </c>
      <c r="M15" s="2" cm="1">
        <f t="array" ref="M15">_xll.qlCalendarAdvance("NullCalendar",$A$23,E15)</f>
        <v>44576</v>
      </c>
      <c r="N15" s="1" t="str" cm="1">
        <f t="array" ref="N15">_xll.qlSchedule("schedule"&amp;E15&amp;"_",$A$23,M15,"6M",G15,H15,H15,"Backward",I15,,,,,TRUE)</f>
        <v>schedule84M_#0000</v>
      </c>
    </row>
    <row r="16" spans="1:14" x14ac:dyDescent="0.3">
      <c r="A16" s="7" t="str" cm="1">
        <f t="array" ref="A16">_xll.qlFixedRateBondHelper(C16,D16,F16,L16,N16,K16,J16,H16,,,"NullCalendar","0D","NullCalendar",H16,FALSE,,,,TRUE)</f>
        <v>Bond90M_#0000</v>
      </c>
      <c r="B16" s="7" t="str" cm="1">
        <f t="array" ref="B16">_xll.ohRangeRetrieveError(A16)</f>
        <v/>
      </c>
      <c r="C16" s="7" t="str">
        <f>"Bond"&amp;E16&amp;"_"</f>
        <v>Bond90M_</v>
      </c>
      <c r="D16" s="9">
        <v>100</v>
      </c>
      <c r="E16" s="7" t="s">
        <v>27</v>
      </c>
      <c r="F16" s="7">
        <v>0</v>
      </c>
      <c r="G16" s="7" t="s">
        <v>11</v>
      </c>
      <c r="H16" s="7" t="s">
        <v>12</v>
      </c>
      <c r="I16" s="7" t="b">
        <v>1</v>
      </c>
      <c r="J16" s="7" t="s">
        <v>13</v>
      </c>
      <c r="K16" s="11">
        <v>7.400000000000001E-2</v>
      </c>
      <c r="L16" s="1">
        <v>100</v>
      </c>
      <c r="M16" s="2" cm="1">
        <f t="array" ref="M16">_xll.qlCalendarAdvance("NullCalendar",$A$23,E16)</f>
        <v>44757</v>
      </c>
      <c r="N16" s="1" t="str" cm="1">
        <f t="array" ref="N16">_xll.qlSchedule("schedule"&amp;E16&amp;"_",$A$23,M16,"6M",G16,H16,H16,"Backward",I16,,,,,TRUE)</f>
        <v>schedule90M_#0000</v>
      </c>
    </row>
    <row r="17" spans="1:14" x14ac:dyDescent="0.3">
      <c r="A17" s="7" t="str" cm="1">
        <f t="array" ref="A17">_xll.qlFixedRateBondHelper(C17,D17,F17,L17,N17,K17,J17,H17,,,"NullCalendar","0D","NullCalendar",H17,FALSE,,,,TRUE)</f>
        <v>Bond96M_#0000</v>
      </c>
      <c r="B17" s="7" t="str" cm="1">
        <f t="array" ref="B17">_xll.ohRangeRetrieveError(A17)</f>
        <v/>
      </c>
      <c r="C17" s="7" t="str">
        <f>"Bond"&amp;E17&amp;"_"</f>
        <v>Bond96M_</v>
      </c>
      <c r="D17" s="9">
        <v>100</v>
      </c>
      <c r="E17" s="7" t="s">
        <v>28</v>
      </c>
      <c r="F17" s="7">
        <v>0</v>
      </c>
      <c r="G17" s="7" t="s">
        <v>11</v>
      </c>
      <c r="H17" s="7" t="s">
        <v>12</v>
      </c>
      <c r="I17" s="7" t="b">
        <v>1</v>
      </c>
      <c r="J17" s="7" t="s">
        <v>13</v>
      </c>
      <c r="K17" s="11">
        <v>7.4999999999999997E-2</v>
      </c>
      <c r="L17" s="1">
        <v>100</v>
      </c>
      <c r="M17" s="2" cm="1">
        <f t="array" ref="M17">_xll.qlCalendarAdvance("NullCalendar",$A$23,E17)</f>
        <v>44941</v>
      </c>
      <c r="N17" s="1" t="str" cm="1">
        <f t="array" ref="N17">_xll.qlSchedule("schedule"&amp;E17&amp;"_",$A$23,M17,"6M",G17,H17,H17,"Backward",I17,,,,,TRUE)</f>
        <v>schedule96M_#0000</v>
      </c>
    </row>
    <row r="18" spans="1:14" x14ac:dyDescent="0.3">
      <c r="A18" s="7" t="str" cm="1">
        <f t="array" ref="A18">_xll.qlFixedRateBondHelper(C18,D18,F18,L18,N18,K18,J18,H18,,,"NullCalendar","0D","NullCalendar",H18,FALSE,,,,TRUE)</f>
        <v>Bond102M_#0000</v>
      </c>
      <c r="B18" s="7" t="str" cm="1">
        <f t="array" ref="B18">_xll.ohRangeRetrieveError(A18)</f>
        <v/>
      </c>
      <c r="C18" s="7" t="str">
        <f>"Bond"&amp;E18&amp;"_"</f>
        <v>Bond102M_</v>
      </c>
      <c r="D18" s="9">
        <v>100</v>
      </c>
      <c r="E18" s="7" t="s">
        <v>29</v>
      </c>
      <c r="F18" s="7">
        <v>0</v>
      </c>
      <c r="G18" s="7" t="s">
        <v>11</v>
      </c>
      <c r="H18" s="7" t="s">
        <v>12</v>
      </c>
      <c r="I18" s="7" t="b">
        <v>1</v>
      </c>
      <c r="J18" s="7" t="s">
        <v>13</v>
      </c>
      <c r="K18" s="11">
        <v>7.5999999999999998E-2</v>
      </c>
      <c r="L18" s="1">
        <v>100</v>
      </c>
      <c r="M18" s="2" cm="1">
        <f t="array" ref="M18">_xll.qlCalendarAdvance("NullCalendar",$A$23,E18)</f>
        <v>45122</v>
      </c>
      <c r="N18" s="1" t="str" cm="1">
        <f t="array" ref="N18">_xll.qlSchedule("schedule"&amp;E18&amp;"_",$A$23,M18,"6M",G18,H18,H18,"Backward",I18,,,,,TRUE)</f>
        <v>schedule102M_#0000</v>
      </c>
    </row>
    <row r="19" spans="1:14" x14ac:dyDescent="0.3">
      <c r="A19" s="7" t="str" cm="1">
        <f t="array" ref="A19">_xll.qlFixedRateBondHelper(C19,D19,F19,L19,N19,K19,J19,H19,,,"NullCalendar","0D","NullCalendar",H19,FALSE,,,,TRUE)</f>
        <v>Bond108M_#0000</v>
      </c>
      <c r="B19" s="7" t="str" cm="1">
        <f t="array" ref="B19">_xll.ohRangeRetrieveError(A19)</f>
        <v/>
      </c>
      <c r="C19" s="7" t="str">
        <f>"Bond"&amp;E19&amp;"_"</f>
        <v>Bond108M_</v>
      </c>
      <c r="D19" s="9">
        <v>100</v>
      </c>
      <c r="E19" s="7" t="s">
        <v>30</v>
      </c>
      <c r="F19" s="7">
        <v>0</v>
      </c>
      <c r="G19" s="7" t="s">
        <v>11</v>
      </c>
      <c r="H19" s="7" t="s">
        <v>12</v>
      </c>
      <c r="I19" s="7" t="b">
        <v>1</v>
      </c>
      <c r="J19" s="7" t="s">
        <v>13</v>
      </c>
      <c r="K19" s="11">
        <v>7.5999999999999998E-2</v>
      </c>
      <c r="L19" s="1">
        <v>100</v>
      </c>
      <c r="M19" s="2" cm="1">
        <f t="array" ref="M19">_xll.qlCalendarAdvance("NullCalendar",$A$23,E19)</f>
        <v>45306</v>
      </c>
      <c r="N19" s="1" t="str" cm="1">
        <f t="array" ref="N19">_xll.qlSchedule("schedule"&amp;E19&amp;"_",$A$23,M19,"6M",G19,H19,H19,"Backward",I19,,,,,TRUE)</f>
        <v>schedule108M_#0000</v>
      </c>
    </row>
    <row r="20" spans="1:14" x14ac:dyDescent="0.3">
      <c r="A20" s="7" t="str" cm="1">
        <f t="array" ref="A20">_xll.qlFixedRateBondHelper(C20,D20,F20,L20,N20,K20,J20,H20,,,"NullCalendar","0D","NullCalendar",H20,FALSE,,,,TRUE)</f>
        <v>Bond114M_#0000</v>
      </c>
      <c r="B20" s="7" t="str" cm="1">
        <f t="array" ref="B20">_xll.ohRangeRetrieveError(A20)</f>
        <v/>
      </c>
      <c r="C20" s="7" t="str">
        <f>"Bond"&amp;E20&amp;"_"</f>
        <v>Bond114M_</v>
      </c>
      <c r="D20" s="9">
        <v>100</v>
      </c>
      <c r="E20" s="7" t="s">
        <v>31</v>
      </c>
      <c r="F20" s="7">
        <v>0</v>
      </c>
      <c r="G20" s="7" t="s">
        <v>11</v>
      </c>
      <c r="H20" s="7" t="s">
        <v>12</v>
      </c>
      <c r="I20" s="7" t="b">
        <v>1</v>
      </c>
      <c r="J20" s="7" t="s">
        <v>13</v>
      </c>
      <c r="K20" s="11">
        <v>7.6999999999999999E-2</v>
      </c>
      <c r="L20" s="1">
        <v>100</v>
      </c>
      <c r="M20" s="2" cm="1">
        <f t="array" ref="M20">_xll.qlCalendarAdvance("NullCalendar",$A$23,E20)</f>
        <v>45488</v>
      </c>
      <c r="N20" s="1" t="str" cm="1">
        <f t="array" ref="N20">_xll.qlSchedule("schedule"&amp;E20&amp;"_",$A$23,M20,"6M",G20,H20,H20,"Backward",I20,,,,,TRUE)</f>
        <v>schedule114M_#0000</v>
      </c>
    </row>
    <row r="21" spans="1:14" x14ac:dyDescent="0.3">
      <c r="A21" s="7" t="str" cm="1">
        <f t="array" ref="A21">_xll.qlFixedRateBondHelper(C21,D21,F21,L21,N21,K21,J21,H21,,,"NullCalendar","0D","NullCalendar",H21,FALSE,,,,TRUE)</f>
        <v>Bond120M_#0000</v>
      </c>
      <c r="B21" s="7" t="str" cm="1">
        <f t="array" ref="B21">_xll.ohRangeRetrieveError(A21)</f>
        <v/>
      </c>
      <c r="C21" s="7" t="str">
        <f>"Bond"&amp;E21&amp;"_"</f>
        <v>Bond120M_</v>
      </c>
      <c r="D21" s="9">
        <v>100</v>
      </c>
      <c r="E21" s="7" t="s">
        <v>32</v>
      </c>
      <c r="F21" s="7">
        <v>0</v>
      </c>
      <c r="G21" s="7" t="s">
        <v>11</v>
      </c>
      <c r="H21" s="7" t="s">
        <v>12</v>
      </c>
      <c r="I21" s="7" t="b">
        <v>1</v>
      </c>
      <c r="J21" s="7" t="s">
        <v>13</v>
      </c>
      <c r="K21" s="11">
        <v>7.8E-2</v>
      </c>
      <c r="L21" s="1">
        <v>100</v>
      </c>
      <c r="M21" s="2" cm="1">
        <f t="array" ref="M21">_xll.qlCalendarAdvance("NullCalendar",$A$23,E21)</f>
        <v>45672</v>
      </c>
      <c r="N21" s="1" t="str" cm="1">
        <f t="array" ref="N21">_xll.qlSchedule("schedule"&amp;E21&amp;"_",$A$23,M21,"6M",G21,H21,H21,"Backward",I21,,,,,TRUE)</f>
        <v>schedule120M_#0000</v>
      </c>
    </row>
    <row r="22" spans="1:14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</row>
    <row r="23" spans="1:14" x14ac:dyDescent="0.3">
      <c r="A23" s="10">
        <v>42019</v>
      </c>
      <c r="B23" s="7" t="b" cm="1">
        <f t="array" ref="B23">_xll.qlSettingsSetEvaluationDate(A23)</f>
        <v>1</v>
      </c>
      <c r="C23" s="7"/>
      <c r="D23" s="9"/>
      <c r="E23" s="7"/>
      <c r="F23" s="7"/>
      <c r="G23" s="7"/>
      <c r="H23" s="7"/>
      <c r="I23" s="7"/>
      <c r="J23" s="7"/>
      <c r="K23" s="7"/>
    </row>
    <row r="24" spans="1:14" x14ac:dyDescent="0.3">
      <c r="A24" s="7"/>
      <c r="B24" s="7"/>
      <c r="C24" s="7"/>
      <c r="D24" s="9"/>
      <c r="E24" s="7"/>
      <c r="F24" s="7"/>
      <c r="G24" s="7"/>
      <c r="H24" s="7"/>
      <c r="I24" s="7"/>
      <c r="J24" s="7"/>
      <c r="K24" s="7"/>
    </row>
    <row r="25" spans="1:14" x14ac:dyDescent="0.3">
      <c r="A25" s="7"/>
      <c r="B25" s="7"/>
      <c r="C25" s="7"/>
      <c r="D25" s="9"/>
      <c r="E25" s="7"/>
      <c r="F25" s="7"/>
      <c r="G25" s="7"/>
      <c r="H25" s="7"/>
      <c r="I25" s="7"/>
      <c r="J25" s="7"/>
      <c r="K25" s="7"/>
    </row>
    <row r="26" spans="1:14" x14ac:dyDescent="0.3">
      <c r="A26" s="7"/>
      <c r="B26" s="7"/>
      <c r="C26" s="7"/>
      <c r="D26" s="9"/>
      <c r="E26" s="7"/>
      <c r="F26" s="7"/>
      <c r="G26" s="7"/>
      <c r="H26" s="7"/>
      <c r="I26" s="7"/>
      <c r="J26" s="7"/>
      <c r="K26" s="7"/>
    </row>
    <row r="27" spans="1:14" x14ac:dyDescent="0.3">
      <c r="A27" s="7"/>
      <c r="B27" s="7"/>
      <c r="C27" s="7"/>
      <c r="D27" s="9"/>
      <c r="E27" s="7"/>
      <c r="F27" s="7"/>
      <c r="G27" s="7"/>
      <c r="H27" s="7"/>
      <c r="I27" s="7"/>
      <c r="J27" s="7"/>
      <c r="K27" s="7"/>
    </row>
    <row r="28" spans="1:14" x14ac:dyDescent="0.3">
      <c r="A28" s="7"/>
      <c r="B28" s="7"/>
      <c r="C28" s="7"/>
      <c r="D28" s="9"/>
      <c r="E28" s="7"/>
      <c r="F28" s="7"/>
      <c r="G28" s="7"/>
      <c r="H28" s="7"/>
      <c r="I28" s="7"/>
      <c r="J28" s="7"/>
      <c r="K28" s="7"/>
    </row>
    <row r="29" spans="1:14" x14ac:dyDescent="0.3">
      <c r="A29" s="7"/>
      <c r="B29" s="7"/>
      <c r="C29" s="7"/>
      <c r="D29" s="9"/>
      <c r="E29" s="7"/>
      <c r="F29" s="7"/>
      <c r="G29" s="7"/>
      <c r="H29" s="7"/>
      <c r="I29" s="7"/>
      <c r="J29" s="7"/>
      <c r="K29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3F3C-8692-4C23-8E27-09E62809678D}">
  <dimension ref="A1:J151"/>
  <sheetViews>
    <sheetView tabSelected="1" topLeftCell="A73" workbookViewId="0">
      <selection activeCell="H122" sqref="H122"/>
    </sheetView>
  </sheetViews>
  <sheetFormatPr defaultRowHeight="16.5" x14ac:dyDescent="0.3"/>
  <cols>
    <col min="1" max="1" width="14" style="1" customWidth="1"/>
    <col min="2" max="2" width="34.875" style="1" customWidth="1"/>
    <col min="3" max="3" width="17.5" style="1" bestFit="1" customWidth="1"/>
    <col min="4" max="4" width="27.375" style="1" customWidth="1"/>
    <col min="5" max="5" width="0.5" style="1" customWidth="1"/>
    <col min="6" max="7" width="18.75" style="1" bestFit="1" customWidth="1"/>
    <col min="8" max="8" width="16.125" style="1" bestFit="1" customWidth="1"/>
    <col min="9" max="9" width="11.375" style="1" bestFit="1" customWidth="1"/>
    <col min="10" max="16384" width="9" style="1"/>
  </cols>
  <sheetData>
    <row r="1" spans="1:10" x14ac:dyDescent="0.3">
      <c r="A1" s="1" t="s">
        <v>37</v>
      </c>
      <c r="B1" s="1" t="s">
        <v>44</v>
      </c>
      <c r="C1" s="1" t="s">
        <v>41</v>
      </c>
      <c r="D1" s="1" t="s">
        <v>41</v>
      </c>
      <c r="G1" s="1" t="str">
        <f>B3</f>
        <v>LogLinearDiscount_</v>
      </c>
      <c r="H1" s="1" t="str">
        <f>C3</f>
        <v>LinearZeroYield_</v>
      </c>
      <c r="I1" s="1" t="str">
        <f>D3</f>
        <v>LinearDiscount_</v>
      </c>
    </row>
    <row r="2" spans="1:10" x14ac:dyDescent="0.3">
      <c r="A2" s="1" t="s">
        <v>38</v>
      </c>
      <c r="B2" s="1" t="s">
        <v>39</v>
      </c>
      <c r="C2" s="1" t="s">
        <v>43</v>
      </c>
      <c r="D2" s="1" t="s">
        <v>39</v>
      </c>
      <c r="F2" s="2">
        <f>RateHelpers!A23</f>
        <v>42019</v>
      </c>
      <c r="G2" s="12" cm="1">
        <f t="array" ref="G2:G122">_xll.qlYieldTSZeroRate(B4,$F2:$F122,"30/360","Compounded","Semiannual",TRUE)</f>
        <v>5.2499999999361169E-2</v>
      </c>
      <c r="H2" s="12" cm="1">
        <f t="array" ref="H2:H122">_xll.qlYieldTSZeroRate(C4,$F2:$F122,"30/360","Compounded","Semiannual",TRUE)</f>
        <v>5.2499999999361169E-2</v>
      </c>
      <c r="I2" s="12" cm="1">
        <f t="array" ref="I2:I122">_xll.qlYieldTSZeroRate(D4,$F2:$F122,"30/360","Compounded","Semiannual",TRUE)</f>
        <v>5.1817136795121232E-2</v>
      </c>
      <c r="J2" s="1" t="str" cm="1">
        <f t="array" ref="J2">_xll.ohRangeRetrieveError(G2)</f>
        <v/>
      </c>
    </row>
    <row r="3" spans="1:10" x14ac:dyDescent="0.3">
      <c r="A3" s="1" t="s">
        <v>42</v>
      </c>
      <c r="B3" s="1" t="str">
        <f>B1&amp;B2&amp;"_"</f>
        <v>LogLinearDiscount_</v>
      </c>
      <c r="C3" s="1" t="str">
        <f t="shared" ref="C3:D3" si="0">C1&amp;C2&amp;"_"</f>
        <v>LinearZeroYield_</v>
      </c>
      <c r="D3" s="1" t="str">
        <f t="shared" si="0"/>
        <v>LinearDiscount_</v>
      </c>
      <c r="F3" s="2">
        <v>42050</v>
      </c>
      <c r="G3" s="12">
        <v>5.2500000000000213E-2</v>
      </c>
      <c r="H3" s="12">
        <v>5.2500000000000213E-2</v>
      </c>
      <c r="I3" s="12">
        <v>5.1929193550289021E-2</v>
      </c>
    </row>
    <row r="4" spans="1:10" x14ac:dyDescent="0.3">
      <c r="A4" s="1" t="s">
        <v>40</v>
      </c>
      <c r="B4" s="1" t="str" cm="1">
        <f t="array" ref="B4">_xll.qlPiecewiseYieldCurve(B3,0,"NullCalendar",RateHelpers!$A2:$A21,"30/360",,,,B2,B1)</f>
        <v>LogLinearDiscount_#0001</v>
      </c>
      <c r="C4" s="1" t="str" cm="1">
        <f t="array" ref="C4">_xll.qlPiecewiseYieldCurve(C3,0,"NullCalendar",RateHelpers!$A2:$A21,"30/360",,,,C2,C1)</f>
        <v>LinearZeroYield_#0001</v>
      </c>
      <c r="D4" s="1" t="str" cm="1">
        <f t="array" ref="D4">_xll.qlPiecewiseYieldCurve(D3,0,"NullCalendar",RateHelpers!$A2:$A21,"30/360",,,,D2,D1)</f>
        <v>LinearDiscount_#0001</v>
      </c>
      <c r="F4" s="2">
        <v>42078</v>
      </c>
      <c r="G4" s="12">
        <v>5.2499999999999769E-2</v>
      </c>
      <c r="H4" s="12">
        <v>5.2499999999999769E-2</v>
      </c>
      <c r="I4" s="12">
        <v>5.2042032779918035E-2</v>
      </c>
    </row>
    <row r="5" spans="1:10" x14ac:dyDescent="0.3">
      <c r="B5" s="1" t="str" cm="1">
        <f t="array" ref="B5">_xll.ohRangeRetrieveError(B4)</f>
        <v/>
      </c>
      <c r="C5" s="1" t="str" cm="1">
        <f t="array" ref="C5">_xll.ohRangeRetrieveError(C4)</f>
        <v/>
      </c>
      <c r="D5" s="1" t="str" cm="1">
        <f t="array" ref="D5">_xll.ohRangeRetrieveError(D4)</f>
        <v/>
      </c>
      <c r="F5" s="2">
        <v>42109</v>
      </c>
      <c r="G5" s="12">
        <v>5.2500000000000213E-2</v>
      </c>
      <c r="H5" s="12">
        <v>5.2500000000000213E-2</v>
      </c>
      <c r="I5" s="12">
        <v>5.2155526573074429E-2</v>
      </c>
    </row>
    <row r="6" spans="1:10" x14ac:dyDescent="0.3">
      <c r="A6" s="10"/>
      <c r="B6" s="7"/>
      <c r="F6" s="2">
        <v>42139</v>
      </c>
      <c r="G6" s="12">
        <v>5.2499999999999769E-2</v>
      </c>
      <c r="H6" s="12">
        <v>5.2499999999999769E-2</v>
      </c>
      <c r="I6" s="12">
        <v>5.2269681351292618E-2</v>
      </c>
    </row>
    <row r="7" spans="1:10" x14ac:dyDescent="0.3">
      <c r="F7" s="2">
        <v>42170</v>
      </c>
      <c r="G7" s="12">
        <v>5.2499999999999769E-2</v>
      </c>
      <c r="H7" s="12">
        <v>5.2500000000000213E-2</v>
      </c>
      <c r="I7" s="12">
        <v>5.238450362596847E-2</v>
      </c>
    </row>
    <row r="8" spans="1:10" x14ac:dyDescent="0.3">
      <c r="F8" s="2">
        <v>42200</v>
      </c>
      <c r="G8" s="12">
        <v>5.2499999999999769E-2</v>
      </c>
      <c r="H8" s="12">
        <v>5.2500000000000213E-2</v>
      </c>
      <c r="I8" s="12">
        <v>5.2499999999999769E-2</v>
      </c>
    </row>
    <row r="9" spans="1:10" x14ac:dyDescent="0.3">
      <c r="F9" s="2">
        <v>42231</v>
      </c>
      <c r="G9" s="12">
        <v>5.3003804949428357E-2</v>
      </c>
      <c r="H9" s="12">
        <v>5.2793871193685948E-2</v>
      </c>
      <c r="I9" s="12">
        <v>5.2911091427506385E-2</v>
      </c>
    </row>
    <row r="10" spans="1:10" x14ac:dyDescent="0.3">
      <c r="F10" s="2">
        <v>42262</v>
      </c>
      <c r="G10" s="12">
        <v>5.3381739814041929E-2</v>
      </c>
      <c r="H10" s="12">
        <v>5.3087784463025312E-2</v>
      </c>
      <c r="I10" s="12">
        <v>5.3251521322045914E-2</v>
      </c>
    </row>
    <row r="11" spans="1:10" x14ac:dyDescent="0.3">
      <c r="F11" s="2">
        <v>42292</v>
      </c>
      <c r="G11" s="12">
        <v>5.3675737252761202E-2</v>
      </c>
      <c r="H11" s="12">
        <v>5.3381739814041929E-2</v>
      </c>
      <c r="I11" s="12">
        <v>5.3545100480879793E-2</v>
      </c>
    </row>
    <row r="12" spans="1:10" x14ac:dyDescent="0.3">
      <c r="F12" s="2">
        <v>42323</v>
      </c>
      <c r="G12" s="12">
        <v>5.3910965510932662E-2</v>
      </c>
      <c r="H12" s="12">
        <v>5.3675737252761202E-2</v>
      </c>
      <c r="I12" s="12">
        <v>5.3806121492768977E-2</v>
      </c>
    </row>
    <row r="13" spans="1:10" x14ac:dyDescent="0.3">
      <c r="F13" s="2">
        <v>42353</v>
      </c>
      <c r="G13" s="12">
        <v>5.4103445035053266E-2</v>
      </c>
      <c r="H13" s="12">
        <v>5.3969776785209866E-2</v>
      </c>
      <c r="I13" s="12">
        <v>5.4043684101692691E-2</v>
      </c>
    </row>
    <row r="14" spans="1:10" x14ac:dyDescent="0.3">
      <c r="F14" s="2">
        <v>42384</v>
      </c>
      <c r="G14" s="12">
        <v>5.4263858417413768E-2</v>
      </c>
      <c r="H14" s="12">
        <v>5.4263858417413768E-2</v>
      </c>
      <c r="I14" s="12">
        <v>5.4263858417413768E-2</v>
      </c>
    </row>
    <row r="15" spans="1:10" x14ac:dyDescent="0.3">
      <c r="F15" s="2">
        <v>42415</v>
      </c>
      <c r="G15" s="12">
        <v>5.5035930205796557E-2</v>
      </c>
      <c r="H15" s="12">
        <v>5.482143671778994E-2</v>
      </c>
      <c r="I15" s="12">
        <v>5.4970392237230659E-2</v>
      </c>
    </row>
    <row r="16" spans="1:10" x14ac:dyDescent="0.3">
      <c r="F16" s="2">
        <v>42444</v>
      </c>
      <c r="G16" s="12">
        <v>5.5697936975437123E-2</v>
      </c>
      <c r="H16" s="12">
        <v>5.5379166358783927E-2</v>
      </c>
      <c r="I16" s="12">
        <v>5.5600194756225463E-2</v>
      </c>
    </row>
    <row r="17" spans="6:9" x14ac:dyDescent="0.3">
      <c r="F17" s="2">
        <v>42475</v>
      </c>
      <c r="G17" s="12">
        <v>5.6271848675392366E-2</v>
      </c>
      <c r="H17" s="12">
        <v>5.5937047381473093E-2</v>
      </c>
      <c r="I17" s="12">
        <v>5.6168829928806563E-2</v>
      </c>
    </row>
    <row r="18" spans="6:9" x14ac:dyDescent="0.3">
      <c r="F18" s="2">
        <v>42505</v>
      </c>
      <c r="G18" s="12">
        <v>5.6774152846069903E-2</v>
      </c>
      <c r="H18" s="12">
        <v>5.6495079826945904E-2</v>
      </c>
      <c r="I18" s="12">
        <v>5.6687979356565332E-2</v>
      </c>
    </row>
    <row r="19" spans="6:9" x14ac:dyDescent="0.3">
      <c r="F19" s="2">
        <v>42536</v>
      </c>
      <c r="G19" s="12">
        <v>5.7217464305638455E-2</v>
      </c>
      <c r="H19" s="12">
        <v>5.7053263736302817E-2</v>
      </c>
      <c r="I19" s="12">
        <v>5.7166582833553914E-2</v>
      </c>
    </row>
    <row r="20" spans="6:9" x14ac:dyDescent="0.3">
      <c r="F20" s="2">
        <v>42566</v>
      </c>
      <c r="G20" s="12">
        <v>5.7611599150654946E-2</v>
      </c>
      <c r="H20" s="12">
        <v>5.7611599150654946E-2</v>
      </c>
      <c r="I20" s="12">
        <v>5.7611599150654946E-2</v>
      </c>
    </row>
    <row r="21" spans="6:9" x14ac:dyDescent="0.3">
      <c r="F21" s="2">
        <v>42597</v>
      </c>
      <c r="G21" s="12">
        <v>5.815684464804205E-2</v>
      </c>
      <c r="H21" s="12">
        <v>5.8043239922417111E-2</v>
      </c>
      <c r="I21" s="12">
        <v>5.8106769379016932E-2</v>
      </c>
    </row>
    <row r="22" spans="6:9" x14ac:dyDescent="0.3">
      <c r="F22" s="2">
        <v>42628</v>
      </c>
      <c r="G22" s="12">
        <v>5.8647689128709768E-2</v>
      </c>
      <c r="H22" s="12">
        <v>5.8474971242733265E-2</v>
      </c>
      <c r="I22" s="12">
        <v>5.8571275696076786E-2</v>
      </c>
    </row>
    <row r="23" spans="6:9" x14ac:dyDescent="0.3">
      <c r="F23" s="2">
        <v>42658</v>
      </c>
      <c r="G23" s="12">
        <v>5.9091887383438291E-2</v>
      </c>
      <c r="H23" s="12">
        <v>5.8906793130598878E-2</v>
      </c>
      <c r="I23" s="12">
        <v>5.9009694259790191E-2</v>
      </c>
    </row>
    <row r="24" spans="6:9" x14ac:dyDescent="0.3">
      <c r="F24" s="2">
        <v>42689</v>
      </c>
      <c r="G24" s="12">
        <v>5.9495787149805412E-2</v>
      </c>
      <c r="H24" s="12">
        <v>5.933870560501342E-2</v>
      </c>
      <c r="I24" s="12">
        <v>5.9425773455218156E-2</v>
      </c>
    </row>
    <row r="25" spans="6:9" x14ac:dyDescent="0.3">
      <c r="F25" s="2">
        <v>42719</v>
      </c>
      <c r="G25" s="12">
        <v>5.9864634389266591E-2</v>
      </c>
      <c r="H25" s="12">
        <v>5.9770708684979468E-2</v>
      </c>
      <c r="I25" s="12">
        <v>5.9822613706809413E-2</v>
      </c>
    </row>
    <row r="26" spans="6:9" x14ac:dyDescent="0.3">
      <c r="F26" s="2">
        <v>42750</v>
      </c>
      <c r="G26" s="12">
        <v>6.0202802389503596E-2</v>
      </c>
      <c r="H26" s="12">
        <v>6.0202802389503596E-2</v>
      </c>
      <c r="I26" s="12">
        <v>6.0202802389503596E-2</v>
      </c>
    </row>
    <row r="27" spans="6:9" x14ac:dyDescent="0.3">
      <c r="F27" s="2">
        <v>42781</v>
      </c>
      <c r="G27" s="12">
        <v>6.0728323010148966E-2</v>
      </c>
      <c r="H27" s="12">
        <v>6.0640726931894484E-2</v>
      </c>
      <c r="I27" s="12">
        <v>6.0684085187807657E-2</v>
      </c>
    </row>
    <row r="28" spans="6:9" x14ac:dyDescent="0.3">
      <c r="F28" s="2">
        <v>42809</v>
      </c>
      <c r="G28" s="12">
        <v>6.121353794692741E-2</v>
      </c>
      <c r="H28" s="12">
        <v>6.1078744561191112E-2</v>
      </c>
      <c r="I28" s="12">
        <v>6.1145193094521932E-2</v>
      </c>
    </row>
    <row r="29" spans="6:9" x14ac:dyDescent="0.3">
      <c r="F29" s="2">
        <v>42840</v>
      </c>
      <c r="G29" s="12">
        <v>6.1662912902920475E-2</v>
      </c>
      <c r="H29" s="12">
        <v>6.1516855297180317E-2</v>
      </c>
      <c r="I29" s="12">
        <v>6.1588560281582883E-2</v>
      </c>
    </row>
    <row r="30" spans="6:9" x14ac:dyDescent="0.3">
      <c r="F30" s="2">
        <v>42870</v>
      </c>
      <c r="G30" s="12">
        <v>6.2080277370784476E-2</v>
      </c>
      <c r="H30" s="12">
        <v>6.1955059159654269E-2</v>
      </c>
      <c r="I30" s="12">
        <v>6.2016277142318721E-2</v>
      </c>
    </row>
    <row r="31" spans="6:9" x14ac:dyDescent="0.3">
      <c r="F31" s="2">
        <v>42901</v>
      </c>
      <c r="G31" s="12">
        <v>6.2468934033867995E-2</v>
      </c>
      <c r="H31" s="12">
        <v>6.2393356168407355E-2</v>
      </c>
      <c r="I31" s="12">
        <v>6.2430149560291248E-2</v>
      </c>
    </row>
    <row r="32" spans="6:9" x14ac:dyDescent="0.3">
      <c r="F32" s="2">
        <v>42931</v>
      </c>
      <c r="G32" s="12">
        <v>6.2831746343143813E-2</v>
      </c>
      <c r="H32" s="12">
        <v>6.2831746343239736E-2</v>
      </c>
      <c r="I32" s="12">
        <v>6.2831746343143813E-2</v>
      </c>
    </row>
    <row r="33" spans="6:9" x14ac:dyDescent="0.3">
      <c r="F33" s="2">
        <v>42962</v>
      </c>
      <c r="G33" s="12">
        <v>6.3348423391604403E-2</v>
      </c>
      <c r="H33" s="12">
        <v>6.3276654952526989E-2</v>
      </c>
      <c r="I33" s="12">
        <v>6.3307252722404339E-2</v>
      </c>
    </row>
    <row r="34" spans="6:9" x14ac:dyDescent="0.3">
      <c r="F34" s="2">
        <v>42993</v>
      </c>
      <c r="G34" s="12">
        <v>6.3832925656301498E-2</v>
      </c>
      <c r="H34" s="12">
        <v>6.372165951906883E-2</v>
      </c>
      <c r="I34" s="12">
        <v>6.3768823686348508E-2</v>
      </c>
    </row>
    <row r="35" spans="6:9" x14ac:dyDescent="0.3">
      <c r="F35" s="2">
        <v>43023</v>
      </c>
      <c r="G35" s="12">
        <v>6.4288167781028083E-2</v>
      </c>
      <c r="H35" s="12">
        <v>6.4166760063561146E-2</v>
      </c>
      <c r="I35" s="12">
        <v>6.4217922493339241E-2</v>
      </c>
    </row>
    <row r="36" spans="6:9" x14ac:dyDescent="0.3">
      <c r="F36" s="2">
        <v>43054</v>
      </c>
      <c r="G36" s="12">
        <v>6.4716722687908845E-2</v>
      </c>
      <c r="H36" s="12">
        <v>6.4611956606703824E-2</v>
      </c>
      <c r="I36" s="12">
        <v>6.4655844322235367E-2</v>
      </c>
    </row>
    <row r="37" spans="6:9" x14ac:dyDescent="0.3">
      <c r="F37" s="2">
        <v>43084</v>
      </c>
      <c r="G37" s="12">
        <v>6.5120870231720751E-2</v>
      </c>
      <c r="H37" s="12">
        <v>6.5057249169202525E-2</v>
      </c>
      <c r="I37" s="12">
        <v>6.5083740340684315E-2</v>
      </c>
    </row>
    <row r="38" spans="6:9" x14ac:dyDescent="0.3">
      <c r="F38" s="2">
        <v>43115</v>
      </c>
      <c r="G38" s="12">
        <v>6.5502637771527539E-2</v>
      </c>
      <c r="H38" s="12">
        <v>6.5502637771765571E-2</v>
      </c>
      <c r="I38" s="12">
        <v>6.5502637771527539E-2</v>
      </c>
    </row>
    <row r="39" spans="6:9" x14ac:dyDescent="0.3">
      <c r="F39" s="2">
        <v>43146</v>
      </c>
      <c r="G39" s="12">
        <v>6.6016560460701257E-2</v>
      </c>
      <c r="H39" s="12">
        <v>6.5955372483780472E-2</v>
      </c>
      <c r="I39" s="12">
        <v>6.5976990262699875E-2</v>
      </c>
    </row>
    <row r="40" spans="6:9" x14ac:dyDescent="0.3">
      <c r="F40" s="2">
        <v>43174</v>
      </c>
      <c r="G40" s="12">
        <v>6.6503552539193489E-2</v>
      </c>
      <c r="H40" s="12">
        <v>6.6408206430101036E-2</v>
      </c>
      <c r="I40" s="12">
        <v>6.644161009772187E-2</v>
      </c>
    </row>
    <row r="41" spans="6:9" x14ac:dyDescent="0.3">
      <c r="F41" s="2">
        <v>43205</v>
      </c>
      <c r="G41" s="12">
        <v>6.696567677690668E-2</v>
      </c>
      <c r="H41" s="12">
        <v>6.6861139632477418E-2</v>
      </c>
      <c r="I41" s="12">
        <v>6.689745082236831E-2</v>
      </c>
    </row>
    <row r="42" spans="6:9" x14ac:dyDescent="0.3">
      <c r="F42" s="2">
        <v>43235</v>
      </c>
      <c r="G42" s="12">
        <v>6.7404790523891478E-2</v>
      </c>
      <c r="H42" s="12">
        <v>6.7314172112666437E-2</v>
      </c>
      <c r="I42" s="12">
        <v>6.73453750267341E-2</v>
      </c>
    </row>
    <row r="43" spans="6:9" x14ac:dyDescent="0.3">
      <c r="F43" s="2">
        <v>43266</v>
      </c>
      <c r="G43" s="12">
        <v>6.7822570659844317E-2</v>
      </c>
      <c r="H43" s="12">
        <v>6.7767303892428021E-2</v>
      </c>
      <c r="I43" s="12">
        <v>6.7786165533302523E-2</v>
      </c>
    </row>
    <row r="44" spans="6:9" x14ac:dyDescent="0.3">
      <c r="F44" s="2">
        <v>43296</v>
      </c>
      <c r="G44" s="12">
        <v>6.8220534993537196E-2</v>
      </c>
      <c r="H44" s="12">
        <v>6.822053499352787E-2</v>
      </c>
      <c r="I44" s="12">
        <v>6.8220534993537196E-2</v>
      </c>
    </row>
    <row r="45" spans="6:9" x14ac:dyDescent="0.3">
      <c r="F45" s="2">
        <v>43327</v>
      </c>
      <c r="G45" s="12">
        <v>6.83097881680923E-2</v>
      </c>
      <c r="H45" s="12">
        <v>6.8300490782691181E-2</v>
      </c>
      <c r="I45" s="12">
        <v>6.8284874094932668E-2</v>
      </c>
    </row>
    <row r="46" spans="6:9" x14ac:dyDescent="0.3">
      <c r="F46" s="2">
        <v>43358</v>
      </c>
      <c r="G46" s="12">
        <v>6.8394987973212196E-2</v>
      </c>
      <c r="H46" s="12">
        <v>6.8380449662883258E-2</v>
      </c>
      <c r="I46" s="12">
        <v>6.8355877563907708E-2</v>
      </c>
    </row>
    <row r="47" spans="6:9" x14ac:dyDescent="0.3">
      <c r="F47" s="2">
        <v>43388</v>
      </c>
      <c r="G47" s="12">
        <v>6.8476404399448132E-2</v>
      </c>
      <c r="H47" s="12">
        <v>6.8460411634223117E-2</v>
      </c>
      <c r="I47" s="12">
        <v>6.8433212183558467E-2</v>
      </c>
    </row>
    <row r="48" spans="6:9" x14ac:dyDescent="0.3">
      <c r="F48" s="2">
        <v>43419</v>
      </c>
      <c r="G48" s="12">
        <v>6.8554283979812336E-2</v>
      </c>
      <c r="H48" s="12">
        <v>6.8540376696830219E-2</v>
      </c>
      <c r="I48" s="12">
        <v>6.8516575698272408E-2</v>
      </c>
    </row>
    <row r="49" spans="6:9" x14ac:dyDescent="0.3">
      <c r="F49" s="2">
        <v>43449</v>
      </c>
      <c r="G49" s="12">
        <v>6.8628852283191044E-2</v>
      </c>
      <c r="H49" s="12">
        <v>6.8620344850824022E-2</v>
      </c>
      <c r="I49" s="12">
        <v>6.8605693562265646E-2</v>
      </c>
    </row>
    <row r="50" spans="6:9" x14ac:dyDescent="0.3">
      <c r="F50" s="2">
        <v>43480</v>
      </c>
      <c r="G50" s="12">
        <v>6.870031609633287E-2</v>
      </c>
      <c r="H50" s="12">
        <v>6.8700316096324432E-2</v>
      </c>
      <c r="I50" s="12">
        <v>6.870031609633287E-2</v>
      </c>
    </row>
    <row r="51" spans="6:9" x14ac:dyDescent="0.3">
      <c r="F51" s="2">
        <v>43511</v>
      </c>
      <c r="G51" s="12">
        <v>6.9113833359342625E-2</v>
      </c>
      <c r="H51" s="12">
        <v>6.9075541251651273E-2</v>
      </c>
      <c r="I51" s="12">
        <v>6.9080760045312051E-2</v>
      </c>
    </row>
    <row r="52" spans="6:9" x14ac:dyDescent="0.3">
      <c r="F52" s="2">
        <v>43539</v>
      </c>
      <c r="G52" s="12">
        <v>6.9510887697133317E-2</v>
      </c>
      <c r="H52" s="12">
        <v>6.9450834466095568E-2</v>
      </c>
      <c r="I52" s="12">
        <v>6.9458769628263806E-2</v>
      </c>
    </row>
    <row r="53" spans="6:9" x14ac:dyDescent="0.3">
      <c r="F53" s="2">
        <v>43570</v>
      </c>
      <c r="G53" s="12">
        <v>6.9892443046117414E-2</v>
      </c>
      <c r="H53" s="12">
        <v>6.9826195752002107E-2</v>
      </c>
      <c r="I53" s="12">
        <v>6.9834671245828872E-2</v>
      </c>
    </row>
    <row r="54" spans="6:9" x14ac:dyDescent="0.3">
      <c r="F54" s="2">
        <v>43600</v>
      </c>
      <c r="G54" s="12">
        <v>7.0259389530039407E-2</v>
      </c>
      <c r="H54" s="12">
        <v>7.0201625121717015E-2</v>
      </c>
      <c r="I54" s="12">
        <v>7.0208770195816061E-2</v>
      </c>
    </row>
    <row r="55" spans="6:9" x14ac:dyDescent="0.3">
      <c r="F55" s="2">
        <v>43631</v>
      </c>
      <c r="G55" s="12">
        <v>7.0612550392403772E-2</v>
      </c>
      <c r="H55" s="12">
        <v>7.0577122587589969E-2</v>
      </c>
      <c r="I55" s="12">
        <v>7.0581352776714734E-2</v>
      </c>
    </row>
    <row r="56" spans="6:9" x14ac:dyDescent="0.3">
      <c r="F56" s="2">
        <v>43661</v>
      </c>
      <c r="G56" s="12">
        <v>7.0952688162001287E-2</v>
      </c>
      <c r="H56" s="12">
        <v>7.0952688161972421E-2</v>
      </c>
      <c r="I56" s="12">
        <v>7.0952688162001287E-2</v>
      </c>
    </row>
    <row r="57" spans="6:9" x14ac:dyDescent="0.3">
      <c r="F57" s="2">
        <v>43692</v>
      </c>
      <c r="G57" s="12">
        <v>7.1152330012297593E-2</v>
      </c>
      <c r="H57" s="12">
        <v>7.1135692456373079E-2</v>
      </c>
      <c r="I57" s="12">
        <v>7.1127245139599449E-2</v>
      </c>
    </row>
    <row r="58" spans="6:9" x14ac:dyDescent="0.3">
      <c r="F58" s="2">
        <v>43723</v>
      </c>
      <c r="G58" s="12">
        <v>7.1344860023415446E-2</v>
      </c>
      <c r="H58" s="12">
        <v>7.131871292235159E-2</v>
      </c>
      <c r="I58" s="12">
        <v>7.1305262572536332E-2</v>
      </c>
    </row>
    <row r="59" spans="6:9" x14ac:dyDescent="0.3">
      <c r="F59" s="2">
        <v>43753</v>
      </c>
      <c r="G59" s="12">
        <v>7.1530651561777514E-2</v>
      </c>
      <c r="H59" s="12">
        <v>7.1501749561336148E-2</v>
      </c>
      <c r="I59" s="12">
        <v>7.1486686880111172E-2</v>
      </c>
    </row>
    <row r="60" spans="6:9" x14ac:dyDescent="0.3">
      <c r="F60" s="2">
        <v>43784</v>
      </c>
      <c r="G60" s="12">
        <v>7.1710052308063155E-2</v>
      </c>
      <c r="H60" s="12">
        <v>7.1684802374756718E-2</v>
      </c>
      <c r="I60" s="12">
        <v>7.1671470749217647E-2</v>
      </c>
    </row>
    <row r="61" spans="6:9" x14ac:dyDescent="0.3">
      <c r="F61" s="2">
        <v>43814</v>
      </c>
      <c r="G61" s="12">
        <v>7.1883386428673202E-2</v>
      </c>
      <c r="H61" s="12">
        <v>7.1867871364041935E-2</v>
      </c>
      <c r="I61" s="12">
        <v>7.1859572671742811E-2</v>
      </c>
    </row>
    <row r="62" spans="6:9" x14ac:dyDescent="0.3">
      <c r="F62" s="2">
        <v>43845</v>
      </c>
      <c r="G62" s="12">
        <v>7.2050956530564036E-2</v>
      </c>
      <c r="H62" s="12">
        <v>7.2050956530621768E-2</v>
      </c>
      <c r="I62" s="12">
        <v>7.2050956530564036E-2</v>
      </c>
    </row>
    <row r="63" spans="6:9" x14ac:dyDescent="0.3">
      <c r="F63" s="2">
        <v>43876</v>
      </c>
      <c r="G63" s="12">
        <v>7.2143655721307542E-2</v>
      </c>
      <c r="H63" s="12">
        <v>7.2136632910202447E-2</v>
      </c>
      <c r="I63" s="12">
        <v>7.2123261252302395E-2</v>
      </c>
    </row>
    <row r="64" spans="6:9" x14ac:dyDescent="0.3">
      <c r="F64" s="2">
        <v>43905</v>
      </c>
      <c r="G64" s="12">
        <v>7.2233368564227796E-2</v>
      </c>
      <c r="H64" s="12">
        <v>7.2222312832380897E-2</v>
      </c>
      <c r="I64" s="12">
        <v>7.2201127232754736E-2</v>
      </c>
    </row>
    <row r="65" spans="6:9" x14ac:dyDescent="0.3">
      <c r="F65" s="2">
        <v>43936</v>
      </c>
      <c r="G65" s="12">
        <v>7.2320237081478389E-2</v>
      </c>
      <c r="H65" s="12">
        <v>7.2307996297302779E-2</v>
      </c>
      <c r="I65" s="12">
        <v>7.2284388748586448E-2</v>
      </c>
    </row>
    <row r="66" spans="6:9" x14ac:dyDescent="0.3">
      <c r="F66" s="2">
        <v>43966</v>
      </c>
      <c r="G66" s="12">
        <v>7.2404394430193086E-2</v>
      </c>
      <c r="H66" s="12">
        <v>7.2393683305114642E-2</v>
      </c>
      <c r="I66" s="12">
        <v>7.2372892341368011E-2</v>
      </c>
    </row>
    <row r="67" spans="6:9" x14ac:dyDescent="0.3">
      <c r="F67" s="2">
        <v>43997</v>
      </c>
      <c r="G67" s="12">
        <v>7.248596558355036E-2</v>
      </c>
      <c r="H67" s="12">
        <v>7.247937385596348E-2</v>
      </c>
      <c r="I67" s="12">
        <v>7.2466495920608054E-2</v>
      </c>
    </row>
    <row r="68" spans="6:9" x14ac:dyDescent="0.3">
      <c r="F68" s="2">
        <v>44027</v>
      </c>
      <c r="G68" s="12">
        <v>7.2565067950000284E-2</v>
      </c>
      <c r="H68" s="12">
        <v>7.2565067949995399E-2</v>
      </c>
      <c r="I68" s="12">
        <v>7.2565067950000284E-2</v>
      </c>
    </row>
    <row r="69" spans="6:9" x14ac:dyDescent="0.3">
      <c r="F69" s="2">
        <v>44058</v>
      </c>
      <c r="G69" s="12">
        <v>7.2660642272147857E-2</v>
      </c>
      <c r="H69" s="12">
        <v>7.2654005023996326E-2</v>
      </c>
      <c r="I69" s="12">
        <v>7.2641474269549811E-2</v>
      </c>
    </row>
    <row r="70" spans="6:9" x14ac:dyDescent="0.3">
      <c r="F70" s="2">
        <v>44089</v>
      </c>
      <c r="G70" s="12">
        <v>7.2753409799601432E-2</v>
      </c>
      <c r="H70" s="12">
        <v>7.2742945914429313E-2</v>
      </c>
      <c r="I70" s="12">
        <v>7.2723061471039241E-2</v>
      </c>
    </row>
    <row r="71" spans="6:9" x14ac:dyDescent="0.3">
      <c r="F71" s="2">
        <v>44119</v>
      </c>
      <c r="G71" s="12">
        <v>7.2843492386495345E-2</v>
      </c>
      <c r="H71" s="12">
        <v>7.283189062145734E-2</v>
      </c>
      <c r="I71" s="12">
        <v>7.2809699184059884E-2</v>
      </c>
    </row>
    <row r="72" spans="6:9" x14ac:dyDescent="0.3">
      <c r="F72" s="2">
        <v>44150</v>
      </c>
      <c r="G72" s="12">
        <v>7.2931004934022603E-2</v>
      </c>
      <c r="H72" s="12">
        <v>7.2920839145245164E-2</v>
      </c>
      <c r="I72" s="12">
        <v>7.290126634193328E-2</v>
      </c>
    </row>
    <row r="73" spans="6:9" x14ac:dyDescent="0.3">
      <c r="F73" s="2">
        <v>44180</v>
      </c>
      <c r="G73" s="12">
        <v>7.3016055879375319E-2</v>
      </c>
      <c r="H73" s="12">
        <v>7.3009791485955766E-2</v>
      </c>
      <c r="I73" s="12">
        <v>7.2997650572953265E-2</v>
      </c>
    </row>
    <row r="74" spans="6:9" x14ac:dyDescent="0.3">
      <c r="F74" s="2">
        <v>44211</v>
      </c>
      <c r="G74" s="12">
        <v>7.3098747643996376E-2</v>
      </c>
      <c r="H74" s="12">
        <v>7.3098747643753015E-2</v>
      </c>
      <c r="I74" s="12">
        <v>7.3098747643996376E-2</v>
      </c>
    </row>
    <row r="75" spans="6:9" x14ac:dyDescent="0.3">
      <c r="F75" s="2">
        <v>44242</v>
      </c>
      <c r="G75" s="12">
        <v>7.3310577203643312E-2</v>
      </c>
      <c r="H75" s="12">
        <v>7.3296997736266079E-2</v>
      </c>
      <c r="I75" s="12">
        <v>7.3288546181143666E-2</v>
      </c>
    </row>
    <row r="76" spans="6:9" x14ac:dyDescent="0.3">
      <c r="F76" s="2">
        <v>44270</v>
      </c>
      <c r="G76" s="12">
        <v>7.3516702415230117E-2</v>
      </c>
      <c r="H76" s="12">
        <v>7.3495266787402702E-2</v>
      </c>
      <c r="I76" s="12">
        <v>7.3481759365241484E-2</v>
      </c>
    </row>
    <row r="77" spans="6:9" x14ac:dyDescent="0.3">
      <c r="F77" s="2">
        <v>44301</v>
      </c>
      <c r="G77" s="12">
        <v>7.3717350634709078E-2</v>
      </c>
      <c r="H77" s="12">
        <v>7.3693554798976102E-2</v>
      </c>
      <c r="I77" s="12">
        <v>7.3678373399155728E-2</v>
      </c>
    </row>
    <row r="78" spans="6:9" x14ac:dyDescent="0.3">
      <c r="F78" s="2">
        <v>44331</v>
      </c>
      <c r="G78" s="12">
        <v>7.3912737294314468E-2</v>
      </c>
      <c r="H78" s="12">
        <v>7.389186177279905E-2</v>
      </c>
      <c r="I78" s="12">
        <v>7.3878377874388779E-2</v>
      </c>
    </row>
    <row r="79" spans="6:9" x14ac:dyDescent="0.3">
      <c r="F79" s="2">
        <v>44362</v>
      </c>
      <c r="G79" s="12">
        <v>7.4103066674119589E-2</v>
      </c>
      <c r="H79" s="12">
        <v>7.4090187710686095E-2</v>
      </c>
      <c r="I79" s="12">
        <v>7.4081765628183582E-2</v>
      </c>
    </row>
    <row r="80" spans="6:9" x14ac:dyDescent="0.3">
      <c r="F80" s="2">
        <v>44392</v>
      </c>
      <c r="G80" s="12">
        <v>7.4288532614449121E-2</v>
      </c>
      <c r="H80" s="12">
        <v>7.4288532614449565E-2</v>
      </c>
      <c r="I80" s="12">
        <v>7.4288532614449121E-2</v>
      </c>
    </row>
    <row r="81" spans="6:9" x14ac:dyDescent="0.3">
      <c r="F81" s="2">
        <v>44423</v>
      </c>
      <c r="G81" s="12">
        <v>7.4387871578742271E-2</v>
      </c>
      <c r="H81" s="12">
        <v>7.4381958411996241E-2</v>
      </c>
      <c r="I81" s="12">
        <v>7.4370301158422247E-2</v>
      </c>
    </row>
    <row r="82" spans="6:9" x14ac:dyDescent="0.3">
      <c r="F82" s="2">
        <v>44454</v>
      </c>
      <c r="G82" s="12">
        <v>7.4484731649414382E-2</v>
      </c>
      <c r="H82" s="12">
        <v>7.4475388417434285E-2</v>
      </c>
      <c r="I82" s="12">
        <v>7.4456845754555356E-2</v>
      </c>
    </row>
    <row r="83" spans="6:9" x14ac:dyDescent="0.3">
      <c r="F83" s="2">
        <v>44484</v>
      </c>
      <c r="G83" s="12">
        <v>7.4579204469991112E-2</v>
      </c>
      <c r="H83" s="12">
        <v>7.4568822630951992E-2</v>
      </c>
      <c r="I83" s="12">
        <v>7.4548080255959714E-2</v>
      </c>
    </row>
    <row r="84" spans="6:9" x14ac:dyDescent="0.3">
      <c r="F84" s="2">
        <v>44515</v>
      </c>
      <c r="G84" s="12">
        <v>7.4671377221635638E-2</v>
      </c>
      <c r="H84" s="12">
        <v>7.466226105274032E-2</v>
      </c>
      <c r="I84" s="12">
        <v>7.4643924560262587E-2</v>
      </c>
    </row>
    <row r="85" spans="6:9" x14ac:dyDescent="0.3">
      <c r="F85" s="2">
        <v>44545</v>
      </c>
      <c r="G85" s="12">
        <v>7.476133289148823E-2</v>
      </c>
      <c r="H85" s="12">
        <v>7.4755703682987562E-2</v>
      </c>
      <c r="I85" s="12">
        <v>7.4744304294100061E-2</v>
      </c>
    </row>
    <row r="86" spans="6:9" x14ac:dyDescent="0.3">
      <c r="F86" s="2">
        <v>44576</v>
      </c>
      <c r="G86" s="12">
        <v>7.4849150521870023E-2</v>
      </c>
      <c r="H86" s="12">
        <v>7.4849150521883789E-2</v>
      </c>
      <c r="I86" s="12">
        <v>7.4849150521870023E-2</v>
      </c>
    </row>
    <row r="87" spans="6:9" x14ac:dyDescent="0.3">
      <c r="F87" s="2">
        <v>44607</v>
      </c>
      <c r="G87" s="12">
        <v>7.4951105014282593E-2</v>
      </c>
      <c r="H87" s="12">
        <v>7.4945440744374814E-2</v>
      </c>
      <c r="I87" s="12">
        <v>7.4934229911025163E-2</v>
      </c>
    </row>
    <row r="88" spans="6:9" x14ac:dyDescent="0.3">
      <c r="F88" s="2">
        <v>44635</v>
      </c>
      <c r="G88" s="12">
        <v>7.5050693308444938E-2</v>
      </c>
      <c r="H88" s="12">
        <v>7.504173543553172E-2</v>
      </c>
      <c r="I88" s="12">
        <v>7.5023885313718175E-2</v>
      </c>
    </row>
    <row r="89" spans="6:9" x14ac:dyDescent="0.3">
      <c r="F89" s="2">
        <v>44666</v>
      </c>
      <c r="G89" s="12">
        <v>7.514799683276463E-2</v>
      </c>
      <c r="H89" s="12">
        <v>7.513803459556101E-2</v>
      </c>
      <c r="I89" s="12">
        <v>7.5118047662219745E-2</v>
      </c>
    </row>
    <row r="90" spans="6:9" x14ac:dyDescent="0.3">
      <c r="F90" s="2">
        <v>44696</v>
      </c>
      <c r="G90" s="12">
        <v>7.5243093321746279E-2</v>
      </c>
      <c r="H90" s="12">
        <v>7.523433822467096E-2</v>
      </c>
      <c r="I90" s="12">
        <v>7.5216652858657529E-2</v>
      </c>
    </row>
    <row r="91" spans="6:9" x14ac:dyDescent="0.3">
      <c r="F91" s="2">
        <v>44727</v>
      </c>
      <c r="G91" s="12">
        <v>7.5336057023104086E-2</v>
      </c>
      <c r="H91" s="12">
        <v>7.5330646323068517E-2</v>
      </c>
      <c r="I91" s="12">
        <v>7.5319641545161797E-2</v>
      </c>
    </row>
    <row r="92" spans="6:9" x14ac:dyDescent="0.3">
      <c r="F92" s="2">
        <v>44757</v>
      </c>
      <c r="G92" s="12">
        <v>7.542695889109563E-2</v>
      </c>
      <c r="H92" s="12">
        <v>7.5426958890961515E-2</v>
      </c>
      <c r="I92" s="12">
        <v>7.542695889109563E-2</v>
      </c>
    </row>
    <row r="93" spans="6:9" x14ac:dyDescent="0.3">
      <c r="F93" s="2">
        <v>44788</v>
      </c>
      <c r="G93" s="12">
        <v>7.5652260345707489E-2</v>
      </c>
      <c r="H93" s="12">
        <v>7.5640525291104321E-2</v>
      </c>
      <c r="I93" s="12">
        <v>7.5631574689563497E-2</v>
      </c>
    </row>
    <row r="94" spans="6:9" x14ac:dyDescent="0.3">
      <c r="F94" s="2">
        <v>44819</v>
      </c>
      <c r="G94" s="12">
        <v>7.5872687608805389E-2</v>
      </c>
      <c r="H94" s="12">
        <v>7.5854113667740641E-2</v>
      </c>
      <c r="I94" s="12">
        <v>7.5839777555679166E-2</v>
      </c>
    </row>
    <row r="95" spans="6:9" x14ac:dyDescent="0.3">
      <c r="F95" s="2">
        <v>44849</v>
      </c>
      <c r="G95" s="12">
        <v>7.6088397159563836E-2</v>
      </c>
      <c r="H95" s="12">
        <v>7.6067724023132222E-2</v>
      </c>
      <c r="I95" s="12">
        <v>7.6051576960645573E-2</v>
      </c>
    </row>
    <row r="96" spans="6:9" x14ac:dyDescent="0.3">
      <c r="F96" s="2">
        <v>44880</v>
      </c>
      <c r="G96" s="12">
        <v>7.6299538850062465E-2</v>
      </c>
      <c r="H96" s="12">
        <v>7.6281356359540364E-2</v>
      </c>
      <c r="I96" s="12">
        <v>7.6266984915924318E-2</v>
      </c>
    </row>
    <row r="97" spans="6:9" x14ac:dyDescent="0.3">
      <c r="F97" s="2">
        <v>44910</v>
      </c>
      <c r="G97" s="12">
        <v>7.6506256252440341E-2</v>
      </c>
      <c r="H97" s="12">
        <v>7.6495010679226816E-2</v>
      </c>
      <c r="I97" s="12">
        <v>7.6486015932176965E-2</v>
      </c>
    </row>
    <row r="98" spans="6:9" x14ac:dyDescent="0.3">
      <c r="F98" s="2">
        <v>44941</v>
      </c>
      <c r="G98" s="12">
        <v>7.6708686984454655E-2</v>
      </c>
      <c r="H98" s="12">
        <v>7.6708686984454211E-2</v>
      </c>
      <c r="I98" s="12">
        <v>7.6708686984454655E-2</v>
      </c>
    </row>
    <row r="99" spans="6:9" x14ac:dyDescent="0.3">
      <c r="F99" s="2">
        <v>44972</v>
      </c>
      <c r="G99" s="12">
        <v>7.6938523602789743E-2</v>
      </c>
      <c r="H99" s="12">
        <v>7.6927256509024211E-2</v>
      </c>
      <c r="I99" s="12">
        <v>7.6917872435763979E-2</v>
      </c>
    </row>
    <row r="100" spans="6:9" x14ac:dyDescent="0.3">
      <c r="F100" s="2">
        <v>45000</v>
      </c>
      <c r="G100" s="12">
        <v>7.716369434131698E-2</v>
      </c>
      <c r="H100" s="12">
        <v>7.7145849037608905E-2</v>
      </c>
      <c r="I100" s="12">
        <v>7.7130811703437718E-2</v>
      </c>
    </row>
    <row r="101" spans="6:9" x14ac:dyDescent="0.3">
      <c r="F101" s="2">
        <v>45031</v>
      </c>
      <c r="G101" s="12">
        <v>7.7384339853073136E-2</v>
      </c>
      <c r="H101" s="12">
        <v>7.7364464572629466E-2</v>
      </c>
      <c r="I101" s="12">
        <v>7.7347520018506977E-2</v>
      </c>
    </row>
    <row r="102" spans="6:9" x14ac:dyDescent="0.3">
      <c r="F102" s="2">
        <v>45061</v>
      </c>
      <c r="G102" s="12">
        <v>7.7600595194069033E-2</v>
      </c>
      <c r="H102" s="12">
        <v>7.7583103116507068E-2</v>
      </c>
      <c r="I102" s="12">
        <v>7.7568015133004042E-2</v>
      </c>
    </row>
    <row r="103" spans="6:9" x14ac:dyDescent="0.3">
      <c r="F103" s="2">
        <v>45092</v>
      </c>
      <c r="G103" s="12">
        <v>7.7812590098948586E-2</v>
      </c>
      <c r="H103" s="12">
        <v>7.7801764671663332E-2</v>
      </c>
      <c r="I103" s="12">
        <v>7.7792317296890623E-2</v>
      </c>
    </row>
    <row r="104" spans="6:9" x14ac:dyDescent="0.3">
      <c r="F104" s="2">
        <v>45122</v>
      </c>
      <c r="G104" s="12">
        <v>7.8020449240515433E-2</v>
      </c>
      <c r="H104" s="12">
        <v>7.8020449240520762E-2</v>
      </c>
      <c r="I104" s="12">
        <v>7.8020449240515433E-2</v>
      </c>
    </row>
    <row r="105" spans="6:9" x14ac:dyDescent="0.3">
      <c r="F105" s="2">
        <v>45153</v>
      </c>
      <c r="G105" s="12">
        <v>7.8000823778683781E-2</v>
      </c>
      <c r="H105" s="12">
        <v>7.8001732360792886E-2</v>
      </c>
      <c r="I105" s="12">
        <v>7.7989227737416567E-2</v>
      </c>
    </row>
    <row r="106" spans="6:9" x14ac:dyDescent="0.3">
      <c r="F106" s="2">
        <v>45184</v>
      </c>
      <c r="G106" s="12">
        <v>7.7981575909616296E-2</v>
      </c>
      <c r="H106" s="12">
        <v>7.7983015649649712E-2</v>
      </c>
      <c r="I106" s="12">
        <v>7.7963125136023326E-2</v>
      </c>
    </row>
    <row r="107" spans="6:9" x14ac:dyDescent="0.3">
      <c r="F107" s="2">
        <v>45214</v>
      </c>
      <c r="G107" s="12">
        <v>7.7962694839851743E-2</v>
      </c>
      <c r="H107" s="12">
        <v>7.7964299107089019E-2</v>
      </c>
      <c r="I107" s="12">
        <v>7.7942050457985523E-2</v>
      </c>
    </row>
    <row r="108" spans="6:9" x14ac:dyDescent="0.3">
      <c r="F108" s="2">
        <v>45245</v>
      </c>
      <c r="G108" s="12">
        <v>7.7944170183419814E-2</v>
      </c>
      <c r="H108" s="12">
        <v>7.7945582733109919E-2</v>
      </c>
      <c r="I108" s="12">
        <v>7.7925917218843566E-2</v>
      </c>
    </row>
    <row r="109" spans="6:9" x14ac:dyDescent="0.3">
      <c r="F109" s="2">
        <v>45275</v>
      </c>
      <c r="G109" s="12">
        <v>7.7925991942790596E-2</v>
      </c>
      <c r="H109" s="12">
        <v>7.7926866527710192E-2</v>
      </c>
      <c r="I109" s="12">
        <v>7.7914643243175874E-2</v>
      </c>
    </row>
    <row r="110" spans="6:9" x14ac:dyDescent="0.3">
      <c r="F110" s="2">
        <v>45306</v>
      </c>
      <c r="G110" s="12">
        <v>7.7908150490884065E-2</v>
      </c>
      <c r="H110" s="12">
        <v>7.790815049088895E-2</v>
      </c>
      <c r="I110" s="12">
        <v>7.7908150490884065E-2</v>
      </c>
    </row>
    <row r="111" spans="6:9" x14ac:dyDescent="0.3">
      <c r="F111" s="2">
        <v>45337</v>
      </c>
      <c r="G111" s="12">
        <v>7.8149649910614905E-2</v>
      </c>
      <c r="H111" s="12">
        <v>7.8139057242309296E-2</v>
      </c>
      <c r="I111" s="12">
        <v>7.8129314958784057E-2</v>
      </c>
    </row>
    <row r="112" spans="6:9" x14ac:dyDescent="0.3">
      <c r="F112" s="2">
        <v>45366</v>
      </c>
      <c r="G112" s="12">
        <v>7.8386785738580489E-2</v>
      </c>
      <c r="H112" s="12">
        <v>7.8369989653154004E-2</v>
      </c>
      <c r="I112" s="12">
        <v>7.8354361151296903E-2</v>
      </c>
    </row>
    <row r="113" spans="6:9" x14ac:dyDescent="0.3">
      <c r="F113" s="2">
        <v>45397</v>
      </c>
      <c r="G113" s="12">
        <v>7.8619675181326176E-2</v>
      </c>
      <c r="H113" s="12">
        <v>7.8600947726275017E-2</v>
      </c>
      <c r="I113" s="12">
        <v>7.8583317913025752E-2</v>
      </c>
    </row>
    <row r="114" spans="6:9" x14ac:dyDescent="0.3">
      <c r="F114" s="2">
        <v>45427</v>
      </c>
      <c r="G114" s="12">
        <v>7.8848431285124754E-2</v>
      </c>
      <c r="H114" s="12">
        <v>7.883193146452383E-2</v>
      </c>
      <c r="I114" s="12">
        <v>7.8816216476260248E-2</v>
      </c>
    </row>
    <row r="115" spans="6:9" x14ac:dyDescent="0.3">
      <c r="F115" s="2">
        <v>45458</v>
      </c>
      <c r="G115" s="12">
        <v>7.9073163118938972E-2</v>
      </c>
      <c r="H115" s="12">
        <v>7.9062940870752829E-2</v>
      </c>
      <c r="I115" s="12">
        <v>7.9053090472394949E-2</v>
      </c>
    </row>
    <row r="116" spans="6:9" x14ac:dyDescent="0.3">
      <c r="F116" s="2">
        <v>45488</v>
      </c>
      <c r="G116" s="12">
        <v>7.929397594780907E-2</v>
      </c>
      <c r="H116" s="12">
        <v>7.9293975947813955E-2</v>
      </c>
      <c r="I116" s="12">
        <v>7.929397594780907E-2</v>
      </c>
    </row>
    <row r="117" spans="6:9" x14ac:dyDescent="0.3">
      <c r="F117" s="2">
        <v>45519</v>
      </c>
      <c r="G117" s="12">
        <v>7.9541300035791629E-2</v>
      </c>
      <c r="H117" s="12">
        <v>7.9530994278144362E-2</v>
      </c>
      <c r="I117" s="12">
        <v>7.9520728386693218E-2</v>
      </c>
    </row>
    <row r="118" spans="6:9" x14ac:dyDescent="0.3">
      <c r="F118" s="2">
        <v>45550</v>
      </c>
      <c r="G118" s="12">
        <v>7.9784388577153198E-2</v>
      </c>
      <c r="H118" s="12">
        <v>7.9768039626149534E-2</v>
      </c>
      <c r="I118" s="12">
        <v>7.9751564930243823E-2</v>
      </c>
    </row>
    <row r="119" spans="6:9" x14ac:dyDescent="0.3">
      <c r="F119" s="2">
        <v>45580</v>
      </c>
      <c r="G119" s="12">
        <v>8.0023349450254688E-2</v>
      </c>
      <c r="H119" s="12">
        <v>8.0005111994909672E-2</v>
      </c>
      <c r="I119" s="12">
        <v>7.9986520648565929E-2</v>
      </c>
    </row>
    <row r="120" spans="6:9" x14ac:dyDescent="0.3">
      <c r="F120" s="2">
        <v>45611</v>
      </c>
      <c r="G120" s="12">
        <v>8.025828690083614E-2</v>
      </c>
      <c r="H120" s="12">
        <v>8.024221138750498E-2</v>
      </c>
      <c r="I120" s="12">
        <v>8.0225633114785921E-2</v>
      </c>
    </row>
    <row r="121" spans="6:9" x14ac:dyDescent="0.3">
      <c r="F121" s="2">
        <v>45641</v>
      </c>
      <c r="G121" s="12">
        <v>8.0489301693642989E-2</v>
      </c>
      <c r="H121" s="12">
        <v>8.0479337807015217E-2</v>
      </c>
      <c r="I121" s="12">
        <v>8.0468942430621748E-2</v>
      </c>
    </row>
    <row r="122" spans="6:9" x14ac:dyDescent="0.3">
      <c r="F122" s="2">
        <v>45672</v>
      </c>
      <c r="G122" s="12">
        <v>8.0716491256516587E-2</v>
      </c>
      <c r="H122" s="12">
        <v>8.0716491256521472E-2</v>
      </c>
      <c r="I122" s="12">
        <v>8.0716491256516587E-2</v>
      </c>
    </row>
    <row r="123" spans="6:9" x14ac:dyDescent="0.3">
      <c r="F123" s="2"/>
    </row>
    <row r="124" spans="6:9" x14ac:dyDescent="0.3">
      <c r="F124" s="2"/>
    </row>
    <row r="125" spans="6:9" x14ac:dyDescent="0.3">
      <c r="F125" s="2"/>
    </row>
    <row r="126" spans="6:9" x14ac:dyDescent="0.3">
      <c r="F126" s="2"/>
    </row>
    <row r="127" spans="6:9" x14ac:dyDescent="0.3">
      <c r="F127" s="2"/>
    </row>
    <row r="128" spans="6:9" x14ac:dyDescent="0.3">
      <c r="F128" s="2"/>
    </row>
    <row r="129" spans="6:6" x14ac:dyDescent="0.3">
      <c r="F129" s="2"/>
    </row>
    <row r="130" spans="6:6" x14ac:dyDescent="0.3">
      <c r="F130" s="2"/>
    </row>
    <row r="131" spans="6:6" x14ac:dyDescent="0.3">
      <c r="F131" s="2"/>
    </row>
    <row r="132" spans="6:6" x14ac:dyDescent="0.3">
      <c r="F132" s="2"/>
    </row>
    <row r="133" spans="6:6" x14ac:dyDescent="0.3">
      <c r="F133" s="2"/>
    </row>
    <row r="134" spans="6:6" x14ac:dyDescent="0.3">
      <c r="F134" s="2"/>
    </row>
    <row r="135" spans="6:6" x14ac:dyDescent="0.3">
      <c r="F135" s="2"/>
    </row>
    <row r="136" spans="6:6" x14ac:dyDescent="0.3">
      <c r="F136" s="2"/>
    </row>
    <row r="137" spans="6:6" x14ac:dyDescent="0.3">
      <c r="F137" s="2"/>
    </row>
    <row r="138" spans="6:6" x14ac:dyDescent="0.3">
      <c r="F138" s="2"/>
    </row>
    <row r="139" spans="6:6" x14ac:dyDescent="0.3">
      <c r="F139" s="2"/>
    </row>
    <row r="140" spans="6:6" x14ac:dyDescent="0.3">
      <c r="F140" s="2"/>
    </row>
    <row r="141" spans="6:6" x14ac:dyDescent="0.3">
      <c r="F141" s="2"/>
    </row>
    <row r="142" spans="6:6" x14ac:dyDescent="0.3">
      <c r="F142" s="2"/>
    </row>
    <row r="143" spans="6:6" x14ac:dyDescent="0.3">
      <c r="F143" s="2"/>
    </row>
    <row r="144" spans="6:6" x14ac:dyDescent="0.3">
      <c r="F144" s="2"/>
    </row>
    <row r="145" spans="6:6" x14ac:dyDescent="0.3">
      <c r="F145" s="2"/>
    </row>
    <row r="146" spans="6:6" x14ac:dyDescent="0.3">
      <c r="F146" s="2"/>
    </row>
    <row r="147" spans="6:6" x14ac:dyDescent="0.3">
      <c r="F147" s="2"/>
    </row>
    <row r="148" spans="6:6" x14ac:dyDescent="0.3">
      <c r="F148" s="2"/>
    </row>
    <row r="149" spans="6:6" x14ac:dyDescent="0.3">
      <c r="F149" s="2"/>
    </row>
    <row r="150" spans="6:6" x14ac:dyDescent="0.3">
      <c r="F150" s="2"/>
    </row>
    <row r="151" spans="6:6" x14ac:dyDescent="0.3">
      <c r="F15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RateHelpers</vt:lpstr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2015-06-05T18:19:34Z</dcterms:created>
  <dcterms:modified xsi:type="dcterms:W3CDTF">2021-01-03T16:18:25Z</dcterms:modified>
</cp:coreProperties>
</file>