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arn\OneDrive - Bane NOR\000 Prosjekter\FATC HB\DP LØR-OSL\Grorud\Simulering\"/>
    </mc:Choice>
  </mc:AlternateContent>
  <xr:revisionPtr revIDLastSave="87" documentId="8_{40DB3B56-E182-4DCB-B41A-EED29AAE1288}" xr6:coauthVersionLast="43" xr6:coauthVersionMax="43" xr10:uidLastSave="{6CA0919C-CBE2-44ED-860E-D1ED5699CC56}"/>
  <bookViews>
    <workbookView xWindow="28680" yWindow="-120" windowWidth="29040" windowHeight="17640" xr2:uid="{B6B66670-A01A-4996-9E20-5C137D3BB727}"/>
  </bookViews>
  <sheets>
    <sheet name="A_UM" sheetId="3" r:id="rId1"/>
    <sheet name="UA_M" sheetId="4" r:id="rId2"/>
    <sheet name="B_UL" sheetId="1" r:id="rId3"/>
    <sheet name="UB_L" sheetId="2" r:id="rId4"/>
    <sheet name="ALN" sheetId="8" r:id="rId5"/>
    <sheet name="Spor 1" sheetId="5" r:id="rId6"/>
    <sheet name="mellom v123a og v127b" sheetId="11" r:id="rId7"/>
    <sheet name="Spor 2" sheetId="6" r:id="rId8"/>
    <sheet name="Spor 3" sheetId="7" r:id="rId9"/>
    <sheet name="GRO-H09" sheetId="9" r:id="rId10"/>
    <sheet name="GRO-H15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8" l="1"/>
  <c r="M22" i="8"/>
  <c r="L22" i="8"/>
  <c r="K22" i="8"/>
  <c r="J22" i="8"/>
  <c r="I22" i="8"/>
  <c r="N21" i="8"/>
  <c r="M21" i="8"/>
  <c r="L21" i="8"/>
  <c r="K21" i="8"/>
  <c r="J21" i="8"/>
  <c r="I21" i="8"/>
  <c r="N18" i="8"/>
  <c r="M18" i="8"/>
  <c r="L18" i="8"/>
  <c r="K18" i="8"/>
  <c r="J18" i="8"/>
  <c r="I18" i="8"/>
  <c r="N17" i="8"/>
  <c r="M17" i="8"/>
  <c r="L17" i="8"/>
  <c r="K17" i="8"/>
  <c r="J17" i="8"/>
  <c r="I17" i="8"/>
  <c r="N16" i="8"/>
  <c r="M16" i="8"/>
  <c r="L16" i="8"/>
  <c r="K16" i="8"/>
  <c r="J16" i="8"/>
  <c r="I16" i="8"/>
  <c r="N30" i="3"/>
  <c r="M30" i="3"/>
  <c r="L30" i="3"/>
  <c r="K30" i="3"/>
  <c r="J30" i="3"/>
  <c r="I30" i="3"/>
  <c r="N29" i="3"/>
  <c r="M29" i="3"/>
  <c r="L29" i="3"/>
  <c r="K29" i="3"/>
  <c r="J29" i="3"/>
  <c r="I29" i="3"/>
  <c r="D30" i="3"/>
  <c r="D29" i="3"/>
  <c r="N32" i="4"/>
  <c r="M32" i="4"/>
  <c r="L32" i="4"/>
  <c r="K32" i="4"/>
  <c r="J32" i="4"/>
  <c r="I32" i="4"/>
  <c r="N31" i="4"/>
  <c r="M31" i="4"/>
  <c r="L31" i="4"/>
  <c r="K31" i="4"/>
  <c r="J31" i="4"/>
  <c r="I31" i="4"/>
  <c r="D32" i="4"/>
  <c r="D31" i="4"/>
  <c r="H14" i="7"/>
  <c r="H13" i="7"/>
  <c r="H12" i="7"/>
  <c r="H11" i="7"/>
  <c r="H10" i="7"/>
  <c r="H9" i="7"/>
  <c r="H8" i="7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20" i="5"/>
  <c r="H19" i="5"/>
  <c r="H18" i="5"/>
  <c r="H17" i="5"/>
  <c r="H16" i="5"/>
  <c r="H15" i="5"/>
  <c r="H14" i="5"/>
  <c r="H13" i="5"/>
  <c r="H12" i="5"/>
  <c r="H8" i="5"/>
  <c r="D18" i="8"/>
  <c r="H20" i="8" s="1"/>
  <c r="D17" i="8"/>
  <c r="D22" i="8"/>
  <c r="D21" i="8"/>
  <c r="H16" i="8"/>
  <c r="H15" i="8"/>
  <c r="H14" i="8"/>
  <c r="H13" i="8"/>
  <c r="H12" i="8"/>
  <c r="H11" i="8"/>
  <c r="H10" i="8"/>
  <c r="H9" i="8"/>
  <c r="H8" i="8"/>
  <c r="H41" i="2"/>
  <c r="H40" i="2"/>
  <c r="H39" i="2"/>
  <c r="H35" i="2"/>
  <c r="H34" i="2"/>
  <c r="H33" i="2"/>
  <c r="H32" i="2"/>
  <c r="H31" i="2"/>
  <c r="H30" i="2"/>
  <c r="H29" i="2"/>
  <c r="H28" i="2"/>
  <c r="H27" i="2"/>
  <c r="H26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41" i="1"/>
  <c r="H40" i="1"/>
  <c r="H39" i="1"/>
  <c r="H35" i="1"/>
  <c r="H34" i="1"/>
  <c r="H33" i="1"/>
  <c r="H32" i="1"/>
  <c r="H31" i="1"/>
  <c r="H30" i="1"/>
  <c r="H29" i="1"/>
  <c r="H28" i="1"/>
  <c r="H27" i="1"/>
  <c r="H26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18" i="8" l="1"/>
  <c r="H17" i="8"/>
  <c r="H19" i="8"/>
  <c r="D8" i="10"/>
  <c r="D7" i="10"/>
  <c r="D8" i="9"/>
  <c r="D7" i="9"/>
  <c r="D14" i="7"/>
  <c r="D13" i="7"/>
  <c r="D12" i="7"/>
  <c r="D11" i="7"/>
  <c r="D10" i="7"/>
  <c r="D9" i="7"/>
  <c r="D8" i="7"/>
  <c r="D7" i="7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11" i="11"/>
  <c r="D10" i="11"/>
  <c r="D9" i="11"/>
  <c r="D8" i="11"/>
  <c r="D7" i="11"/>
  <c r="D20" i="5"/>
  <c r="D19" i="5"/>
  <c r="D18" i="5"/>
  <c r="D17" i="5"/>
  <c r="D16" i="5"/>
  <c r="D15" i="5"/>
  <c r="D14" i="5"/>
  <c r="D13" i="5"/>
  <c r="D12" i="5"/>
  <c r="D11" i="5"/>
  <c r="D10" i="5"/>
  <c r="H11" i="5" s="1"/>
  <c r="D9" i="5"/>
  <c r="D8" i="5"/>
  <c r="D7" i="5"/>
  <c r="D16" i="8"/>
  <c r="D15" i="8"/>
  <c r="D14" i="8"/>
  <c r="D13" i="8"/>
  <c r="D12" i="8"/>
  <c r="D11" i="8"/>
  <c r="D10" i="8"/>
  <c r="D9" i="8"/>
  <c r="D8" i="8"/>
  <c r="D7" i="8"/>
  <c r="D41" i="2"/>
  <c r="D40" i="2"/>
  <c r="D39" i="2"/>
  <c r="D38" i="2"/>
  <c r="D37" i="2"/>
  <c r="H38" i="2" s="1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H25" i="2" s="1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41" i="1"/>
  <c r="D40" i="1"/>
  <c r="D39" i="1"/>
  <c r="D38" i="1"/>
  <c r="D37" i="1"/>
  <c r="D36" i="1"/>
  <c r="H36" i="1" s="1"/>
  <c r="D35" i="1"/>
  <c r="D34" i="1"/>
  <c r="D33" i="1"/>
  <c r="D32" i="1"/>
  <c r="D31" i="1"/>
  <c r="D30" i="1"/>
  <c r="D29" i="1"/>
  <c r="D28" i="1"/>
  <c r="D27" i="1"/>
  <c r="D26" i="1"/>
  <c r="D25" i="1"/>
  <c r="D24" i="1"/>
  <c r="H25" i="1" s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F3" i="3"/>
  <c r="H10" i="5" l="1"/>
  <c r="H9" i="5"/>
  <c r="H37" i="2"/>
  <c r="H36" i="2"/>
  <c r="H24" i="2"/>
  <c r="H23" i="2"/>
  <c r="H37" i="1"/>
  <c r="H38" i="1"/>
  <c r="H24" i="1"/>
  <c r="H23" i="1"/>
  <c r="N17" i="11"/>
  <c r="M17" i="11"/>
  <c r="L17" i="11"/>
  <c r="K17" i="11"/>
  <c r="J17" i="11"/>
  <c r="I17" i="11"/>
  <c r="N16" i="11"/>
  <c r="M16" i="11"/>
  <c r="L16" i="11"/>
  <c r="K16" i="11"/>
  <c r="J16" i="11"/>
  <c r="I16" i="11"/>
  <c r="N15" i="11"/>
  <c r="M15" i="11"/>
  <c r="L15" i="11"/>
  <c r="K15" i="11"/>
  <c r="J15" i="11"/>
  <c r="I15" i="11"/>
  <c r="N14" i="11"/>
  <c r="M14" i="11"/>
  <c r="L14" i="11"/>
  <c r="K14" i="11"/>
  <c r="J14" i="11"/>
  <c r="I14" i="11"/>
  <c r="N13" i="11"/>
  <c r="M13" i="11"/>
  <c r="L13" i="11"/>
  <c r="K13" i="11"/>
  <c r="J13" i="11"/>
  <c r="I13" i="11"/>
  <c r="N12" i="11"/>
  <c r="M12" i="11"/>
  <c r="L12" i="11"/>
  <c r="K12" i="11"/>
  <c r="J12" i="11"/>
  <c r="I12" i="11"/>
  <c r="N11" i="11"/>
  <c r="N10" i="11"/>
  <c r="K10" i="11"/>
  <c r="M10" i="11"/>
  <c r="L9" i="11"/>
  <c r="N7" i="11"/>
  <c r="M9" i="11" l="1"/>
  <c r="K7" i="11"/>
  <c r="J9" i="11"/>
  <c r="I9" i="11"/>
  <c r="N9" i="11"/>
  <c r="K9" i="11"/>
  <c r="J10" i="11"/>
  <c r="K11" i="11"/>
  <c r="K8" i="11"/>
  <c r="N8" i="11"/>
  <c r="J8" i="11"/>
  <c r="M8" i="11"/>
  <c r="I8" i="11"/>
  <c r="L8" i="11"/>
  <c r="L7" i="11"/>
  <c r="L11" i="11"/>
  <c r="I7" i="11"/>
  <c r="M7" i="11"/>
  <c r="L10" i="11"/>
  <c r="I11" i="11"/>
  <c r="M11" i="11"/>
  <c r="J7" i="11"/>
  <c r="I10" i="11"/>
  <c r="J11" i="11"/>
  <c r="N8" i="10"/>
  <c r="N7" i="10"/>
  <c r="K7" i="10"/>
  <c r="M7" i="10"/>
  <c r="N8" i="9"/>
  <c r="N7" i="9"/>
  <c r="K7" i="9"/>
  <c r="M7" i="9"/>
  <c r="N36" i="7"/>
  <c r="M36" i="7"/>
  <c r="L36" i="7"/>
  <c r="K36" i="7"/>
  <c r="J36" i="7"/>
  <c r="I36" i="7"/>
  <c r="N35" i="7"/>
  <c r="M35" i="7"/>
  <c r="L35" i="7"/>
  <c r="K35" i="7"/>
  <c r="J35" i="7"/>
  <c r="I35" i="7"/>
  <c r="N34" i="7"/>
  <c r="M34" i="7"/>
  <c r="L34" i="7"/>
  <c r="K34" i="7"/>
  <c r="J34" i="7"/>
  <c r="I34" i="7"/>
  <c r="N33" i="7"/>
  <c r="M33" i="7"/>
  <c r="L33" i="7"/>
  <c r="K33" i="7"/>
  <c r="J33" i="7"/>
  <c r="I33" i="7"/>
  <c r="N32" i="7"/>
  <c r="M32" i="7"/>
  <c r="L32" i="7"/>
  <c r="K32" i="7"/>
  <c r="J32" i="7"/>
  <c r="I32" i="7"/>
  <c r="N31" i="7"/>
  <c r="M31" i="7"/>
  <c r="L31" i="7"/>
  <c r="K31" i="7"/>
  <c r="J31" i="7"/>
  <c r="I31" i="7"/>
  <c r="N30" i="7"/>
  <c r="M30" i="7"/>
  <c r="L30" i="7"/>
  <c r="K30" i="7"/>
  <c r="J30" i="7"/>
  <c r="I30" i="7"/>
  <c r="N29" i="7"/>
  <c r="M29" i="7"/>
  <c r="L29" i="7"/>
  <c r="K29" i="7"/>
  <c r="J29" i="7"/>
  <c r="I29" i="7"/>
  <c r="N28" i="7"/>
  <c r="M28" i="7"/>
  <c r="L28" i="7"/>
  <c r="K28" i="7"/>
  <c r="J28" i="7"/>
  <c r="I28" i="7"/>
  <c r="N27" i="7"/>
  <c r="M27" i="7"/>
  <c r="L27" i="7"/>
  <c r="K27" i="7"/>
  <c r="J27" i="7"/>
  <c r="I27" i="7"/>
  <c r="K26" i="7"/>
  <c r="N26" i="7"/>
  <c r="N25" i="7"/>
  <c r="K25" i="7"/>
  <c r="J25" i="7"/>
  <c r="M25" i="7"/>
  <c r="N24" i="7"/>
  <c r="M24" i="7"/>
  <c r="K24" i="7"/>
  <c r="J24" i="7"/>
  <c r="I24" i="7"/>
  <c r="L24" i="7"/>
  <c r="K23" i="7"/>
  <c r="K22" i="7"/>
  <c r="N22" i="7"/>
  <c r="N21" i="7"/>
  <c r="K21" i="7"/>
  <c r="J21" i="7"/>
  <c r="M21" i="7"/>
  <c r="N20" i="7"/>
  <c r="M20" i="7"/>
  <c r="K20" i="7"/>
  <c r="J20" i="7"/>
  <c r="I20" i="7"/>
  <c r="L20" i="7"/>
  <c r="K19" i="7"/>
  <c r="K18" i="7"/>
  <c r="N18" i="7"/>
  <c r="N17" i="7"/>
  <c r="K17" i="7"/>
  <c r="J17" i="7"/>
  <c r="M17" i="7"/>
  <c r="N16" i="7"/>
  <c r="M16" i="7"/>
  <c r="K16" i="7"/>
  <c r="J16" i="7"/>
  <c r="I16" i="7"/>
  <c r="L16" i="7"/>
  <c r="K15" i="7"/>
  <c r="K14" i="7"/>
  <c r="N14" i="7"/>
  <c r="K13" i="7"/>
  <c r="J13" i="7"/>
  <c r="M13" i="7"/>
  <c r="L12" i="7"/>
  <c r="K11" i="7"/>
  <c r="N10" i="7"/>
  <c r="K9" i="7"/>
  <c r="M9" i="7"/>
  <c r="K8" i="7"/>
  <c r="N7" i="7"/>
  <c r="K33" i="6"/>
  <c r="N33" i="6"/>
  <c r="N32" i="6"/>
  <c r="K32" i="6"/>
  <c r="J32" i="6"/>
  <c r="M32" i="6"/>
  <c r="N31" i="6"/>
  <c r="M31" i="6"/>
  <c r="K31" i="6"/>
  <c r="J31" i="6"/>
  <c r="I31" i="6"/>
  <c r="L31" i="6"/>
  <c r="K30" i="6"/>
  <c r="K29" i="6"/>
  <c r="N29" i="6"/>
  <c r="N28" i="6"/>
  <c r="K28" i="6"/>
  <c r="J28" i="6"/>
  <c r="M28" i="6"/>
  <c r="N27" i="6"/>
  <c r="M27" i="6"/>
  <c r="K27" i="6"/>
  <c r="J27" i="6"/>
  <c r="I27" i="6"/>
  <c r="L27" i="6"/>
  <c r="K26" i="6"/>
  <c r="K25" i="6"/>
  <c r="N25" i="6"/>
  <c r="N24" i="6"/>
  <c r="K24" i="6"/>
  <c r="J24" i="6"/>
  <c r="M24" i="6"/>
  <c r="L23" i="6"/>
  <c r="K22" i="6"/>
  <c r="N21" i="6"/>
  <c r="M20" i="6"/>
  <c r="L19" i="6"/>
  <c r="N18" i="6"/>
  <c r="M17" i="6"/>
  <c r="K16" i="6"/>
  <c r="N15" i="6"/>
  <c r="L14" i="6"/>
  <c r="K13" i="6"/>
  <c r="N12" i="6"/>
  <c r="M11" i="6"/>
  <c r="L10" i="6"/>
  <c r="K9" i="6"/>
  <c r="M8" i="6"/>
  <c r="L7" i="6"/>
  <c r="K28" i="5"/>
  <c r="N28" i="5"/>
  <c r="N27" i="5"/>
  <c r="K27" i="5"/>
  <c r="J27" i="5"/>
  <c r="M27" i="5"/>
  <c r="N26" i="5"/>
  <c r="M26" i="5"/>
  <c r="K26" i="5"/>
  <c r="J26" i="5"/>
  <c r="I26" i="5"/>
  <c r="L26" i="5"/>
  <c r="K25" i="5"/>
  <c r="K24" i="5"/>
  <c r="N24" i="5"/>
  <c r="N23" i="5"/>
  <c r="K23" i="5"/>
  <c r="J23" i="5"/>
  <c r="M23" i="5"/>
  <c r="N22" i="5"/>
  <c r="M22" i="5"/>
  <c r="K22" i="5"/>
  <c r="J22" i="5"/>
  <c r="I22" i="5"/>
  <c r="L22" i="5"/>
  <c r="K21" i="5"/>
  <c r="N20" i="5"/>
  <c r="M19" i="5"/>
  <c r="K18" i="5"/>
  <c r="N17" i="5"/>
  <c r="M16" i="5"/>
  <c r="L15" i="5"/>
  <c r="N14" i="5"/>
  <c r="M13" i="5"/>
  <c r="K12" i="5"/>
  <c r="N11" i="5"/>
  <c r="L10" i="5"/>
  <c r="K9" i="5"/>
  <c r="N8" i="5"/>
  <c r="M7" i="5"/>
  <c r="K34" i="8"/>
  <c r="N34" i="8"/>
  <c r="N33" i="8"/>
  <c r="K33" i="8"/>
  <c r="J33" i="8"/>
  <c r="M33" i="8"/>
  <c r="N32" i="8"/>
  <c r="M32" i="8"/>
  <c r="K32" i="8"/>
  <c r="J32" i="8"/>
  <c r="I32" i="8"/>
  <c r="L32" i="8"/>
  <c r="K31" i="8"/>
  <c r="K30" i="8"/>
  <c r="N30" i="8"/>
  <c r="N29" i="8"/>
  <c r="K29" i="8"/>
  <c r="J29" i="8"/>
  <c r="M29" i="8"/>
  <c r="N28" i="8"/>
  <c r="M28" i="8"/>
  <c r="K28" i="8"/>
  <c r="J28" i="8"/>
  <c r="I28" i="8"/>
  <c r="L28" i="8"/>
  <c r="K27" i="8"/>
  <c r="K26" i="8"/>
  <c r="N26" i="8"/>
  <c r="N25" i="8"/>
  <c r="K25" i="8"/>
  <c r="J25" i="8"/>
  <c r="M25" i="8"/>
  <c r="N24" i="8"/>
  <c r="M24" i="8"/>
  <c r="K24" i="8"/>
  <c r="J24" i="8"/>
  <c r="I24" i="8"/>
  <c r="L24" i="8"/>
  <c r="K23" i="8"/>
  <c r="N15" i="8"/>
  <c r="L14" i="8"/>
  <c r="K13" i="8"/>
  <c r="N12" i="8"/>
  <c r="M11" i="8"/>
  <c r="L10" i="8"/>
  <c r="K9" i="8"/>
  <c r="M8" i="8"/>
  <c r="L7" i="8"/>
  <c r="N30" i="4"/>
  <c r="M29" i="4"/>
  <c r="L28" i="4"/>
  <c r="K27" i="4"/>
  <c r="M26" i="4"/>
  <c r="L25" i="4"/>
  <c r="N24" i="4"/>
  <c r="M23" i="4"/>
  <c r="K22" i="4"/>
  <c r="N21" i="4"/>
  <c r="M20" i="4"/>
  <c r="L19" i="4"/>
  <c r="N18" i="4"/>
  <c r="M17" i="4"/>
  <c r="K16" i="4"/>
  <c r="N15" i="4"/>
  <c r="L14" i="4"/>
  <c r="K13" i="4"/>
  <c r="N12" i="4"/>
  <c r="M11" i="4"/>
  <c r="L10" i="4"/>
  <c r="K9" i="4"/>
  <c r="M8" i="4"/>
  <c r="L7" i="4"/>
  <c r="N29" i="4" l="1"/>
  <c r="K29" i="4"/>
  <c r="J9" i="7"/>
  <c r="N9" i="7"/>
  <c r="K12" i="7"/>
  <c r="N13" i="7"/>
  <c r="K11" i="6"/>
  <c r="N11" i="6"/>
  <c r="J10" i="6"/>
  <c r="K20" i="6"/>
  <c r="N8" i="6"/>
  <c r="K10" i="6"/>
  <c r="N20" i="6"/>
  <c r="J23" i="6"/>
  <c r="K23" i="6"/>
  <c r="K7" i="6"/>
  <c r="N10" i="6"/>
  <c r="I10" i="6"/>
  <c r="N17" i="6"/>
  <c r="K8" i="8"/>
  <c r="J10" i="8"/>
  <c r="K10" i="8"/>
  <c r="J8" i="8"/>
  <c r="K14" i="8"/>
  <c r="N14" i="8"/>
  <c r="K7" i="8"/>
  <c r="N8" i="8"/>
  <c r="N11" i="8"/>
  <c r="I14" i="8"/>
  <c r="J14" i="8"/>
  <c r="K10" i="4"/>
  <c r="N17" i="4"/>
  <c r="K8" i="4"/>
  <c r="I10" i="4"/>
  <c r="N8" i="4"/>
  <c r="J10" i="4"/>
  <c r="N23" i="4"/>
  <c r="N11" i="4"/>
  <c r="K26" i="4"/>
  <c r="J17" i="4"/>
  <c r="K18" i="4"/>
  <c r="K19" i="4"/>
  <c r="N26" i="4"/>
  <c r="K28" i="4"/>
  <c r="J19" i="4"/>
  <c r="N10" i="4"/>
  <c r="K17" i="4"/>
  <c r="M14" i="4"/>
  <c r="M25" i="4"/>
  <c r="K7" i="4"/>
  <c r="I14" i="4"/>
  <c r="N14" i="4"/>
  <c r="J20" i="4"/>
  <c r="K21" i="4"/>
  <c r="I25" i="4"/>
  <c r="N25" i="4"/>
  <c r="M28" i="4"/>
  <c r="J11" i="4"/>
  <c r="K12" i="4"/>
  <c r="J14" i="4"/>
  <c r="M19" i="4"/>
  <c r="K20" i="4"/>
  <c r="J23" i="4"/>
  <c r="K24" i="4"/>
  <c r="J25" i="4"/>
  <c r="I28" i="4"/>
  <c r="N28" i="4"/>
  <c r="J8" i="4"/>
  <c r="M10" i="4"/>
  <c r="K11" i="4"/>
  <c r="K14" i="4"/>
  <c r="K15" i="4"/>
  <c r="I19" i="4"/>
  <c r="N19" i="4"/>
  <c r="N20" i="4"/>
  <c r="K23" i="4"/>
  <c r="K25" i="4"/>
  <c r="J26" i="4"/>
  <c r="J28" i="4"/>
  <c r="K7" i="5"/>
  <c r="N7" i="5"/>
  <c r="N13" i="5"/>
  <c r="J15" i="5"/>
  <c r="N19" i="5"/>
  <c r="J13" i="5"/>
  <c r="K14" i="5"/>
  <c r="K15" i="5"/>
  <c r="K13" i="5"/>
  <c r="K8" i="10"/>
  <c r="J7" i="10"/>
  <c r="L8" i="10"/>
  <c r="L7" i="10"/>
  <c r="I8" i="10"/>
  <c r="M8" i="10"/>
  <c r="I7" i="10"/>
  <c r="J8" i="10"/>
  <c r="K8" i="9"/>
  <c r="J7" i="9"/>
  <c r="L8" i="9"/>
  <c r="L7" i="9"/>
  <c r="I8" i="9"/>
  <c r="M8" i="9"/>
  <c r="I7" i="9"/>
  <c r="J8" i="9"/>
  <c r="K7" i="7"/>
  <c r="K10" i="7"/>
  <c r="M12" i="7"/>
  <c r="N12" i="7"/>
  <c r="I12" i="7"/>
  <c r="J12" i="7"/>
  <c r="L8" i="7"/>
  <c r="L11" i="7"/>
  <c r="L15" i="7"/>
  <c r="L19" i="7"/>
  <c r="L23" i="7"/>
  <c r="L10" i="7"/>
  <c r="I15" i="7"/>
  <c r="L26" i="7"/>
  <c r="I7" i="7"/>
  <c r="M7" i="7"/>
  <c r="J8" i="7"/>
  <c r="N8" i="7"/>
  <c r="L9" i="7"/>
  <c r="I10" i="7"/>
  <c r="M10" i="7"/>
  <c r="J11" i="7"/>
  <c r="N11" i="7"/>
  <c r="L13" i="7"/>
  <c r="I14" i="7"/>
  <c r="M14" i="7"/>
  <c r="J15" i="7"/>
  <c r="N15" i="7"/>
  <c r="L17" i="7"/>
  <c r="I18" i="7"/>
  <c r="M18" i="7"/>
  <c r="J19" i="7"/>
  <c r="N19" i="7"/>
  <c r="L21" i="7"/>
  <c r="I22" i="7"/>
  <c r="M22" i="7"/>
  <c r="J23" i="7"/>
  <c r="N23" i="7"/>
  <c r="L25" i="7"/>
  <c r="I26" i="7"/>
  <c r="M26" i="7"/>
  <c r="L7" i="7"/>
  <c r="I8" i="7"/>
  <c r="M8" i="7"/>
  <c r="I11" i="7"/>
  <c r="M11" i="7"/>
  <c r="L14" i="7"/>
  <c r="M15" i="7"/>
  <c r="L18" i="7"/>
  <c r="I19" i="7"/>
  <c r="M19" i="7"/>
  <c r="L22" i="7"/>
  <c r="I23" i="7"/>
  <c r="M23" i="7"/>
  <c r="J7" i="7"/>
  <c r="I9" i="7"/>
  <c r="J10" i="7"/>
  <c r="I13" i="7"/>
  <c r="J14" i="7"/>
  <c r="I17" i="7"/>
  <c r="J18" i="7"/>
  <c r="I21" i="7"/>
  <c r="J22" i="7"/>
  <c r="I25" i="7"/>
  <c r="J26" i="7"/>
  <c r="K21" i="6"/>
  <c r="J20" i="6"/>
  <c r="M19" i="6"/>
  <c r="I19" i="6"/>
  <c r="N19" i="6"/>
  <c r="J19" i="6"/>
  <c r="K19" i="6"/>
  <c r="K18" i="6"/>
  <c r="J17" i="6"/>
  <c r="K17" i="6"/>
  <c r="K15" i="6"/>
  <c r="M14" i="6"/>
  <c r="N14" i="6"/>
  <c r="I14" i="6"/>
  <c r="J14" i="6"/>
  <c r="K14" i="6"/>
  <c r="J11" i="6"/>
  <c r="K12" i="6"/>
  <c r="M10" i="6"/>
  <c r="M7" i="6"/>
  <c r="I7" i="6"/>
  <c r="N7" i="6"/>
  <c r="J7" i="6"/>
  <c r="J8" i="6"/>
  <c r="K8" i="6"/>
  <c r="M23" i="6"/>
  <c r="I23" i="6"/>
  <c r="N23" i="6"/>
  <c r="L9" i="6"/>
  <c r="L16" i="6"/>
  <c r="L26" i="6"/>
  <c r="L12" i="6"/>
  <c r="M13" i="6"/>
  <c r="I16" i="6"/>
  <c r="L25" i="6"/>
  <c r="I26" i="6"/>
  <c r="M26" i="6"/>
  <c r="L29" i="6"/>
  <c r="I30" i="6"/>
  <c r="M30" i="6"/>
  <c r="L8" i="6"/>
  <c r="J9" i="6"/>
  <c r="L11" i="6"/>
  <c r="I12" i="6"/>
  <c r="M12" i="6"/>
  <c r="J13" i="6"/>
  <c r="N13" i="6"/>
  <c r="I15" i="6"/>
  <c r="M15" i="6"/>
  <c r="J16" i="6"/>
  <c r="N16" i="6"/>
  <c r="L17" i="6"/>
  <c r="I18" i="6"/>
  <c r="M18" i="6"/>
  <c r="L20" i="6"/>
  <c r="I21" i="6"/>
  <c r="M21" i="6"/>
  <c r="J22" i="6"/>
  <c r="N22" i="6"/>
  <c r="L24" i="6"/>
  <c r="I25" i="6"/>
  <c r="M25" i="6"/>
  <c r="J26" i="6"/>
  <c r="N26" i="6"/>
  <c r="L28" i="6"/>
  <c r="I29" i="6"/>
  <c r="M29" i="6"/>
  <c r="J30" i="6"/>
  <c r="N30" i="6"/>
  <c r="L32" i="6"/>
  <c r="I33" i="6"/>
  <c r="M33" i="6"/>
  <c r="L13" i="6"/>
  <c r="L22" i="6"/>
  <c r="L30" i="6"/>
  <c r="I9" i="6"/>
  <c r="M9" i="6"/>
  <c r="I13" i="6"/>
  <c r="L15" i="6"/>
  <c r="M16" i="6"/>
  <c r="L18" i="6"/>
  <c r="L21" i="6"/>
  <c r="I22" i="6"/>
  <c r="M22" i="6"/>
  <c r="L33" i="6"/>
  <c r="N9" i="6"/>
  <c r="I8" i="6"/>
  <c r="I11" i="6"/>
  <c r="J12" i="6"/>
  <c r="J15" i="6"/>
  <c r="I17" i="6"/>
  <c r="J18" i="6"/>
  <c r="I20" i="6"/>
  <c r="J21" i="6"/>
  <c r="I24" i="6"/>
  <c r="J25" i="6"/>
  <c r="I28" i="6"/>
  <c r="J29" i="6"/>
  <c r="I32" i="6"/>
  <c r="J33" i="6"/>
  <c r="K20" i="5"/>
  <c r="J19" i="5"/>
  <c r="K19" i="5"/>
  <c r="K17" i="5"/>
  <c r="J16" i="5"/>
  <c r="K16" i="5"/>
  <c r="N16" i="5"/>
  <c r="M15" i="5"/>
  <c r="I15" i="5"/>
  <c r="N15" i="5"/>
  <c r="K11" i="5"/>
  <c r="M10" i="5"/>
  <c r="I10" i="5"/>
  <c r="N10" i="5"/>
  <c r="J10" i="5"/>
  <c r="K10" i="5"/>
  <c r="J7" i="5"/>
  <c r="K8" i="5"/>
  <c r="I12" i="5"/>
  <c r="M12" i="5"/>
  <c r="L14" i="5"/>
  <c r="L17" i="5"/>
  <c r="I18" i="5"/>
  <c r="M18" i="5"/>
  <c r="L20" i="5"/>
  <c r="I21" i="5"/>
  <c r="M21" i="5"/>
  <c r="L24" i="5"/>
  <c r="I25" i="5"/>
  <c r="M25" i="5"/>
  <c r="L28" i="5"/>
  <c r="L9" i="5"/>
  <c r="L8" i="5"/>
  <c r="I9" i="5"/>
  <c r="M9" i="5"/>
  <c r="L11" i="5"/>
  <c r="L7" i="5"/>
  <c r="I8" i="5"/>
  <c r="J9" i="5"/>
  <c r="N9" i="5"/>
  <c r="I11" i="5"/>
  <c r="M11" i="5"/>
  <c r="J12" i="5"/>
  <c r="N12" i="5"/>
  <c r="L13" i="5"/>
  <c r="I14" i="5"/>
  <c r="M14" i="5"/>
  <c r="L16" i="5"/>
  <c r="I17" i="5"/>
  <c r="M17" i="5"/>
  <c r="J18" i="5"/>
  <c r="N18" i="5"/>
  <c r="L19" i="5"/>
  <c r="I20" i="5"/>
  <c r="M20" i="5"/>
  <c r="J21" i="5"/>
  <c r="N21" i="5"/>
  <c r="L27" i="5"/>
  <c r="I28" i="5"/>
  <c r="M28" i="5"/>
  <c r="L12" i="5"/>
  <c r="L18" i="5"/>
  <c r="L21" i="5"/>
  <c r="L25" i="5"/>
  <c r="M8" i="5"/>
  <c r="L23" i="5"/>
  <c r="I24" i="5"/>
  <c r="M24" i="5"/>
  <c r="J25" i="5"/>
  <c r="N25" i="5"/>
  <c r="I7" i="5"/>
  <c r="J8" i="5"/>
  <c r="J11" i="5"/>
  <c r="I13" i="5"/>
  <c r="J14" i="5"/>
  <c r="I16" i="5"/>
  <c r="J17" i="5"/>
  <c r="I19" i="5"/>
  <c r="J20" i="5"/>
  <c r="I23" i="5"/>
  <c r="J24" i="5"/>
  <c r="I27" i="5"/>
  <c r="J28" i="5"/>
  <c r="K15" i="8"/>
  <c r="M14" i="8"/>
  <c r="J11" i="8"/>
  <c r="K11" i="8"/>
  <c r="K12" i="8"/>
  <c r="M10" i="8"/>
  <c r="I10" i="8"/>
  <c r="N10" i="8"/>
  <c r="M7" i="8"/>
  <c r="I7" i="8"/>
  <c r="N7" i="8"/>
  <c r="J7" i="8"/>
  <c r="L13" i="8"/>
  <c r="L27" i="8"/>
  <c r="I9" i="8"/>
  <c r="M9" i="8"/>
  <c r="M23" i="8"/>
  <c r="L34" i="8"/>
  <c r="L9" i="8"/>
  <c r="L31" i="8"/>
  <c r="L30" i="8"/>
  <c r="I31" i="8"/>
  <c r="M31" i="8"/>
  <c r="L8" i="8"/>
  <c r="J9" i="8"/>
  <c r="N9" i="8"/>
  <c r="L11" i="8"/>
  <c r="I12" i="8"/>
  <c r="M12" i="8"/>
  <c r="J13" i="8"/>
  <c r="N13" i="8"/>
  <c r="I15" i="8"/>
  <c r="M15" i="8"/>
  <c r="J23" i="8"/>
  <c r="N23" i="8"/>
  <c r="L25" i="8"/>
  <c r="I26" i="8"/>
  <c r="M26" i="8"/>
  <c r="J27" i="8"/>
  <c r="N27" i="8"/>
  <c r="L33" i="8"/>
  <c r="I34" i="8"/>
  <c r="M34" i="8"/>
  <c r="L23" i="8"/>
  <c r="L12" i="8"/>
  <c r="I13" i="8"/>
  <c r="M13" i="8"/>
  <c r="L15" i="8"/>
  <c r="I23" i="8"/>
  <c r="L26" i="8"/>
  <c r="I27" i="8"/>
  <c r="M27" i="8"/>
  <c r="L29" i="8"/>
  <c r="I30" i="8"/>
  <c r="M30" i="8"/>
  <c r="J31" i="8"/>
  <c r="N31" i="8"/>
  <c r="I8" i="8"/>
  <c r="I11" i="8"/>
  <c r="J12" i="8"/>
  <c r="J15" i="8"/>
  <c r="I25" i="8"/>
  <c r="J26" i="8"/>
  <c r="I29" i="8"/>
  <c r="J30" i="8"/>
  <c r="I33" i="8"/>
  <c r="J34" i="8"/>
  <c r="K30" i="4"/>
  <c r="J29" i="4"/>
  <c r="M7" i="4"/>
  <c r="I7" i="4"/>
  <c r="N7" i="4"/>
  <c r="J7" i="4"/>
  <c r="L9" i="4"/>
  <c r="L27" i="4"/>
  <c r="I9" i="4"/>
  <c r="M9" i="4"/>
  <c r="L21" i="4"/>
  <c r="M22" i="4"/>
  <c r="L24" i="4"/>
  <c r="I27" i="4"/>
  <c r="M27" i="4"/>
  <c r="L30" i="4"/>
  <c r="L13" i="4"/>
  <c r="L16" i="4"/>
  <c r="L12" i="4"/>
  <c r="I13" i="4"/>
  <c r="M13" i="4"/>
  <c r="M12" i="4"/>
  <c r="M15" i="4"/>
  <c r="J16" i="4"/>
  <c r="N16" i="4"/>
  <c r="L23" i="4"/>
  <c r="I24" i="4"/>
  <c r="M24" i="4"/>
  <c r="L29" i="4"/>
  <c r="I30" i="4"/>
  <c r="M30" i="4"/>
  <c r="L22" i="4"/>
  <c r="L15" i="4"/>
  <c r="I16" i="4"/>
  <c r="M16" i="4"/>
  <c r="L18" i="4"/>
  <c r="I22" i="4"/>
  <c r="L8" i="4"/>
  <c r="J9" i="4"/>
  <c r="N9" i="4"/>
  <c r="L11" i="4"/>
  <c r="I12" i="4"/>
  <c r="J13" i="4"/>
  <c r="N13" i="4"/>
  <c r="I15" i="4"/>
  <c r="L17" i="4"/>
  <c r="I18" i="4"/>
  <c r="M18" i="4"/>
  <c r="L20" i="4"/>
  <c r="I21" i="4"/>
  <c r="M21" i="4"/>
  <c r="J22" i="4"/>
  <c r="N22" i="4"/>
  <c r="L26" i="4"/>
  <c r="J27" i="4"/>
  <c r="N27" i="4"/>
  <c r="I8" i="4"/>
  <c r="I11" i="4"/>
  <c r="J12" i="4"/>
  <c r="J15" i="4"/>
  <c r="I17" i="4"/>
  <c r="J18" i="4"/>
  <c r="I20" i="4"/>
  <c r="J21" i="4"/>
  <c r="I23" i="4"/>
  <c r="J24" i="4"/>
  <c r="I26" i="4"/>
  <c r="I29" i="4"/>
  <c r="J30" i="4"/>
  <c r="D28" i="3"/>
  <c r="L28" i="3" s="1"/>
  <c r="D27" i="3"/>
  <c r="K27" i="3" s="1"/>
  <c r="D26" i="3"/>
  <c r="M26" i="3" s="1"/>
  <c r="D25" i="3"/>
  <c r="L25" i="3" s="1"/>
  <c r="D24" i="3"/>
  <c r="N24" i="3" s="1"/>
  <c r="D23" i="3"/>
  <c r="M23" i="3" s="1"/>
  <c r="D22" i="3"/>
  <c r="K22" i="3" s="1"/>
  <c r="D21" i="3"/>
  <c r="N21" i="3" s="1"/>
  <c r="D20" i="3"/>
  <c r="M20" i="3" s="1"/>
  <c r="D19" i="3"/>
  <c r="L19" i="3" s="1"/>
  <c r="D18" i="3"/>
  <c r="N18" i="3" s="1"/>
  <c r="D17" i="3"/>
  <c r="M17" i="3" s="1"/>
  <c r="D16" i="3"/>
  <c r="K16" i="3" s="1"/>
  <c r="D15" i="3"/>
  <c r="N15" i="3" s="1"/>
  <c r="D14" i="3"/>
  <c r="L14" i="3" s="1"/>
  <c r="D13" i="3"/>
  <c r="K13" i="3" s="1"/>
  <c r="D12" i="3"/>
  <c r="N12" i="3" s="1"/>
  <c r="D11" i="3"/>
  <c r="M11" i="3" s="1"/>
  <c r="D10" i="3"/>
  <c r="L10" i="3" s="1"/>
  <c r="D9" i="3"/>
  <c r="K9" i="3" s="1"/>
  <c r="D8" i="3"/>
  <c r="M8" i="3" s="1"/>
  <c r="D7" i="3"/>
  <c r="L7" i="3" s="1"/>
  <c r="N20" i="3" l="1"/>
  <c r="N8" i="3"/>
  <c r="K12" i="3"/>
  <c r="J28" i="3"/>
  <c r="N28" i="3"/>
  <c r="N35" i="2"/>
  <c r="L37" i="2"/>
  <c r="M22" i="2"/>
  <c r="K31" i="2"/>
  <c r="K8" i="3"/>
  <c r="K25" i="3"/>
  <c r="K24" i="3"/>
  <c r="K21" i="3"/>
  <c r="J20" i="3"/>
  <c r="K20" i="3"/>
  <c r="J14" i="3"/>
  <c r="K14" i="3"/>
  <c r="J23" i="3"/>
  <c r="N14" i="3"/>
  <c r="K23" i="3"/>
  <c r="J26" i="3"/>
  <c r="J8" i="3"/>
  <c r="I14" i="3"/>
  <c r="N17" i="3"/>
  <c r="J25" i="3"/>
  <c r="I28" i="3"/>
  <c r="J11" i="3"/>
  <c r="K11" i="3"/>
  <c r="K10" i="3"/>
  <c r="M7" i="3"/>
  <c r="M19" i="3"/>
  <c r="N7" i="3"/>
  <c r="I7" i="3"/>
  <c r="M10" i="3"/>
  <c r="K15" i="3"/>
  <c r="I19" i="3"/>
  <c r="N19" i="3"/>
  <c r="J7" i="3"/>
  <c r="I10" i="3"/>
  <c r="N10" i="3"/>
  <c r="N11" i="3"/>
  <c r="M14" i="3"/>
  <c r="J17" i="3"/>
  <c r="K18" i="3"/>
  <c r="J19" i="3"/>
  <c r="N23" i="3"/>
  <c r="M25" i="3"/>
  <c r="K26" i="3"/>
  <c r="K28" i="3"/>
  <c r="K7" i="3"/>
  <c r="J10" i="3"/>
  <c r="K17" i="3"/>
  <c r="K19" i="3"/>
  <c r="I25" i="3"/>
  <c r="N25" i="3"/>
  <c r="N26" i="3"/>
  <c r="M28" i="3"/>
  <c r="I16" i="3"/>
  <c r="L9" i="3"/>
  <c r="M9" i="3"/>
  <c r="L15" i="3"/>
  <c r="M16" i="3"/>
  <c r="J9" i="3"/>
  <c r="L11" i="3"/>
  <c r="I12" i="3"/>
  <c r="M12" i="3"/>
  <c r="J13" i="3"/>
  <c r="N13" i="3"/>
  <c r="I15" i="3"/>
  <c r="M15" i="3"/>
  <c r="J16" i="3"/>
  <c r="L17" i="3"/>
  <c r="I18" i="3"/>
  <c r="M18" i="3"/>
  <c r="L20" i="3"/>
  <c r="I21" i="3"/>
  <c r="M21" i="3"/>
  <c r="J22" i="3"/>
  <c r="N22" i="3"/>
  <c r="L23" i="3"/>
  <c r="I24" i="3"/>
  <c r="M24" i="3"/>
  <c r="L26" i="3"/>
  <c r="J27" i="3"/>
  <c r="N27" i="3"/>
  <c r="L13" i="3"/>
  <c r="L16" i="3"/>
  <c r="L22" i="3"/>
  <c r="L27" i="3"/>
  <c r="I9" i="3"/>
  <c r="L12" i="3"/>
  <c r="I13" i="3"/>
  <c r="M13" i="3"/>
  <c r="L18" i="3"/>
  <c r="L21" i="3"/>
  <c r="I22" i="3"/>
  <c r="M22" i="3"/>
  <c r="L24" i="3"/>
  <c r="I27" i="3"/>
  <c r="M27" i="3"/>
  <c r="L8" i="3"/>
  <c r="N9" i="3"/>
  <c r="N16" i="3"/>
  <c r="I8" i="3"/>
  <c r="I11" i="3"/>
  <c r="J12" i="3"/>
  <c r="J15" i="3"/>
  <c r="I17" i="3"/>
  <c r="J18" i="3"/>
  <c r="I20" i="3"/>
  <c r="J21" i="3"/>
  <c r="I23" i="3"/>
  <c r="J24" i="3"/>
  <c r="I26" i="3"/>
  <c r="L36" i="2"/>
  <c r="I41" i="2"/>
  <c r="J24" i="2"/>
  <c r="K32" i="2"/>
  <c r="L28" i="2"/>
  <c r="L30" i="2"/>
  <c r="I10" i="2"/>
  <c r="L26" i="2" l="1"/>
  <c r="L23" i="2"/>
  <c r="L19" i="2"/>
  <c r="N10" i="2"/>
  <c r="L38" i="2"/>
  <c r="M38" i="2"/>
  <c r="I38" i="2"/>
  <c r="N38" i="2"/>
  <c r="J38" i="2"/>
  <c r="K38" i="2"/>
  <c r="M18" i="2"/>
  <c r="K20" i="2"/>
  <c r="M27" i="2"/>
  <c r="M9" i="2"/>
  <c r="J39" i="2"/>
  <c r="N39" i="2"/>
  <c r="K39" i="2"/>
  <c r="L39" i="2"/>
  <c r="I39" i="2"/>
  <c r="M39" i="2"/>
  <c r="J16" i="2"/>
  <c r="K15" i="2"/>
  <c r="M15" i="2"/>
  <c r="N15" i="2"/>
  <c r="I15" i="2"/>
  <c r="J15" i="2"/>
  <c r="L15" i="2"/>
  <c r="M34" i="2"/>
  <c r="L14" i="2"/>
  <c r="M14" i="2"/>
  <c r="I14" i="2"/>
  <c r="N14" i="2"/>
  <c r="J14" i="2"/>
  <c r="K14" i="2"/>
  <c r="L13" i="2"/>
  <c r="M12" i="2"/>
  <c r="L10" i="2"/>
  <c r="N39" i="1"/>
  <c r="N38" i="1"/>
  <c r="J12" i="2"/>
  <c r="N31" i="2"/>
  <c r="I22" i="2"/>
  <c r="I13" i="2"/>
  <c r="N22" i="2"/>
  <c r="K22" i="2"/>
  <c r="I18" i="2"/>
  <c r="L27" i="2"/>
  <c r="J10" i="2"/>
  <c r="J27" i="2"/>
  <c r="K10" i="2"/>
  <c r="M10" i="2"/>
  <c r="N16" i="2"/>
  <c r="M35" i="2"/>
  <c r="I35" i="2"/>
  <c r="N12" i="2"/>
  <c r="L32" i="2"/>
  <c r="J37" i="2"/>
  <c r="N19" i="2"/>
  <c r="I31" i="2"/>
  <c r="N23" i="2"/>
  <c r="K35" i="2"/>
  <c r="L35" i="2"/>
  <c r="J28" i="2"/>
  <c r="J22" i="2"/>
  <c r="I19" i="2"/>
  <c r="N28" i="2"/>
  <c r="I9" i="2"/>
  <c r="J35" i="2"/>
  <c r="I12" i="2"/>
  <c r="L12" i="2"/>
  <c r="M19" i="2"/>
  <c r="K36" i="2"/>
  <c r="K28" i="2"/>
  <c r="K16" i="2"/>
  <c r="K12" i="2"/>
  <c r="L7" i="2"/>
  <c r="I7" i="2"/>
  <c r="M7" i="2"/>
  <c r="J7" i="2"/>
  <c r="N7" i="2"/>
  <c r="K7" i="2"/>
  <c r="N9" i="2"/>
  <c r="K19" i="2"/>
  <c r="J19" i="2"/>
  <c r="I28" i="2"/>
  <c r="J9" i="2"/>
  <c r="I37" i="2"/>
  <c r="L18" i="2"/>
  <c r="K37" i="2"/>
  <c r="K18" i="2"/>
  <c r="M37" i="2"/>
  <c r="N37" i="2"/>
  <c r="I36" i="2"/>
  <c r="N18" i="2"/>
  <c r="L9" i="2"/>
  <c r="N36" i="2"/>
  <c r="K9" i="2"/>
  <c r="I23" i="2"/>
  <c r="L34" i="2"/>
  <c r="I27" i="2"/>
  <c r="M23" i="2"/>
  <c r="K23" i="2"/>
  <c r="M32" i="2"/>
  <c r="K13" i="2"/>
  <c r="K34" i="2"/>
  <c r="J31" i="2"/>
  <c r="M36" i="2"/>
  <c r="I30" i="2"/>
  <c r="M31" i="2"/>
  <c r="L22" i="2"/>
  <c r="L31" i="2"/>
  <c r="J23" i="2"/>
  <c r="J36" i="2"/>
  <c r="M28" i="2"/>
  <c r="I16" i="2"/>
  <c r="J32" i="2"/>
  <c r="M13" i="2"/>
  <c r="J34" i="2"/>
  <c r="N34" i="2"/>
  <c r="L41" i="2"/>
  <c r="M24" i="2"/>
  <c r="J13" i="2"/>
  <c r="I34" i="2"/>
  <c r="N13" i="2"/>
  <c r="N32" i="2"/>
  <c r="J18" i="2"/>
  <c r="N14" i="1"/>
  <c r="N15" i="1"/>
  <c r="I20" i="2"/>
  <c r="M20" i="2"/>
  <c r="L20" i="2"/>
  <c r="M26" i="2"/>
  <c r="K26" i="2"/>
  <c r="J26" i="2"/>
  <c r="N26" i="2"/>
  <c r="M40" i="2"/>
  <c r="J40" i="2"/>
  <c r="N40" i="2"/>
  <c r="K40" i="2"/>
  <c r="M30" i="2"/>
  <c r="J30" i="2"/>
  <c r="N30" i="2"/>
  <c r="K30" i="2"/>
  <c r="L17" i="2"/>
  <c r="N17" i="2"/>
  <c r="I17" i="2"/>
  <c r="J17" i="2"/>
  <c r="M17" i="2"/>
  <c r="K17" i="2"/>
  <c r="L25" i="2"/>
  <c r="M25" i="2"/>
  <c r="K25" i="2"/>
  <c r="J25" i="2"/>
  <c r="N25" i="2"/>
  <c r="I25" i="2"/>
  <c r="L11" i="2"/>
  <c r="N11" i="2"/>
  <c r="I11" i="2"/>
  <c r="K11" i="2"/>
  <c r="J11" i="2"/>
  <c r="M11" i="2"/>
  <c r="N41" i="2"/>
  <c r="K41" i="2"/>
  <c r="I26" i="2"/>
  <c r="M41" i="2"/>
  <c r="L24" i="2"/>
  <c r="I24" i="2"/>
  <c r="L33" i="2"/>
  <c r="N33" i="2"/>
  <c r="I33" i="2"/>
  <c r="K33" i="2"/>
  <c r="M33" i="2"/>
  <c r="J33" i="2"/>
  <c r="J41" i="2"/>
  <c r="N24" i="2"/>
  <c r="J20" i="2"/>
  <c r="I40" i="2"/>
  <c r="L40" i="2"/>
  <c r="K24" i="2"/>
  <c r="N20" i="2"/>
  <c r="I32" i="2"/>
  <c r="M16" i="2"/>
  <c r="L16" i="2"/>
  <c r="L21" i="2"/>
  <c r="N21" i="2"/>
  <c r="I21" i="2"/>
  <c r="M21" i="2"/>
  <c r="K21" i="2"/>
  <c r="J21" i="2"/>
  <c r="L29" i="2"/>
  <c r="J29" i="2"/>
  <c r="I29" i="2"/>
  <c r="M29" i="2"/>
  <c r="N29" i="2"/>
  <c r="K29" i="2"/>
  <c r="L8" i="2"/>
  <c r="N8" i="2"/>
  <c r="I8" i="2"/>
  <c r="M8" i="2"/>
  <c r="J8" i="2"/>
  <c r="K8" i="2"/>
  <c r="N27" i="2"/>
  <c r="K27" i="2"/>
  <c r="N7" i="1"/>
  <c r="N36" i="1"/>
  <c r="N33" i="1"/>
  <c r="N27" i="1"/>
  <c r="N26" i="1"/>
  <c r="N23" i="1"/>
  <c r="N22" i="1"/>
  <c r="N16" i="1"/>
  <c r="N29" i="1"/>
  <c r="N17" i="1"/>
  <c r="N11" i="1"/>
  <c r="N35" i="1"/>
  <c r="N34" i="1"/>
  <c r="N28" i="1"/>
  <c r="N21" i="1"/>
  <c r="N20" i="1"/>
  <c r="N37" i="1"/>
  <c r="N31" i="1"/>
  <c r="N30" i="1"/>
  <c r="N24" i="1"/>
  <c r="N19" i="1"/>
  <c r="N13" i="1"/>
  <c r="N10" i="1"/>
  <c r="N41" i="1"/>
  <c r="N40" i="1"/>
  <c r="N32" i="1"/>
  <c r="N25" i="1"/>
  <c r="N18" i="1"/>
  <c r="N12" i="1"/>
  <c r="N9" i="1"/>
  <c r="I8" i="1" l="1"/>
  <c r="N8" i="1"/>
  <c r="K8" i="1"/>
  <c r="I7" i="1"/>
  <c r="K9" i="1"/>
  <c r="K39" i="1"/>
  <c r="L39" i="1"/>
  <c r="I39" i="1"/>
  <c r="M39" i="1"/>
  <c r="J39" i="1"/>
  <c r="I38" i="1"/>
  <c r="M38" i="1"/>
  <c r="J38" i="1"/>
  <c r="K38" i="1"/>
  <c r="L38" i="1"/>
  <c r="M7" i="1"/>
  <c r="I9" i="1"/>
  <c r="K7" i="1"/>
  <c r="J9" i="1"/>
  <c r="L9" i="1"/>
  <c r="L8" i="1"/>
  <c r="J15" i="1"/>
  <c r="K15" i="1"/>
  <c r="L15" i="1"/>
  <c r="I15" i="1"/>
  <c r="M15" i="1"/>
  <c r="M8" i="1"/>
  <c r="J7" i="1"/>
  <c r="L14" i="1"/>
  <c r="I14" i="1"/>
  <c r="M14" i="1"/>
  <c r="J14" i="1"/>
  <c r="K14" i="1"/>
  <c r="L7" i="1"/>
  <c r="M18" i="1"/>
  <c r="K18" i="1"/>
  <c r="J18" i="1"/>
  <c r="L18" i="1"/>
  <c r="I18" i="1"/>
  <c r="K41" i="1"/>
  <c r="J41" i="1"/>
  <c r="L41" i="1"/>
  <c r="I41" i="1"/>
  <c r="M41" i="1"/>
  <c r="K24" i="1"/>
  <c r="M24" i="1"/>
  <c r="I24" i="1"/>
  <c r="L24" i="1"/>
  <c r="J24" i="1"/>
  <c r="L20" i="1"/>
  <c r="I20" i="1"/>
  <c r="M20" i="1"/>
  <c r="K20" i="1"/>
  <c r="J20" i="1"/>
  <c r="K35" i="1"/>
  <c r="M35" i="1"/>
  <c r="L35" i="1"/>
  <c r="I35" i="1"/>
  <c r="J35" i="1"/>
  <c r="M16" i="1"/>
  <c r="L16" i="1"/>
  <c r="K16" i="1"/>
  <c r="J16" i="1"/>
  <c r="I16" i="1"/>
  <c r="L27" i="1"/>
  <c r="J27" i="1"/>
  <c r="K27" i="1"/>
  <c r="M27" i="1"/>
  <c r="I27" i="1"/>
  <c r="L25" i="1"/>
  <c r="J25" i="1"/>
  <c r="I25" i="1"/>
  <c r="M25" i="1"/>
  <c r="K25" i="1"/>
  <c r="I10" i="1"/>
  <c r="M10" i="1"/>
  <c r="J10" i="1"/>
  <c r="K10" i="1"/>
  <c r="L10" i="1"/>
  <c r="M30" i="1"/>
  <c r="K30" i="1"/>
  <c r="J30" i="1"/>
  <c r="I30" i="1"/>
  <c r="L30" i="1"/>
  <c r="L21" i="1"/>
  <c r="J21" i="1"/>
  <c r="I21" i="1"/>
  <c r="M21" i="1"/>
  <c r="K21" i="1"/>
  <c r="L11" i="1"/>
  <c r="I11" i="1"/>
  <c r="M11" i="1"/>
  <c r="J11" i="1"/>
  <c r="K11" i="1"/>
  <c r="M22" i="1"/>
  <c r="K22" i="1"/>
  <c r="J22" i="1"/>
  <c r="L22" i="1"/>
  <c r="I22" i="1"/>
  <c r="L33" i="1"/>
  <c r="M33" i="1"/>
  <c r="K33" i="1"/>
  <c r="J33" i="1"/>
  <c r="I33" i="1"/>
  <c r="M9" i="1"/>
  <c r="J32" i="1"/>
  <c r="M32" i="1"/>
  <c r="L32" i="1"/>
  <c r="K32" i="1"/>
  <c r="I32" i="1"/>
  <c r="L13" i="1"/>
  <c r="K13" i="1"/>
  <c r="J13" i="1"/>
  <c r="M13" i="1"/>
  <c r="I13" i="1"/>
  <c r="K31" i="1"/>
  <c r="L31" i="1"/>
  <c r="I31" i="1"/>
  <c r="M31" i="1"/>
  <c r="J31" i="1"/>
  <c r="J28" i="1"/>
  <c r="I28" i="1"/>
  <c r="M28" i="1"/>
  <c r="K28" i="1"/>
  <c r="L28" i="1"/>
  <c r="L17" i="1"/>
  <c r="I17" i="1"/>
  <c r="M17" i="1"/>
  <c r="K17" i="1"/>
  <c r="J17" i="1"/>
  <c r="I23" i="1"/>
  <c r="K23" i="1"/>
  <c r="J23" i="1"/>
  <c r="M23" i="1"/>
  <c r="L23" i="1"/>
  <c r="M36" i="1"/>
  <c r="K36" i="1"/>
  <c r="I36" i="1"/>
  <c r="J36" i="1"/>
  <c r="L36" i="1"/>
  <c r="J8" i="1"/>
  <c r="M12" i="1"/>
  <c r="K12" i="1"/>
  <c r="J12" i="1"/>
  <c r="I12" i="1"/>
  <c r="L12" i="1"/>
  <c r="M40" i="1"/>
  <c r="J40" i="1"/>
  <c r="K40" i="1"/>
  <c r="I40" i="1"/>
  <c r="L40" i="1"/>
  <c r="K19" i="1"/>
  <c r="J19" i="1"/>
  <c r="M19" i="1"/>
  <c r="I19" i="1"/>
  <c r="L19" i="1"/>
  <c r="L37" i="1"/>
  <c r="K37" i="1"/>
  <c r="I37" i="1"/>
  <c r="J37" i="1"/>
  <c r="M37" i="1"/>
  <c r="M34" i="1"/>
  <c r="K34" i="1"/>
  <c r="J34" i="1"/>
  <c r="L34" i="1"/>
  <c r="I34" i="1"/>
  <c r="L29" i="1"/>
  <c r="I29" i="1"/>
  <c r="M29" i="1"/>
  <c r="K29" i="1"/>
  <c r="J29" i="1"/>
  <c r="M26" i="1"/>
  <c r="K26" i="1"/>
  <c r="J26" i="1"/>
  <c r="L26" i="1"/>
  <c r="I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F3431-F110-4ECD-9257-982C0FE89988}" name="simulering_template" type="4" refreshedVersion="0" background="1">
    <webPr xml="1" sourceData="1" url="C:\Users\forarn\OneDrive - Bane NOR\000 Prosjekter\FATC HB\DP LØR-OSL\Grorud\Simulering\XML\simulering_template.xml" htmlTables="1" htmlFormat="all"/>
  </connection>
  <connection id="2" xr16:uid="{707C401B-52B4-45CE-8B85-ED16011BB71F}" name="simulering_template1" type="4" refreshedVersion="0" background="1">
    <webPr xml="1" sourceData="1" url="C:\Users\forarn\OneDrive - Bane NOR\000 Prosjekter\FATC HB\DP LØR-OSL\Grorud\Simulering\XML\simulering_template.xml" htmlTables="1" htmlFormat="all"/>
  </connection>
  <connection id="3" xr16:uid="{23523379-77AA-4127-A8CE-EAE974A35C23}" name="simulering_template2" type="4" refreshedVersion="0" background="1">
    <webPr xml="1" sourceData="1" url="C:\Users\forarn\OneDrive - Bane NOR\000 Prosjekter\FATC HB\DP LØR-OSL\Grorud\Simulering\XML\simulering_template.xml" htmlTables="1" htmlFormat="all"/>
  </connection>
  <connection id="4" xr16:uid="{706172D5-746D-4DDB-8FDF-B59F561B903D}" name="simulering_template3" type="4" refreshedVersion="0" background="1">
    <webPr xml="1" sourceData="1" url="C:\Users\forarn\OneDrive - Bane NOR\000 Prosjekter\FATC HB\DP LØR-OSL\Grorud\Simulering\XML\simulering_template.xml" htmlTables="1" htmlFormat="all"/>
  </connection>
</connections>
</file>

<file path=xl/sharedStrings.xml><?xml version="1.0" encoding="utf-8"?>
<sst xmlns="http://schemas.openxmlformats.org/spreadsheetml/2006/main" count="666" uniqueCount="103">
  <si>
    <t>ID</t>
  </si>
  <si>
    <t>Retning</t>
  </si>
  <si>
    <t>Filnavn</t>
  </si>
  <si>
    <t>Kode</t>
  </si>
  <si>
    <t>Balise</t>
  </si>
  <si>
    <t>Balisegruppe</t>
  </si>
  <si>
    <t>Posisjon simulering</t>
  </si>
  <si>
    <t>Start vertex</t>
  </si>
  <si>
    <t>Offset vertex</t>
  </si>
  <si>
    <t>Prosjektert posisjon</t>
  </si>
  <si>
    <t>X-ord</t>
  </si>
  <si>
    <t>Y-ord</t>
  </si>
  <si>
    <t>Z-ord</t>
  </si>
  <si>
    <t>Hs.574(M)</t>
  </si>
  <si>
    <t>A</t>
  </si>
  <si>
    <t>B</t>
  </si>
  <si>
    <t>C</t>
  </si>
  <si>
    <t>LØR-H10</t>
  </si>
  <si>
    <t>LØR-H07</t>
  </si>
  <si>
    <t>Hs.558(B)</t>
  </si>
  <si>
    <t>GRO-V04</t>
  </si>
  <si>
    <t>GRO-H02</t>
  </si>
  <si>
    <t>Rep.552</t>
  </si>
  <si>
    <t>GRO-V06</t>
  </si>
  <si>
    <t>Hs.552(B)</t>
  </si>
  <si>
    <t>GRO-V10</t>
  </si>
  <si>
    <t>GRO-H06</t>
  </si>
  <si>
    <t>GRO-H12</t>
  </si>
  <si>
    <t>LØR-H12</t>
  </si>
  <si>
    <t>LØR-H05</t>
  </si>
  <si>
    <t>Hs.158(UB)</t>
  </si>
  <si>
    <t>GRO-V02</t>
  </si>
  <si>
    <t>GRO-H04</t>
  </si>
  <si>
    <t>Rep.152</t>
  </si>
  <si>
    <t>GRO-V08</t>
  </si>
  <si>
    <t>Hs.152(B)</t>
  </si>
  <si>
    <t>GRO-V12</t>
  </si>
  <si>
    <t>GRO-H08</t>
  </si>
  <si>
    <t>GRO-H10</t>
  </si>
  <si>
    <t>Hs.141(A)</t>
  </si>
  <si>
    <t>AKE-H03</t>
  </si>
  <si>
    <t>AKE-H05</t>
  </si>
  <si>
    <t>AKE-H09</t>
  </si>
  <si>
    <t>Hs.143(L)</t>
  </si>
  <si>
    <t>GRO-V01</t>
  </si>
  <si>
    <t>Rep.151</t>
  </si>
  <si>
    <t>GRO-V05</t>
  </si>
  <si>
    <t>Hs.151(A)</t>
  </si>
  <si>
    <t>GRO-V11</t>
  </si>
  <si>
    <t>GRO-H01</t>
  </si>
  <si>
    <t>AKE-H01</t>
  </si>
  <si>
    <t>AKE-H07</t>
  </si>
  <si>
    <t>AKE-H11</t>
  </si>
  <si>
    <t>Hs.541(UA)</t>
  </si>
  <si>
    <t>Hs.543(L)</t>
  </si>
  <si>
    <t>GRO-V03</t>
  </si>
  <si>
    <t>Rep.551</t>
  </si>
  <si>
    <t>GRO-V07</t>
  </si>
  <si>
    <t>Hs.551(UA)</t>
  </si>
  <si>
    <t>GRO-V13</t>
  </si>
  <si>
    <t>GRO-H03</t>
  </si>
  <si>
    <t>GRO-H07</t>
  </si>
  <si>
    <t>Fs.163(C)</t>
  </si>
  <si>
    <t>Hs.163(C)</t>
  </si>
  <si>
    <t>GRO-G02</t>
  </si>
  <si>
    <t>GRO-V09</t>
  </si>
  <si>
    <t>Hs.161</t>
  </si>
  <si>
    <t>GRO-H05</t>
  </si>
  <si>
    <t>GRO-H15</t>
  </si>
  <si>
    <t>GRO-H18</t>
  </si>
  <si>
    <t>GRO-V20</t>
  </si>
  <si>
    <t>GRO-H14</t>
  </si>
  <si>
    <t>Hs.154(O)</t>
  </si>
  <si>
    <t>GRO-V14</t>
  </si>
  <si>
    <t>GRO-V19</t>
  </si>
  <si>
    <t>GRO-V17</t>
  </si>
  <si>
    <t>Rep.153</t>
  </si>
  <si>
    <t>GRO-V15</t>
  </si>
  <si>
    <t>Hs.553(N)</t>
  </si>
  <si>
    <t>Hs.153(L)</t>
  </si>
  <si>
    <t>GRO-H11</t>
  </si>
  <si>
    <t>GRO-V18</t>
  </si>
  <si>
    <t>HS.554(M)</t>
  </si>
  <si>
    <t>GRO-V16</t>
  </si>
  <si>
    <t>Rep.554</t>
  </si>
  <si>
    <t>Rep.553</t>
  </si>
  <si>
    <t>GRO-H16</t>
  </si>
  <si>
    <t>HS.556(S)</t>
  </si>
  <si>
    <t>HS.555(P)</t>
  </si>
  <si>
    <t>GRO-H13</t>
  </si>
  <si>
    <t>GRO-H09</t>
  </si>
  <si>
    <t>LØR-S06</t>
  </si>
  <si>
    <t>GRO-H19</t>
  </si>
  <si>
    <t>GRO-H17</t>
  </si>
  <si>
    <t>LØR-S08</t>
  </si>
  <si>
    <t>Hs.174</t>
  </si>
  <si>
    <t>Kompensasjon</t>
  </si>
  <si>
    <t>Startkm</t>
  </si>
  <si>
    <t>Startverdi sim</t>
  </si>
  <si>
    <t>diff forrige balise</t>
  </si>
  <si>
    <t>Fs.600(D)</t>
  </si>
  <si>
    <t>Fs.542(B)</t>
  </si>
  <si>
    <t>Fs.142(UB)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</si>
</sst>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Alignment="1">
      <alignment horizontal="right" vertical="top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3" borderId="0" xfId="0" applyFill="1"/>
    <xf numFmtId="0" fontId="0" fillId="3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CO-balises">
        <xsd:complexType>
          <xsd:sequence minOccurs="0">
            <xsd:element minOccurs="0" nillable="true" name="TrackConnectedObjectListXML" form="unqualified">
              <xsd:complexType>
                <xsd:sequence minOccurs="0">
                  <xsd:element minOccurs="0" maxOccurs="unbounded" nillable="true" name="BaliseXML" form="unqualified">
                    <xsd:complexType>
                      <xsd:sequence minOccurs="0">
                        <xsd:element minOccurs="0" nillable="true" type="xsd:string" name="IdXML" form="unqualified"/>
                        <xsd:element minOccurs="0" nillable="true" type="xsd:string" name="StartVertexXML" form="unqualified"/>
                        <xsd:element minOccurs="0" nillable="true" type="xsd:string" name="OffsetVertexXML" form="unqualified"/>
                        <xsd:element minOccurs="0" nillable="true" type="xsd:integer" name="DirectionXML" form="unqualified"/>
                        <xsd:element minOccurs="0" nillable="true" type="xsd:string" name="FileNameXML" form="unqualified"/>
                        <xsd:element minOccurs="0" nillable="true" type="xsd:string" name="KodeXM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CO-balises">
        <xsd:complexType>
          <xsd:sequence minOccurs="0">
            <xsd:element minOccurs="0" nillable="true" name="TrackConnectedObjectListXML" form="unqualified">
              <xsd:complexType>
                <xsd:sequence minOccurs="0">
                  <xsd:element minOccurs="0" maxOccurs="unbounded" nillable="true" name="BaliseXML" form="unqualified">
                    <xsd:complexType>
                      <xsd:sequence minOccurs="0">
                        <xsd:element minOccurs="0" nillable="true" type="xsd:string" name="IdXML" form="unqualified"/>
                        <xsd:element minOccurs="0" nillable="true" type="xsd:string" name="StartVertexXML" form="unqualified"/>
                        <xsd:element minOccurs="0" nillable="true" type="xsd:string" name="OffsetVertexXML" form="unqualified"/>
                        <xsd:element minOccurs="0" nillable="true" type="xsd:integer" name="DirectionXML" form="unqualified"/>
                        <xsd:element minOccurs="0" nillable="true" type="xsd:string" name="FileNameXML" form="unqualified"/>
                        <xsd:element minOccurs="0" nillable="true" type="xsd:string" name="KodeXM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TCO-balises">
        <xsd:complexType>
          <xsd:sequence minOccurs="0">
            <xsd:element minOccurs="0" nillable="true" name="TrackConnectedObjectListXML" form="unqualified">
              <xsd:complexType>
                <xsd:sequence minOccurs="0">
                  <xsd:element minOccurs="0" maxOccurs="unbounded" nillable="true" name="BaliseXML" form="unqualified">
                    <xsd:complexType>
                      <xsd:sequence minOccurs="0">
                        <xsd:element minOccurs="0" nillable="true" type="xsd:string" name="IdXML" form="unqualified"/>
                        <xsd:element minOccurs="0" nillable="true" type="xsd:string" name="StartVertexXML" form="unqualified"/>
                        <xsd:element minOccurs="0" nillable="true" type="xsd:string" name="OffsetVertexXML" form="unqualified"/>
                        <xsd:element minOccurs="0" nillable="true" type="xsd:integer" name="DirectionXML" form="unqualified"/>
                        <xsd:element minOccurs="0" nillable="true" type="xsd:string" name="FileNameXML" form="unqualified"/>
                        <xsd:element minOccurs="0" nillable="true" type="xsd:string" name="KodeXM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TCO-balises">
        <xsd:complexType>
          <xsd:sequence minOccurs="0">
            <xsd:element minOccurs="0" nillable="true" name="TrackConnectedObjectListXML" form="unqualified">
              <xsd:complexType>
                <xsd:sequence minOccurs="0">
                  <xsd:element minOccurs="0" maxOccurs="unbounded" nillable="true" name="BaliseXML" form="unqualified">
                    <xsd:complexType>
                      <xsd:sequence minOccurs="0">
                        <xsd:element minOccurs="0" nillable="true" type="xsd:string" name="IdXML" form="unqualified"/>
                        <xsd:element minOccurs="0" nillable="true" type="xsd:string" name="StartVertexXML" form="unqualified"/>
                        <xsd:element minOccurs="0" nillable="true" type="xsd:string" name="OffsetVertexXML" form="unqualified"/>
                        <xsd:element minOccurs="0" nillable="true" type="xsd:integer" name="DirectionXML" form="unqualified"/>
                        <xsd:element minOccurs="0" nillable="true" type="xsd:string" name="FileNameXML" form="unqualified"/>
                        <xsd:element minOccurs="0" nillable="true" type="xsd:string" name="KodeXM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" Name="TCO-balises_A_UM" RootElement="TCO-balises" SchemaID="Schema3" ShowImportExportValidationErrors="false" AutoFit="true" Append="false" PreserveSortAFLayout="true" PreserveFormat="true">
    <DataBinding FileBinding="true" ConnectionID="3" DataBindingLoadMode="1"/>
  </Map>
  <Map ID="1" Name="TCO-balises_B_UL" RootElement="TCO-balises" SchemaID="Schema1" ShowImportExportValidationErrors="false" AutoFit="true" Append="false" PreserveSortAFLayout="true" PreserveFormat="true">
    <DataBinding FileBinding="true" ConnectionID="1" DataBindingLoadMode="1"/>
  </Map>
  <Map ID="2" Name="TCO-balises_UB_L" RootElement="TCO-balises" SchemaID="Schema2" ShowImportExportValidationErrors="false" AutoFit="true" Append="false" PreserveSortAFLayout="true" PreserveFormat="true">
    <DataBinding FileBinding="true" ConnectionID="2" DataBindingLoadMode="1"/>
  </Map>
  <Map ID="6" Name="test" RootElement="TCO-balise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0FB8FC-D79D-491E-97C9-682C28729C1C}" name="Tabell36" displayName="Tabell36" ref="I6:N30" tableType="xml" totalsRowShown="0" headerRowDxfId="71" dataDxfId="70" connectionId="3">
  <autoFilter ref="I6:N30" xr:uid="{44A3364E-1D2C-4B20-9E65-A67E272D06D7}"/>
  <tableColumns count="6">
    <tableColumn id="1" xr3:uid="{4E1B05AC-4A00-40B8-A718-F90E54C5AE7E}" uniqueName="IdXML" name="ID" dataDxfId="69">
      <calculatedColumnFormula>IF(D7,"defaultid","")</calculatedColumnFormula>
      <xmlColumnPr mapId="3" xpath="/TCO-balises/TrackConnectedObjectListXML/BaliseXML/IdXML" xmlDataType="string"/>
    </tableColumn>
    <tableColumn id="2" xr3:uid="{FE60BF6E-8C26-407F-B893-5B99DD49083A}" uniqueName="StartVertexXML" name="Start vertex" dataDxfId="68">
      <calculatedColumnFormula>IF(D7,"0.0, 0.0, "&amp;D7&amp;".0","")</calculatedColumnFormula>
      <xmlColumnPr mapId="3" xpath="/TCO-balises/TrackConnectedObjectListXML/BaliseXML/StartVertexXML" xmlDataType="string"/>
    </tableColumn>
    <tableColumn id="3" xr3:uid="{AD45D547-6BDC-4F66-A64C-608DFEDB3DC2}" uniqueName="OffsetVertexXML" name="Offset vertex" dataDxfId="67">
      <calculatedColumnFormula>IF(D7,"0.0, 0.0, 0.0","")</calculatedColumnFormula>
      <xmlColumnPr mapId="3" xpath="/TCO-balises/TrackConnectedObjectListXML/BaliseXML/OffsetVertexXML" xmlDataType="string"/>
    </tableColumn>
    <tableColumn id="4" xr3:uid="{43A9F688-54AA-416F-809D-DA58B19FD6AD}" uniqueName="DirectionXML" name="Retning" dataDxfId="66">
      <calculatedColumnFormula>IF(D7,1,"")</calculatedColumnFormula>
      <xmlColumnPr mapId="3" xpath="/TCO-balises/TrackConnectedObjectListXML/BaliseXML/DirectionXML" xmlDataType="integer"/>
    </tableColumn>
    <tableColumn id="5" xr3:uid="{60794ABA-8C4B-4DA5-B446-624DF611A786}" uniqueName="FileNameXML" name="Filnavn" dataDxfId="65">
      <calculatedColumnFormula>IF(D7,"balise.ac","")</calculatedColumnFormula>
      <xmlColumnPr mapId="3" xpath="/TCO-balises/TrackConnectedObjectListXML/BaliseXML/FileNameXML" xmlDataType="string"/>
    </tableColumn>
    <tableColumn id="6" xr3:uid="{3A1FAD0C-4FB9-44AB-BFCF-B01A920555D3}" uniqueName="KodeXML" name="Kode" dataDxfId="64">
      <calculatedColumnFormula>IF(D7,E7&amp;", "&amp;F7&amp;", "&amp;G7,"")</calculatedColumnFormula>
      <xmlColumnPr mapId="3" xpath="/TCO-balises/TrackConnectedObjectListXML/BaliseXML/KodeXML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18603-C08A-436F-BE68-3335779A1023}" name="Tabell362" displayName="Tabell362" ref="I6:N32" totalsRowShown="0" headerRowDxfId="63" dataDxfId="62">
  <autoFilter ref="I6:N32" xr:uid="{E88BA141-0291-4855-B135-DE3243D537CB}"/>
  <tableColumns count="6">
    <tableColumn id="1" xr3:uid="{8415E23C-A061-4A70-A791-DEC52940C458}" name="ID" dataDxfId="61">
      <calculatedColumnFormula>IF(D7,"defaultid","")</calculatedColumnFormula>
    </tableColumn>
    <tableColumn id="2" xr3:uid="{6C5021F1-65C9-48E6-9AE1-DFAD5447AF1B}" name="Start vertex" dataDxfId="60">
      <calculatedColumnFormula>IF(D7,"0.0, 0.0, "&amp;D7&amp;".0","")</calculatedColumnFormula>
    </tableColumn>
    <tableColumn id="3" xr3:uid="{7D34F2DD-1306-4AFA-ACCE-6DB096A55391}" name="Offset vertex" dataDxfId="59">
      <calculatedColumnFormula>IF(D7,"0.0, 0.0, 0.0","")</calculatedColumnFormula>
    </tableColumn>
    <tableColumn id="4" xr3:uid="{B2DCDC32-1CC6-4090-BD87-555C3696884B}" name="Retning" dataDxfId="58">
      <calculatedColumnFormula>IF(D7,1,"")</calculatedColumnFormula>
    </tableColumn>
    <tableColumn id="5" xr3:uid="{7754795F-D668-48F5-97F6-4B1B3A49AC43}" name="Filnavn" dataDxfId="57">
      <calculatedColumnFormula>IF(D7,"balise.ac","")</calculatedColumnFormula>
    </tableColumn>
    <tableColumn id="6" xr3:uid="{FDF6EFB7-57C0-418C-BA05-D0D0DF6533AF}" name="Kode" dataDxfId="56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2A58B-9842-4BAF-BA55-B85AC1F17E16}" name="Tabell3" displayName="Tabell3" ref="I6:N41" tableType="xml" totalsRowShown="0" headerRowDxfId="55" dataDxfId="54" connectionId="1">
  <autoFilter ref="I6:N41" xr:uid="{A4303D43-4ABE-42ED-8ED7-37EF9D39D459}"/>
  <tableColumns count="6">
    <tableColumn id="1" xr3:uid="{BF3F5675-078D-4A3C-A399-389EE634CDB7}" uniqueName="IdXML" name="ID" dataDxfId="53">
      <calculatedColumnFormula>IF(D7,"defaultid","")</calculatedColumnFormula>
      <xmlColumnPr mapId="1" xpath="/TCO-balises/TrackConnectedObjectListXML/BaliseXML/IdXML" xmlDataType="string"/>
    </tableColumn>
    <tableColumn id="2" xr3:uid="{F76A7148-51C6-46EF-BE41-708A4C40E489}" uniqueName="StartVertexXML" name="Start vertex" dataDxfId="52">
      <calculatedColumnFormula>IF(D7,"0.0, 0.0, "&amp;D7&amp;".0","")</calculatedColumnFormula>
      <xmlColumnPr mapId="1" xpath="/TCO-balises/TrackConnectedObjectListXML/BaliseXML/StartVertexXML" xmlDataType="string"/>
    </tableColumn>
    <tableColumn id="3" xr3:uid="{715C8498-A1E8-4A8E-9207-6693A25FB6F7}" uniqueName="OffsetVertexXML" name="Offset vertex" dataDxfId="51">
      <calculatedColumnFormula>IF(D7,"0.0, 0.0, 0.0","")</calculatedColumnFormula>
      <xmlColumnPr mapId="1" xpath="/TCO-balises/TrackConnectedObjectListXML/BaliseXML/OffsetVertexXML" xmlDataType="string"/>
    </tableColumn>
    <tableColumn id="4" xr3:uid="{EBA056E8-DFE7-49B3-BF2B-9150BCBF82D6}" uniqueName="DirectionXML" name="Retning" dataDxfId="50">
      <calculatedColumnFormula>IF(D7,1,"")</calculatedColumnFormula>
      <xmlColumnPr mapId="1" xpath="/TCO-balises/TrackConnectedObjectListXML/BaliseXML/DirectionXML" xmlDataType="integer"/>
    </tableColumn>
    <tableColumn id="5" xr3:uid="{9597E5B0-1D19-4116-B1AC-2491C6DA7A56}" uniqueName="FileNameXML" name="Filnavn" dataDxfId="49">
      <calculatedColumnFormula>IF(D7,"balise.ac","")</calculatedColumnFormula>
      <xmlColumnPr mapId="1" xpath="/TCO-balises/TrackConnectedObjectListXML/BaliseXML/FileNameXML" xmlDataType="string"/>
    </tableColumn>
    <tableColumn id="6" xr3:uid="{23CA83B3-3A42-4773-886F-EF125D7A11EC}" uniqueName="KodeXML" name="Kode" dataDxfId="48">
      <calculatedColumnFormula>IF(D7,E7&amp;", "&amp;F7&amp;", "&amp;G7,"")</calculatedColumnFormula>
      <xmlColumnPr mapId="1" xpath="/TCO-balises/TrackConnectedObjectListXML/BaliseXML/KodeXML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3AC05-BCDE-426E-B13C-721D1521D81B}" name="Tabell35" displayName="Tabell35" ref="I6:N41" tableType="xml" totalsRowShown="0" headerRowDxfId="47" dataDxfId="46" connectionId="2">
  <tableColumns count="6">
    <tableColumn id="1" xr3:uid="{56BA9CD9-5B84-4805-8A05-623C62553227}" uniqueName="IdXML" name="ID" dataDxfId="45">
      <calculatedColumnFormula>IF(D7,"defaultid","")</calculatedColumnFormula>
      <xmlColumnPr mapId="2" xpath="/TCO-balises/TrackConnectedObjectListXML/BaliseXML/IdXML" xmlDataType="string"/>
    </tableColumn>
    <tableColumn id="2" xr3:uid="{4775225F-9491-45A2-AD5B-E4533A1E70C3}" uniqueName="StartVertexXML" name="Start vertex" dataDxfId="44">
      <calculatedColumnFormula>IF(D7,"0.0, 0.0, "&amp;D7&amp;".0","")</calculatedColumnFormula>
      <xmlColumnPr mapId="2" xpath="/TCO-balises/TrackConnectedObjectListXML/BaliseXML/StartVertexXML" xmlDataType="string"/>
    </tableColumn>
    <tableColumn id="3" xr3:uid="{4F13942D-34ED-43C1-B547-897E22495B75}" uniqueName="OffsetVertexXML" name="Offset vertex" dataDxfId="43">
      <calculatedColumnFormula>IF(D7,"0.0, 0.0, 0.0","")</calculatedColumnFormula>
      <xmlColumnPr mapId="2" xpath="/TCO-balises/TrackConnectedObjectListXML/BaliseXML/OffsetVertexXML" xmlDataType="string"/>
    </tableColumn>
    <tableColumn id="4" xr3:uid="{52F2A384-6090-4F2D-BF0E-647BC480DC54}" uniqueName="DirectionXML" name="Retning" dataDxfId="42">
      <calculatedColumnFormula>IF(D7,1,"")</calculatedColumnFormula>
      <xmlColumnPr mapId="2" xpath="/TCO-balises/TrackConnectedObjectListXML/BaliseXML/DirectionXML" xmlDataType="integer"/>
    </tableColumn>
    <tableColumn id="5" xr3:uid="{F6CE71D7-C66F-49E9-9BB3-9C3F362CD6DB}" uniqueName="FileNameXML" name="Filnavn" dataDxfId="41">
      <calculatedColumnFormula>IF(D7,"balise.ac","")</calculatedColumnFormula>
      <xmlColumnPr mapId="2" xpath="/TCO-balises/TrackConnectedObjectListXML/BaliseXML/FileNameXML" xmlDataType="string"/>
    </tableColumn>
    <tableColumn id="6" xr3:uid="{BADCE4D1-B535-4B44-A20A-73650319832A}" uniqueName="KodeXML" name="Kode" dataDxfId="40">
      <calculatedColumnFormula>IF(D7,E7&amp;", "&amp;F7&amp;", "&amp;G7,"")</calculatedColumnFormula>
      <xmlColumnPr mapId="2" xpath="/TCO-balises/TrackConnectedObjectListXML/BaliseXML/KodeXML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03421-6F6A-4EF5-938D-C2AA021CF2B7}" name="Tabell3623" displayName="Tabell3623" ref="I6:N34" totalsRowShown="0" headerRowDxfId="39" dataDxfId="38">
  <autoFilter ref="I6:N34" xr:uid="{57B984B6-2A34-47C7-BB6B-11B9665E781E}"/>
  <tableColumns count="6">
    <tableColumn id="1" xr3:uid="{F255EE57-0D00-4E35-A146-ADEDD2465983}" name="ID" dataDxfId="37">
      <calculatedColumnFormula>IF(D7,"defaultid","")</calculatedColumnFormula>
    </tableColumn>
    <tableColumn id="2" xr3:uid="{4333DB6B-6860-46D9-AABD-6554A5D046A1}" name="Start vertex" dataDxfId="36">
      <calculatedColumnFormula>IF(D7,"0.0, 0.0, "&amp;D7&amp;".0","")</calculatedColumnFormula>
    </tableColumn>
    <tableColumn id="3" xr3:uid="{A5869186-F23A-40F3-9E19-3CBFD62D5A7E}" name="Offset vertex" dataDxfId="35">
      <calculatedColumnFormula>IF(D7,"0.0, 0.0, 0.0","")</calculatedColumnFormula>
    </tableColumn>
    <tableColumn id="4" xr3:uid="{74C9D572-4933-4449-B147-4EBA4C44A59C}" name="Retning" dataDxfId="34">
      <calculatedColumnFormula>IF(D7,1,"")</calculatedColumnFormula>
    </tableColumn>
    <tableColumn id="5" xr3:uid="{DF9FE6D2-8D58-436E-AF92-B00B2E0C72E9}" name="Filnavn" dataDxfId="33">
      <calculatedColumnFormula>IF(D7,"balise.ac","")</calculatedColumnFormula>
    </tableColumn>
    <tableColumn id="6" xr3:uid="{B49396D7-277F-48E5-B43C-D6DC431AFAAB}" name="Kode" dataDxfId="32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CA622A-3C60-4ECB-B6F8-25C4B010DB6F}" name="Tabell3627" displayName="Tabell3627" ref="I6:N28" totalsRowShown="0" headerRowDxfId="31" dataDxfId="30">
  <autoFilter ref="I6:N28" xr:uid="{93042BDE-35DD-4C0E-9041-8EBCBF9FC4D9}"/>
  <tableColumns count="6">
    <tableColumn id="1" xr3:uid="{16F38F99-4ED5-4E95-9D38-C838D621AC9D}" name="ID" dataDxfId="29">
      <calculatedColumnFormula>IF(D7,"defaultid","")</calculatedColumnFormula>
    </tableColumn>
    <tableColumn id="2" xr3:uid="{37100461-3819-4221-B5F8-96619A76192B}" name="Start vertex" dataDxfId="28">
      <calculatedColumnFormula>IF(D7,"0.0, 0.0, "&amp;D7&amp;".0","")</calculatedColumnFormula>
    </tableColumn>
    <tableColumn id="3" xr3:uid="{EE4E355E-6B6C-4E2F-84F2-1AF345BF4E49}" name="Offset vertex" dataDxfId="27">
      <calculatedColumnFormula>IF(D7,"0.0, 0.0, 0.0","")</calculatedColumnFormula>
    </tableColumn>
    <tableColumn id="4" xr3:uid="{766933FD-2C51-4600-B51F-7E7E3B63A75A}" name="Retning" dataDxfId="26">
      <calculatedColumnFormula>IF(D7,1,"")</calculatedColumnFormula>
    </tableColumn>
    <tableColumn id="5" xr3:uid="{17267517-0A48-417C-9ABD-EAB695F07D63}" name="Filnavn" dataDxfId="25">
      <calculatedColumnFormula>IF(D7,"balise.ac","")</calculatedColumnFormula>
    </tableColumn>
    <tableColumn id="6" xr3:uid="{2C1EE089-D001-4685-A948-1573E24B8AB7}" name="Kode" dataDxfId="24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DA1716-9D37-4C82-89E1-B4185AFBB708}" name="Tabell362710" displayName="Tabell362710" ref="I6:N17" totalsRowShown="0" headerRowDxfId="23" dataDxfId="22">
  <autoFilter ref="I6:N17" xr:uid="{EECD1C34-98F9-4B64-BB16-96ED8047B8AB}"/>
  <tableColumns count="6">
    <tableColumn id="1" xr3:uid="{2C4EF1D9-2BF6-48F3-AF0F-89BC866975DF}" name="ID" dataDxfId="21">
      <calculatedColumnFormula>IF(D7,"defaultid","")</calculatedColumnFormula>
    </tableColumn>
    <tableColumn id="2" xr3:uid="{7D2B1CBD-86FC-4E16-96AA-FB5C5120807A}" name="Start vertex" dataDxfId="20">
      <calculatedColumnFormula>IF(D7,"0.0, 0.0, "&amp;D7&amp;".0","")</calculatedColumnFormula>
    </tableColumn>
    <tableColumn id="3" xr3:uid="{25780D92-9A3C-4B3C-978B-0A25F1643502}" name="Offset vertex" dataDxfId="19">
      <calculatedColumnFormula>IF(D7,"0.0, 0.0, 0.0","")</calculatedColumnFormula>
    </tableColumn>
    <tableColumn id="4" xr3:uid="{9582DBC2-EA51-4F1C-9389-80ECB17EB44B}" name="Retning" dataDxfId="18">
      <calculatedColumnFormula>IF(D7,1,"")</calculatedColumnFormula>
    </tableColumn>
    <tableColumn id="5" xr3:uid="{D4150AA0-BE03-4E8D-BE3A-F50F3E75B2D3}" name="Filnavn" dataDxfId="17">
      <calculatedColumnFormula>IF(D7,"balise.ac","")</calculatedColumnFormula>
    </tableColumn>
    <tableColumn id="6" xr3:uid="{6D5D4170-0179-447A-8780-B472F4018A32}" name="Kode" dataDxfId="16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B4527D-0350-49DF-86BA-ED0B1DD795E8}" name="Tabell358" displayName="Tabell358" ref="I6:N33" totalsRowShown="0" headerRowDxfId="15" dataDxfId="14">
  <tableColumns count="6">
    <tableColumn id="1" xr3:uid="{C7DCCB8D-3F5B-4728-8FC8-B363529F2504}" name="ID" dataDxfId="13">
      <calculatedColumnFormula>IF(D7,"defaultid","")</calculatedColumnFormula>
    </tableColumn>
    <tableColumn id="2" xr3:uid="{8EE876CE-E85F-4AC7-86DB-3CC58862388D}" name="Start vertex" dataDxfId="12">
      <calculatedColumnFormula>IF(D7,"0.0, 0.0, "&amp;D7&amp;".0","")</calculatedColumnFormula>
    </tableColumn>
    <tableColumn id="3" xr3:uid="{8FA81F4B-5BE7-48BD-AB03-EDFB2BCEABD3}" name="Offset vertex" dataDxfId="11">
      <calculatedColumnFormula>IF(D7,"0.0, 0.0, 0.0","")</calculatedColumnFormula>
    </tableColumn>
    <tableColumn id="4" xr3:uid="{0EBDEF72-0EE7-4514-BBEC-C126062FFFB0}" name="Retning" dataDxfId="10">
      <calculatedColumnFormula>IF(D7,1,"")</calculatedColumnFormula>
    </tableColumn>
    <tableColumn id="5" xr3:uid="{E6EB875D-5DA5-43A3-A0D8-126EF1DC4FA1}" name="Filnavn" dataDxfId="9">
      <calculatedColumnFormula>IF(D7,"balise.ac","")</calculatedColumnFormula>
    </tableColumn>
    <tableColumn id="6" xr3:uid="{BA655D63-4691-4C40-8EE8-758B88D5E95C}" name="Kode" dataDxfId="8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F90C5-168F-472C-BB73-6F0E48594673}" name="Tabell3589" displayName="Tabell3589" ref="I6:N36" totalsRowShown="0" headerRowDxfId="7" dataDxfId="6">
  <tableColumns count="6">
    <tableColumn id="1" xr3:uid="{4D17A499-6302-42AA-85DA-E43E481633BB}" name="ID" dataDxfId="5">
      <calculatedColumnFormula>IF(D7,"defaultid","")</calculatedColumnFormula>
    </tableColumn>
    <tableColumn id="2" xr3:uid="{AE1D9A95-9E63-40B4-9329-8DC478AE8668}" name="Start vertex" dataDxfId="4">
      <calculatedColumnFormula>IF(D7,"0.0, 0.0, "&amp;D7&amp;".0","")</calculatedColumnFormula>
    </tableColumn>
    <tableColumn id="3" xr3:uid="{666C990E-FB84-4E21-AD6B-1B216E673448}" name="Offset vertex" dataDxfId="3">
      <calculatedColumnFormula>IF(D7,"0.0, 0.0, 0.0","")</calculatedColumnFormula>
    </tableColumn>
    <tableColumn id="4" xr3:uid="{8218B199-5192-4CD7-9AF2-6D8C08CF0415}" name="Retning" dataDxfId="2">
      <calculatedColumnFormula>IF(D7,1,"")</calculatedColumnFormula>
    </tableColumn>
    <tableColumn id="5" xr3:uid="{4E3E096C-03EA-4073-8C0B-98A9C1B48D0F}" name="Filnavn" dataDxfId="1">
      <calculatedColumnFormula>IF(D7,"balise.ac","")</calculatedColumnFormula>
    </tableColumn>
    <tableColumn id="6" xr3:uid="{A84CABC8-5E80-4DCA-82E0-39BC0A6CE7D9}" name="Kode" dataDxfId="0">
      <calculatedColumnFormula>IF(D7,E7&amp;", "&amp;F7&amp;", "&amp;G7,"")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EE98-B239-4642-BED6-6B70DB66EAA5}">
  <dimension ref="A1:V30"/>
  <sheetViews>
    <sheetView tabSelected="1" topLeftCell="A6" workbookViewId="0">
      <selection activeCell="N7" sqref="N7"/>
    </sheetView>
  </sheetViews>
  <sheetFormatPr baseColWidth="10" defaultRowHeight="15" x14ac:dyDescent="0.25"/>
  <cols>
    <col min="1" max="1" width="13" customWidth="1"/>
    <col min="5" max="5" width="14.7109375" customWidth="1"/>
    <col min="9" max="9" width="9.140625" bestFit="1" customWidth="1"/>
    <col min="10" max="10" width="14.7109375" bestFit="1" customWidth="1"/>
    <col min="11" max="11" width="15" bestFit="1" customWidth="1"/>
    <col min="12" max="12" width="10.140625" bestFit="1" customWidth="1"/>
    <col min="13" max="13" width="9.7109375" bestFit="1" customWidth="1"/>
    <col min="14" max="14" width="8" bestFit="1" customWidth="1"/>
  </cols>
  <sheetData>
    <row r="1" spans="1:22" x14ac:dyDescent="0.25">
      <c r="E1" t="s">
        <v>97</v>
      </c>
      <c r="F1">
        <v>7606</v>
      </c>
    </row>
    <row r="2" spans="1:22" x14ac:dyDescent="0.25">
      <c r="E2" t="s">
        <v>98</v>
      </c>
      <c r="F2">
        <v>1000</v>
      </c>
    </row>
    <row r="3" spans="1:22" x14ac:dyDescent="0.25">
      <c r="E3" t="s">
        <v>96</v>
      </c>
      <c r="F3">
        <f>F1-F2</f>
        <v>6606</v>
      </c>
    </row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H6" s="3" t="s">
        <v>99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s="2" t="s">
        <v>39</v>
      </c>
      <c r="B7" s="2" t="s">
        <v>14</v>
      </c>
      <c r="C7" s="2">
        <v>7598</v>
      </c>
      <c r="D7" s="2">
        <f>C7-$F$3</f>
        <v>992</v>
      </c>
      <c r="E7" s="6">
        <v>4</v>
      </c>
      <c r="F7" s="6">
        <v>8</v>
      </c>
      <c r="G7" s="6">
        <v>8</v>
      </c>
      <c r="H7" s="2"/>
      <c r="I7" s="1" t="str">
        <f t="shared" ref="I7:I8" si="0">IF(D7,"defaultid","")</f>
        <v>defaultid</v>
      </c>
      <c r="J7" s="1" t="str">
        <f t="shared" ref="J7:J8" si="1">IF(D7,"0.0, 0.0, "&amp;D7&amp;".0","")</f>
        <v>0.0, 0.0, 992.0</v>
      </c>
      <c r="K7" s="1" t="str">
        <f t="shared" ref="K7:K8" si="2">IF(D7,"0.0, 0.0, 0.0","")</f>
        <v>0.0, 0.0, 0.0</v>
      </c>
      <c r="L7" s="2">
        <f t="shared" ref="L7:L8" si="3">IF(D7,1,"")</f>
        <v>1</v>
      </c>
      <c r="M7" s="1" t="str">
        <f t="shared" ref="M7:M8" si="4">IF(D7,"balise.ac","")</f>
        <v>balise.ac</v>
      </c>
      <c r="N7" s="1" t="str">
        <f t="shared" ref="N7:N8" si="5">IF(D7,E7&amp;", "&amp;F7&amp;", "&amp;G7,"")</f>
        <v>4, 8, 8</v>
      </c>
      <c r="P7" s="2" t="s">
        <v>39</v>
      </c>
      <c r="Q7" s="2" t="s">
        <v>14</v>
      </c>
      <c r="R7" s="2">
        <v>7598</v>
      </c>
      <c r="S7" s="2">
        <v>992</v>
      </c>
      <c r="T7" s="6">
        <v>4</v>
      </c>
      <c r="U7" s="6">
        <v>8</v>
      </c>
      <c r="V7" s="6">
        <v>8</v>
      </c>
    </row>
    <row r="8" spans="1:22" x14ac:dyDescent="0.25">
      <c r="A8" s="2"/>
      <c r="B8" s="2" t="s">
        <v>15</v>
      </c>
      <c r="C8" s="2">
        <v>7601</v>
      </c>
      <c r="D8" s="2">
        <f t="shared" ref="D8:D28" si="6">C8-$F$3</f>
        <v>995</v>
      </c>
      <c r="E8" s="6">
        <v>9</v>
      </c>
      <c r="F8" s="2">
        <v>5</v>
      </c>
      <c r="G8" s="2">
        <v>14</v>
      </c>
      <c r="H8" s="2">
        <f>D8-D7</f>
        <v>3</v>
      </c>
      <c r="I8" s="1" t="str">
        <f t="shared" si="0"/>
        <v>defaultid</v>
      </c>
      <c r="J8" s="1" t="str">
        <f t="shared" si="1"/>
        <v>0.0, 0.0, 995.0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9, 5, 14</v>
      </c>
      <c r="P8" s="2"/>
      <c r="Q8" s="2" t="s">
        <v>15</v>
      </c>
      <c r="R8" s="2">
        <v>7601</v>
      </c>
      <c r="S8" s="2">
        <v>995</v>
      </c>
      <c r="T8" s="6">
        <v>9</v>
      </c>
      <c r="U8" s="2">
        <v>5</v>
      </c>
      <c r="V8" s="2">
        <v>14</v>
      </c>
    </row>
    <row r="9" spans="1:22" x14ac:dyDescent="0.25">
      <c r="A9" t="s">
        <v>50</v>
      </c>
      <c r="B9" t="s">
        <v>14</v>
      </c>
      <c r="C9">
        <v>8842</v>
      </c>
      <c r="D9" s="2">
        <f t="shared" si="6"/>
        <v>2236</v>
      </c>
      <c r="E9" s="6">
        <v>7</v>
      </c>
      <c r="F9" s="2">
        <v>1</v>
      </c>
      <c r="G9" s="2">
        <v>12</v>
      </c>
      <c r="H9" s="2">
        <f t="shared" ref="H9:H28" si="7">D9-D8</f>
        <v>1241</v>
      </c>
      <c r="I9" s="1" t="str">
        <f t="shared" ref="I9:I28" si="8">IF(D9,"defaultid","")</f>
        <v>defaultid</v>
      </c>
      <c r="J9" s="1" t="str">
        <f t="shared" ref="J9:J28" si="9">IF(D9,"0.0, 0.0, "&amp;D9&amp;".0","")</f>
        <v>0.0, 0.0, 2236.0</v>
      </c>
      <c r="K9" s="1" t="str">
        <f t="shared" ref="K9:K28" si="10">IF(D9,"0.0, 0.0, 0.0","")</f>
        <v>0.0, 0.0, 0.0</v>
      </c>
      <c r="L9" s="2">
        <f t="shared" ref="L9:L28" si="11">IF(D9,1,"")</f>
        <v>1</v>
      </c>
      <c r="M9" s="1" t="str">
        <f t="shared" ref="M9:M28" si="12">IF(D9,"balise.ac","")</f>
        <v>balise.ac</v>
      </c>
      <c r="N9" s="1" t="str">
        <f t="shared" ref="N9:N28" si="13">IF(D9,E9&amp;", "&amp;F9&amp;", "&amp;G9,"")</f>
        <v>7, 1, 12</v>
      </c>
      <c r="P9" t="s">
        <v>50</v>
      </c>
      <c r="Q9" t="s">
        <v>14</v>
      </c>
      <c r="R9">
        <v>8842</v>
      </c>
      <c r="S9" s="2">
        <v>2236</v>
      </c>
      <c r="T9" s="6">
        <v>7</v>
      </c>
      <c r="U9" s="2">
        <v>1</v>
      </c>
      <c r="V9" s="2">
        <v>12</v>
      </c>
    </row>
    <row r="10" spans="1:22" x14ac:dyDescent="0.25">
      <c r="B10" t="s">
        <v>15</v>
      </c>
      <c r="C10">
        <v>8845</v>
      </c>
      <c r="D10" s="2">
        <f t="shared" si="6"/>
        <v>2239</v>
      </c>
      <c r="E10" s="6">
        <v>5</v>
      </c>
      <c r="F10" s="2">
        <v>6</v>
      </c>
      <c r="G10" s="2">
        <v>10</v>
      </c>
      <c r="H10" s="2">
        <f t="shared" si="7"/>
        <v>3</v>
      </c>
      <c r="I10" s="1" t="str">
        <f t="shared" si="8"/>
        <v>defaultid</v>
      </c>
      <c r="J10" s="1" t="str">
        <f t="shared" si="9"/>
        <v>0.0, 0.0, 2239.0</v>
      </c>
      <c r="K10" s="1" t="str">
        <f t="shared" si="10"/>
        <v>0.0, 0.0, 0.0</v>
      </c>
      <c r="L10" s="2">
        <f t="shared" si="11"/>
        <v>1</v>
      </c>
      <c r="M10" s="1" t="str">
        <f t="shared" si="12"/>
        <v>balise.ac</v>
      </c>
      <c r="N10" s="1" t="str">
        <f t="shared" si="13"/>
        <v>5, 6, 10</v>
      </c>
      <c r="Q10" t="s">
        <v>15</v>
      </c>
      <c r="R10">
        <v>8845</v>
      </c>
      <c r="S10" s="2">
        <v>2239</v>
      </c>
      <c r="T10" s="6">
        <v>5</v>
      </c>
      <c r="U10" s="2">
        <v>6</v>
      </c>
      <c r="V10" s="2">
        <v>10</v>
      </c>
    </row>
    <row r="11" spans="1:22" x14ac:dyDescent="0.25">
      <c r="A11" t="s">
        <v>41</v>
      </c>
      <c r="B11" t="s">
        <v>14</v>
      </c>
      <c r="C11">
        <v>8890</v>
      </c>
      <c r="D11" s="2">
        <f t="shared" si="6"/>
        <v>2284</v>
      </c>
      <c r="E11" s="6">
        <v>6</v>
      </c>
      <c r="F11" s="2">
        <v>1</v>
      </c>
      <c r="G11" s="2">
        <v>2</v>
      </c>
      <c r="H11" s="2">
        <f t="shared" si="7"/>
        <v>45</v>
      </c>
      <c r="I11" s="1" t="str">
        <f t="shared" si="8"/>
        <v>defaultid</v>
      </c>
      <c r="J11" s="1" t="str">
        <f t="shared" si="9"/>
        <v>0.0, 0.0, 2284.0</v>
      </c>
      <c r="K11" s="1" t="str">
        <f t="shared" si="10"/>
        <v>0.0, 0.0, 0.0</v>
      </c>
      <c r="L11" s="2">
        <f t="shared" si="11"/>
        <v>1</v>
      </c>
      <c r="M11" s="1" t="str">
        <f t="shared" si="12"/>
        <v>balise.ac</v>
      </c>
      <c r="N11" s="1" t="str">
        <f t="shared" si="13"/>
        <v>6, 1, 2</v>
      </c>
      <c r="P11" t="s">
        <v>41</v>
      </c>
      <c r="Q11" t="s">
        <v>14</v>
      </c>
      <c r="R11">
        <v>8890</v>
      </c>
      <c r="S11" s="2">
        <v>2284</v>
      </c>
      <c r="T11" s="6">
        <v>6</v>
      </c>
      <c r="U11" s="2">
        <v>1</v>
      </c>
      <c r="V11" s="2">
        <v>2</v>
      </c>
    </row>
    <row r="12" spans="1:22" x14ac:dyDescent="0.25">
      <c r="B12" t="s">
        <v>15</v>
      </c>
      <c r="C12">
        <v>8893</v>
      </c>
      <c r="D12" s="2">
        <f t="shared" si="6"/>
        <v>2287</v>
      </c>
      <c r="E12" s="6">
        <v>9</v>
      </c>
      <c r="F12" s="2">
        <v>5</v>
      </c>
      <c r="G12" s="2">
        <v>4</v>
      </c>
      <c r="H12" s="2">
        <f t="shared" si="7"/>
        <v>3</v>
      </c>
      <c r="I12" s="1" t="str">
        <f t="shared" si="8"/>
        <v>defaultid</v>
      </c>
      <c r="J12" s="1" t="str">
        <f t="shared" si="9"/>
        <v>0.0, 0.0, 2287.0</v>
      </c>
      <c r="K12" s="1" t="str">
        <f t="shared" si="10"/>
        <v>0.0, 0.0, 0.0</v>
      </c>
      <c r="L12" s="2">
        <f t="shared" si="11"/>
        <v>1</v>
      </c>
      <c r="M12" s="1" t="str">
        <f t="shared" si="12"/>
        <v>balise.ac</v>
      </c>
      <c r="N12" s="1" t="str">
        <f t="shared" si="13"/>
        <v>9, 5, 4</v>
      </c>
      <c r="Q12" t="s">
        <v>15</v>
      </c>
      <c r="R12">
        <v>8893</v>
      </c>
      <c r="S12" s="2">
        <v>2287</v>
      </c>
      <c r="T12" s="6">
        <v>9</v>
      </c>
      <c r="U12" s="2">
        <v>5</v>
      </c>
      <c r="V12" s="2">
        <v>4</v>
      </c>
    </row>
    <row r="13" spans="1:22" x14ac:dyDescent="0.25">
      <c r="A13" t="s">
        <v>42</v>
      </c>
      <c r="B13" t="s">
        <v>14</v>
      </c>
      <c r="C13">
        <v>8990</v>
      </c>
      <c r="D13" s="2">
        <f t="shared" si="6"/>
        <v>2384</v>
      </c>
      <c r="E13" s="6">
        <v>6</v>
      </c>
      <c r="F13" s="2">
        <v>1</v>
      </c>
      <c r="G13" s="2">
        <v>2</v>
      </c>
      <c r="H13" s="2">
        <f t="shared" si="7"/>
        <v>97</v>
      </c>
      <c r="I13" s="1" t="str">
        <f t="shared" si="8"/>
        <v>defaultid</v>
      </c>
      <c r="J13" s="1" t="str">
        <f t="shared" si="9"/>
        <v>0.0, 0.0, 2384.0</v>
      </c>
      <c r="K13" s="1" t="str">
        <f t="shared" si="10"/>
        <v>0.0, 0.0, 0.0</v>
      </c>
      <c r="L13" s="2">
        <f t="shared" si="11"/>
        <v>1</v>
      </c>
      <c r="M13" s="1" t="str">
        <f t="shared" si="12"/>
        <v>balise.ac</v>
      </c>
      <c r="N13" s="1" t="str">
        <f t="shared" si="13"/>
        <v>6, 1, 2</v>
      </c>
      <c r="P13" t="s">
        <v>42</v>
      </c>
      <c r="Q13" t="s">
        <v>14</v>
      </c>
      <c r="R13">
        <v>8990</v>
      </c>
      <c r="S13" s="2">
        <v>2384</v>
      </c>
      <c r="T13" s="6">
        <v>6</v>
      </c>
      <c r="U13" s="2">
        <v>1</v>
      </c>
      <c r="V13" s="2">
        <v>2</v>
      </c>
    </row>
    <row r="14" spans="1:22" x14ac:dyDescent="0.25">
      <c r="B14" t="s">
        <v>15</v>
      </c>
      <c r="C14">
        <v>8993</v>
      </c>
      <c r="D14" s="2">
        <f t="shared" si="6"/>
        <v>2387</v>
      </c>
      <c r="E14" s="6">
        <v>9</v>
      </c>
      <c r="F14" s="2">
        <v>4</v>
      </c>
      <c r="G14" s="2">
        <v>14</v>
      </c>
      <c r="H14" s="2">
        <f t="shared" si="7"/>
        <v>3</v>
      </c>
      <c r="I14" s="1" t="str">
        <f t="shared" si="8"/>
        <v>defaultid</v>
      </c>
      <c r="J14" s="1" t="str">
        <f t="shared" si="9"/>
        <v>0.0, 0.0, 2387.0</v>
      </c>
      <c r="K14" s="1" t="str">
        <f t="shared" si="10"/>
        <v>0.0, 0.0, 0.0</v>
      </c>
      <c r="L14" s="2">
        <f t="shared" si="11"/>
        <v>1</v>
      </c>
      <c r="M14" s="1" t="str">
        <f t="shared" si="12"/>
        <v>balise.ac</v>
      </c>
      <c r="N14" s="1" t="str">
        <f t="shared" si="13"/>
        <v>9, 4, 14</v>
      </c>
      <c r="Q14" t="s">
        <v>15</v>
      </c>
      <c r="R14">
        <v>8993</v>
      </c>
      <c r="S14" s="2">
        <v>2387</v>
      </c>
      <c r="T14" s="6">
        <v>9</v>
      </c>
      <c r="U14" s="2">
        <v>4</v>
      </c>
      <c r="V14" s="2">
        <v>14</v>
      </c>
    </row>
    <row r="15" spans="1:22" x14ac:dyDescent="0.25">
      <c r="A15" t="s">
        <v>43</v>
      </c>
      <c r="B15" t="s">
        <v>14</v>
      </c>
      <c r="C15">
        <v>9032</v>
      </c>
      <c r="D15" s="2">
        <f t="shared" si="6"/>
        <v>2426</v>
      </c>
      <c r="E15" s="6">
        <v>4</v>
      </c>
      <c r="F15" s="6">
        <v>12</v>
      </c>
      <c r="G15" s="7">
        <v>12</v>
      </c>
      <c r="H15" s="2">
        <f t="shared" si="7"/>
        <v>39</v>
      </c>
      <c r="I15" s="1" t="str">
        <f t="shared" si="8"/>
        <v>defaultid</v>
      </c>
      <c r="J15" s="1" t="str">
        <f t="shared" si="9"/>
        <v>0.0, 0.0, 2426.0</v>
      </c>
      <c r="K15" s="1" t="str">
        <f t="shared" si="10"/>
        <v>0.0, 0.0, 0.0</v>
      </c>
      <c r="L15" s="2">
        <f t="shared" si="11"/>
        <v>1</v>
      </c>
      <c r="M15" s="1" t="str">
        <f t="shared" si="12"/>
        <v>balise.ac</v>
      </c>
      <c r="N15" s="1" t="str">
        <f t="shared" si="13"/>
        <v>4, 12, 12</v>
      </c>
      <c r="P15" t="s">
        <v>43</v>
      </c>
      <c r="Q15" t="s">
        <v>14</v>
      </c>
      <c r="R15">
        <v>9032</v>
      </c>
      <c r="S15" s="2">
        <v>2426</v>
      </c>
      <c r="T15" s="6">
        <v>4</v>
      </c>
      <c r="U15" s="6">
        <v>12</v>
      </c>
      <c r="V15" s="7">
        <v>12</v>
      </c>
    </row>
    <row r="16" spans="1:22" x14ac:dyDescent="0.25">
      <c r="B16" t="s">
        <v>15</v>
      </c>
      <c r="C16">
        <v>9035</v>
      </c>
      <c r="D16" s="2">
        <f t="shared" si="6"/>
        <v>2429</v>
      </c>
      <c r="E16" s="6">
        <v>9</v>
      </c>
      <c r="F16" s="2">
        <v>4</v>
      </c>
      <c r="G16" s="2">
        <v>6</v>
      </c>
      <c r="H16" s="2">
        <f t="shared" si="7"/>
        <v>3</v>
      </c>
      <c r="I16" s="1" t="str">
        <f t="shared" si="8"/>
        <v>defaultid</v>
      </c>
      <c r="J16" s="1" t="str">
        <f t="shared" si="9"/>
        <v>0.0, 0.0, 2429.0</v>
      </c>
      <c r="K16" s="1" t="str">
        <f t="shared" si="10"/>
        <v>0.0, 0.0, 0.0</v>
      </c>
      <c r="L16" s="2">
        <f t="shared" si="11"/>
        <v>1</v>
      </c>
      <c r="M16" s="1" t="str">
        <f t="shared" si="12"/>
        <v>balise.ac</v>
      </c>
      <c r="N16" s="1" t="str">
        <f t="shared" si="13"/>
        <v>9, 4, 6</v>
      </c>
      <c r="Q16" t="s">
        <v>15</v>
      </c>
      <c r="R16">
        <v>9035</v>
      </c>
      <c r="S16" s="2">
        <v>2429</v>
      </c>
      <c r="T16" s="6">
        <v>9</v>
      </c>
      <c r="U16" s="2">
        <v>4</v>
      </c>
      <c r="V16" s="2">
        <v>6</v>
      </c>
    </row>
    <row r="17" spans="1:22" x14ac:dyDescent="0.25">
      <c r="A17" t="s">
        <v>44</v>
      </c>
      <c r="B17" t="s">
        <v>14</v>
      </c>
      <c r="C17">
        <v>9081</v>
      </c>
      <c r="D17" s="2">
        <f t="shared" si="6"/>
        <v>2475</v>
      </c>
      <c r="E17" s="6">
        <v>6</v>
      </c>
      <c r="F17" s="6">
        <v>0</v>
      </c>
      <c r="G17" s="7">
        <v>14</v>
      </c>
      <c r="H17" s="2">
        <f t="shared" si="7"/>
        <v>46</v>
      </c>
      <c r="I17" s="1" t="str">
        <f t="shared" si="8"/>
        <v>defaultid</v>
      </c>
      <c r="J17" s="1" t="str">
        <f t="shared" si="9"/>
        <v>0.0, 0.0, 2475.0</v>
      </c>
      <c r="K17" s="1" t="str">
        <f t="shared" si="10"/>
        <v>0.0, 0.0, 0.0</v>
      </c>
      <c r="L17" s="2">
        <f t="shared" si="11"/>
        <v>1</v>
      </c>
      <c r="M17" s="1" t="str">
        <f t="shared" si="12"/>
        <v>balise.ac</v>
      </c>
      <c r="N17" s="1" t="str">
        <f t="shared" si="13"/>
        <v>6, 0, 14</v>
      </c>
      <c r="P17" t="s">
        <v>44</v>
      </c>
      <c r="Q17" t="s">
        <v>14</v>
      </c>
      <c r="R17">
        <v>9081</v>
      </c>
      <c r="S17" s="2">
        <v>2475</v>
      </c>
      <c r="T17" s="6">
        <v>6</v>
      </c>
      <c r="U17" s="6">
        <v>0</v>
      </c>
      <c r="V17" s="7">
        <v>14</v>
      </c>
    </row>
    <row r="18" spans="1:22" x14ac:dyDescent="0.25">
      <c r="B18" t="s">
        <v>15</v>
      </c>
      <c r="C18">
        <v>9084</v>
      </c>
      <c r="D18" s="2">
        <f t="shared" si="6"/>
        <v>2478</v>
      </c>
      <c r="E18" s="6">
        <v>9</v>
      </c>
      <c r="F18" s="2">
        <v>5</v>
      </c>
      <c r="G18" s="2">
        <v>1</v>
      </c>
      <c r="H18" s="2">
        <f t="shared" si="7"/>
        <v>3</v>
      </c>
      <c r="I18" s="1" t="str">
        <f t="shared" si="8"/>
        <v>defaultid</v>
      </c>
      <c r="J18" s="1" t="str">
        <f t="shared" si="9"/>
        <v>0.0, 0.0, 2478.0</v>
      </c>
      <c r="K18" s="1" t="str">
        <f t="shared" si="10"/>
        <v>0.0, 0.0, 0.0</v>
      </c>
      <c r="L18" s="2">
        <f t="shared" si="11"/>
        <v>1</v>
      </c>
      <c r="M18" s="1" t="str">
        <f t="shared" si="12"/>
        <v>balise.ac</v>
      </c>
      <c r="N18" s="1" t="str">
        <f t="shared" si="13"/>
        <v>9, 5, 1</v>
      </c>
      <c r="Q18" t="s">
        <v>15</v>
      </c>
      <c r="R18">
        <v>9084</v>
      </c>
      <c r="S18" s="2">
        <v>2478</v>
      </c>
      <c r="T18" s="6">
        <v>9</v>
      </c>
      <c r="U18" s="2">
        <v>5</v>
      </c>
      <c r="V18" s="2">
        <v>1</v>
      </c>
    </row>
    <row r="19" spans="1:22" x14ac:dyDescent="0.25">
      <c r="A19" t="s">
        <v>45</v>
      </c>
      <c r="B19" t="s">
        <v>14</v>
      </c>
      <c r="C19">
        <v>9498</v>
      </c>
      <c r="D19" s="2">
        <f t="shared" si="6"/>
        <v>2892</v>
      </c>
      <c r="E19" s="6">
        <v>4</v>
      </c>
      <c r="F19" s="6">
        <v>14</v>
      </c>
      <c r="G19" s="7">
        <v>12</v>
      </c>
      <c r="H19" s="2">
        <f t="shared" si="7"/>
        <v>414</v>
      </c>
      <c r="I19" s="1" t="str">
        <f t="shared" si="8"/>
        <v>defaultid</v>
      </c>
      <c r="J19" s="1" t="str">
        <f t="shared" si="9"/>
        <v>0.0, 0.0, 2892.0</v>
      </c>
      <c r="K19" s="1" t="str">
        <f t="shared" si="10"/>
        <v>0.0, 0.0, 0.0</v>
      </c>
      <c r="L19" s="2">
        <f t="shared" si="11"/>
        <v>1</v>
      </c>
      <c r="M19" s="1" t="str">
        <f t="shared" si="12"/>
        <v>balise.ac</v>
      </c>
      <c r="N19" s="1" t="str">
        <f t="shared" si="13"/>
        <v>4, 14, 12</v>
      </c>
      <c r="P19" t="s">
        <v>45</v>
      </c>
      <c r="Q19" t="s">
        <v>14</v>
      </c>
      <c r="R19">
        <v>9498</v>
      </c>
      <c r="S19" s="2">
        <v>2892</v>
      </c>
      <c r="T19" s="6">
        <v>4</v>
      </c>
      <c r="U19" s="6">
        <v>14</v>
      </c>
      <c r="V19" s="7">
        <v>12</v>
      </c>
    </row>
    <row r="20" spans="1:22" x14ac:dyDescent="0.25">
      <c r="B20" t="s">
        <v>15</v>
      </c>
      <c r="C20">
        <v>9501</v>
      </c>
      <c r="D20" s="2">
        <f t="shared" si="6"/>
        <v>2895</v>
      </c>
      <c r="E20" s="6">
        <v>9</v>
      </c>
      <c r="F20" s="2">
        <v>2</v>
      </c>
      <c r="G20" s="2">
        <v>3</v>
      </c>
      <c r="H20" s="2">
        <f t="shared" si="7"/>
        <v>3</v>
      </c>
      <c r="I20" s="1" t="str">
        <f t="shared" si="8"/>
        <v>defaultid</v>
      </c>
      <c r="J20" s="1" t="str">
        <f t="shared" si="9"/>
        <v>0.0, 0.0, 2895.0</v>
      </c>
      <c r="K20" s="1" t="str">
        <f t="shared" si="10"/>
        <v>0.0, 0.0, 0.0</v>
      </c>
      <c r="L20" s="2">
        <f t="shared" si="11"/>
        <v>1</v>
      </c>
      <c r="M20" s="1" t="str">
        <f t="shared" si="12"/>
        <v>balise.ac</v>
      </c>
      <c r="N20" s="1" t="str">
        <f t="shared" si="13"/>
        <v>9, 2, 3</v>
      </c>
      <c r="Q20" t="s">
        <v>15</v>
      </c>
      <c r="R20">
        <v>9501</v>
      </c>
      <c r="S20" s="2">
        <v>2895</v>
      </c>
      <c r="T20" s="6">
        <v>9</v>
      </c>
      <c r="U20" s="2">
        <v>2</v>
      </c>
      <c r="V20" s="2">
        <v>3</v>
      </c>
    </row>
    <row r="21" spans="1:22" x14ac:dyDescent="0.25">
      <c r="A21" t="s">
        <v>46</v>
      </c>
      <c r="B21" t="s">
        <v>14</v>
      </c>
      <c r="C21">
        <v>9520</v>
      </c>
      <c r="D21" s="2">
        <f t="shared" si="6"/>
        <v>2914</v>
      </c>
      <c r="E21" s="6">
        <v>6</v>
      </c>
      <c r="F21" s="6">
        <v>0</v>
      </c>
      <c r="G21" s="7">
        <v>14</v>
      </c>
      <c r="H21" s="2">
        <f t="shared" si="7"/>
        <v>19</v>
      </c>
      <c r="I21" s="2" t="str">
        <f t="shared" si="8"/>
        <v>defaultid</v>
      </c>
      <c r="J21" s="2" t="str">
        <f t="shared" si="9"/>
        <v>0.0, 0.0, 2914.0</v>
      </c>
      <c r="K21" s="2" t="str">
        <f t="shared" si="10"/>
        <v>0.0, 0.0, 0.0</v>
      </c>
      <c r="L21" s="2">
        <f t="shared" si="11"/>
        <v>1</v>
      </c>
      <c r="M21" s="2" t="str">
        <f t="shared" si="12"/>
        <v>balise.ac</v>
      </c>
      <c r="N21" s="2" t="str">
        <f t="shared" si="13"/>
        <v>6, 0, 14</v>
      </c>
      <c r="P21" t="s">
        <v>46</v>
      </c>
      <c r="Q21" t="s">
        <v>14</v>
      </c>
      <c r="R21">
        <v>9520</v>
      </c>
      <c r="S21" s="2">
        <v>2914</v>
      </c>
      <c r="T21" s="6">
        <v>6</v>
      </c>
      <c r="U21" s="6">
        <v>0</v>
      </c>
      <c r="V21" s="7">
        <v>14</v>
      </c>
    </row>
    <row r="22" spans="1:22" x14ac:dyDescent="0.25">
      <c r="B22" t="s">
        <v>15</v>
      </c>
      <c r="C22">
        <v>9523</v>
      </c>
      <c r="D22" s="2">
        <f t="shared" si="6"/>
        <v>2917</v>
      </c>
      <c r="E22" s="6">
        <v>9</v>
      </c>
      <c r="F22" s="2">
        <v>3</v>
      </c>
      <c r="G22" s="2">
        <v>8</v>
      </c>
      <c r="H22" s="2">
        <f t="shared" si="7"/>
        <v>3</v>
      </c>
      <c r="I22" s="2" t="str">
        <f t="shared" si="8"/>
        <v>defaultid</v>
      </c>
      <c r="J22" s="2" t="str">
        <f t="shared" si="9"/>
        <v>0.0, 0.0, 2917.0</v>
      </c>
      <c r="K22" s="2" t="str">
        <f t="shared" si="10"/>
        <v>0.0, 0.0, 0.0</v>
      </c>
      <c r="L22" s="2">
        <f t="shared" si="11"/>
        <v>1</v>
      </c>
      <c r="M22" s="2" t="str">
        <f t="shared" si="12"/>
        <v>balise.ac</v>
      </c>
      <c r="N22" s="2" t="str">
        <f t="shared" si="13"/>
        <v>9, 3, 8</v>
      </c>
      <c r="Q22" t="s">
        <v>15</v>
      </c>
      <c r="R22">
        <v>9523</v>
      </c>
      <c r="S22" s="2">
        <v>2917</v>
      </c>
      <c r="T22" s="6">
        <v>9</v>
      </c>
      <c r="U22" s="2">
        <v>3</v>
      </c>
      <c r="V22" s="2">
        <v>8</v>
      </c>
    </row>
    <row r="23" spans="1:22" x14ac:dyDescent="0.25">
      <c r="A23" t="s">
        <v>47</v>
      </c>
      <c r="B23" t="s">
        <v>14</v>
      </c>
      <c r="C23">
        <v>9884</v>
      </c>
      <c r="D23" s="2">
        <f t="shared" si="6"/>
        <v>3278</v>
      </c>
      <c r="E23" s="6">
        <v>4</v>
      </c>
      <c r="F23" s="7">
        <v>12</v>
      </c>
      <c r="G23" s="7">
        <v>12</v>
      </c>
      <c r="H23" s="2">
        <f t="shared" si="7"/>
        <v>361</v>
      </c>
      <c r="I23" s="2" t="str">
        <f t="shared" si="8"/>
        <v>defaultid</v>
      </c>
      <c r="J23" s="2" t="str">
        <f t="shared" si="9"/>
        <v>0.0, 0.0, 3278.0</v>
      </c>
      <c r="K23" s="2" t="str">
        <f t="shared" si="10"/>
        <v>0.0, 0.0, 0.0</v>
      </c>
      <c r="L23" s="2">
        <f t="shared" si="11"/>
        <v>1</v>
      </c>
      <c r="M23" s="2" t="str">
        <f t="shared" si="12"/>
        <v>balise.ac</v>
      </c>
      <c r="N23" s="2" t="str">
        <f t="shared" si="13"/>
        <v>4, 12, 12</v>
      </c>
      <c r="P23" t="s">
        <v>47</v>
      </c>
      <c r="Q23" t="s">
        <v>14</v>
      </c>
      <c r="R23">
        <v>9884</v>
      </c>
      <c r="S23" s="2">
        <v>3278</v>
      </c>
      <c r="T23" s="6">
        <v>4</v>
      </c>
      <c r="U23" s="7">
        <v>12</v>
      </c>
      <c r="V23" s="7">
        <v>12</v>
      </c>
    </row>
    <row r="24" spans="1:22" x14ac:dyDescent="0.25">
      <c r="B24" t="s">
        <v>15</v>
      </c>
      <c r="C24">
        <v>9887</v>
      </c>
      <c r="D24" s="2">
        <f t="shared" si="6"/>
        <v>3281</v>
      </c>
      <c r="E24" s="6">
        <v>9</v>
      </c>
      <c r="F24" s="2">
        <v>4</v>
      </c>
      <c r="G24" s="2">
        <v>8</v>
      </c>
      <c r="H24" s="2">
        <f t="shared" si="7"/>
        <v>3</v>
      </c>
      <c r="I24" s="2" t="str">
        <f t="shared" si="8"/>
        <v>defaultid</v>
      </c>
      <c r="J24" s="2" t="str">
        <f t="shared" si="9"/>
        <v>0.0, 0.0, 3281.0</v>
      </c>
      <c r="K24" s="2" t="str">
        <f t="shared" si="10"/>
        <v>0.0, 0.0, 0.0</v>
      </c>
      <c r="L24" s="2">
        <f t="shared" si="11"/>
        <v>1</v>
      </c>
      <c r="M24" s="2" t="str">
        <f t="shared" si="12"/>
        <v>balise.ac</v>
      </c>
      <c r="N24" s="2" t="str">
        <f t="shared" si="13"/>
        <v>9, 4, 8</v>
      </c>
      <c r="Q24" t="s">
        <v>15</v>
      </c>
      <c r="R24">
        <v>9887</v>
      </c>
      <c r="S24" s="2">
        <v>3281</v>
      </c>
      <c r="T24" s="6">
        <v>9</v>
      </c>
      <c r="U24" s="2">
        <v>4</v>
      </c>
      <c r="V24" s="2">
        <v>8</v>
      </c>
    </row>
    <row r="25" spans="1:22" x14ac:dyDescent="0.25">
      <c r="A25" t="s">
        <v>48</v>
      </c>
      <c r="B25" t="s">
        <v>14</v>
      </c>
      <c r="C25">
        <v>9900</v>
      </c>
      <c r="D25" s="2">
        <f t="shared" si="6"/>
        <v>3294</v>
      </c>
      <c r="E25" s="6">
        <v>6</v>
      </c>
      <c r="F25" s="6">
        <v>0</v>
      </c>
      <c r="G25" s="7">
        <v>14</v>
      </c>
      <c r="H25" s="2">
        <f t="shared" si="7"/>
        <v>13</v>
      </c>
      <c r="I25" s="2" t="str">
        <f t="shared" si="8"/>
        <v>defaultid</v>
      </c>
      <c r="J25" s="2" t="str">
        <f t="shared" si="9"/>
        <v>0.0, 0.0, 3294.0</v>
      </c>
      <c r="K25" s="2" t="str">
        <f t="shared" si="10"/>
        <v>0.0, 0.0, 0.0</v>
      </c>
      <c r="L25" s="2">
        <f t="shared" si="11"/>
        <v>1</v>
      </c>
      <c r="M25" s="2" t="str">
        <f t="shared" si="12"/>
        <v>balise.ac</v>
      </c>
      <c r="N25" s="2" t="str">
        <f t="shared" si="13"/>
        <v>6, 0, 14</v>
      </c>
      <c r="P25" t="s">
        <v>48</v>
      </c>
      <c r="Q25" t="s">
        <v>14</v>
      </c>
      <c r="R25">
        <v>9900</v>
      </c>
      <c r="S25" s="2">
        <v>3294</v>
      </c>
      <c r="T25" s="6">
        <v>6</v>
      </c>
      <c r="U25" s="6">
        <v>0</v>
      </c>
      <c r="V25" s="7">
        <v>14</v>
      </c>
    </row>
    <row r="26" spans="1:22" x14ac:dyDescent="0.25">
      <c r="B26" t="s">
        <v>15</v>
      </c>
      <c r="C26">
        <v>9903</v>
      </c>
      <c r="D26" s="2">
        <f t="shared" si="6"/>
        <v>3297</v>
      </c>
      <c r="E26" s="6">
        <v>9</v>
      </c>
      <c r="F26" s="7">
        <v>1</v>
      </c>
      <c r="G26" s="7">
        <v>6</v>
      </c>
      <c r="H26" s="2">
        <f t="shared" si="7"/>
        <v>3</v>
      </c>
      <c r="I26" s="2" t="str">
        <f t="shared" si="8"/>
        <v>defaultid</v>
      </c>
      <c r="J26" s="2" t="str">
        <f t="shared" si="9"/>
        <v>0.0, 0.0, 3297.0</v>
      </c>
      <c r="K26" s="2" t="str">
        <f t="shared" si="10"/>
        <v>0.0, 0.0, 0.0</v>
      </c>
      <c r="L26" s="2">
        <f t="shared" si="11"/>
        <v>1</v>
      </c>
      <c r="M26" s="2" t="str">
        <f t="shared" si="12"/>
        <v>balise.ac</v>
      </c>
      <c r="N26" s="2" t="str">
        <f t="shared" si="13"/>
        <v>9, 1, 6</v>
      </c>
      <c r="Q26" t="s">
        <v>15</v>
      </c>
      <c r="R26">
        <v>9903</v>
      </c>
      <c r="S26" s="2">
        <v>3297</v>
      </c>
      <c r="T26" s="6">
        <v>9</v>
      </c>
      <c r="U26" s="7">
        <v>1</v>
      </c>
      <c r="V26" s="7">
        <v>6</v>
      </c>
    </row>
    <row r="27" spans="1:22" x14ac:dyDescent="0.25">
      <c r="A27" t="s">
        <v>49</v>
      </c>
      <c r="B27" t="s">
        <v>14</v>
      </c>
      <c r="C27">
        <v>10050</v>
      </c>
      <c r="D27" s="2">
        <f t="shared" si="6"/>
        <v>3444</v>
      </c>
      <c r="E27" s="6">
        <v>7</v>
      </c>
      <c r="F27" s="2">
        <v>1</v>
      </c>
      <c r="G27" s="2">
        <v>2</v>
      </c>
      <c r="H27" s="2">
        <f t="shared" si="7"/>
        <v>147</v>
      </c>
      <c r="I27" s="2" t="str">
        <f t="shared" si="8"/>
        <v>defaultid</v>
      </c>
      <c r="J27" s="2" t="str">
        <f t="shared" si="9"/>
        <v>0.0, 0.0, 3444.0</v>
      </c>
      <c r="K27" s="2" t="str">
        <f t="shared" si="10"/>
        <v>0.0, 0.0, 0.0</v>
      </c>
      <c r="L27" s="2">
        <f t="shared" si="11"/>
        <v>1</v>
      </c>
      <c r="M27" s="2" t="str">
        <f t="shared" si="12"/>
        <v>balise.ac</v>
      </c>
      <c r="N27" s="2" t="str">
        <f t="shared" si="13"/>
        <v>7, 1, 2</v>
      </c>
      <c r="P27" t="s">
        <v>49</v>
      </c>
      <c r="Q27" t="s">
        <v>14</v>
      </c>
      <c r="R27">
        <v>10050</v>
      </c>
      <c r="S27" s="2">
        <v>3444</v>
      </c>
      <c r="T27" s="6">
        <v>7</v>
      </c>
      <c r="U27" s="2">
        <v>1</v>
      </c>
      <c r="V27" s="2">
        <v>2</v>
      </c>
    </row>
    <row r="28" spans="1:22" x14ac:dyDescent="0.25">
      <c r="B28" t="s">
        <v>15</v>
      </c>
      <c r="C28">
        <v>10053</v>
      </c>
      <c r="D28" s="2">
        <f t="shared" si="6"/>
        <v>3447</v>
      </c>
      <c r="E28" s="6">
        <v>7</v>
      </c>
      <c r="F28" s="2">
        <v>1</v>
      </c>
      <c r="G28" s="2">
        <v>12</v>
      </c>
      <c r="H28" s="2">
        <f t="shared" si="7"/>
        <v>3</v>
      </c>
      <c r="I28" s="2" t="str">
        <f t="shared" si="8"/>
        <v>defaultid</v>
      </c>
      <c r="J28" s="2" t="str">
        <f t="shared" si="9"/>
        <v>0.0, 0.0, 3447.0</v>
      </c>
      <c r="K28" s="2" t="str">
        <f t="shared" si="10"/>
        <v>0.0, 0.0, 0.0</v>
      </c>
      <c r="L28" s="2">
        <f t="shared" si="11"/>
        <v>1</v>
      </c>
      <c r="M28" s="2" t="str">
        <f t="shared" si="12"/>
        <v>balise.ac</v>
      </c>
      <c r="N28" s="2" t="str">
        <f t="shared" si="13"/>
        <v>7, 1, 12</v>
      </c>
      <c r="Q28" t="s">
        <v>15</v>
      </c>
      <c r="R28">
        <v>10053</v>
      </c>
      <c r="S28" s="2">
        <v>3447</v>
      </c>
      <c r="T28" s="6">
        <v>7</v>
      </c>
      <c r="U28" s="2">
        <v>1</v>
      </c>
      <c r="V28" s="2">
        <v>12</v>
      </c>
    </row>
    <row r="29" spans="1:22" x14ac:dyDescent="0.25">
      <c r="A29" s="12" t="s">
        <v>102</v>
      </c>
      <c r="B29" s="12" t="s">
        <v>14</v>
      </c>
      <c r="C29" s="12">
        <v>10000</v>
      </c>
      <c r="D29" s="13">
        <f>C29-(A_UM!$F$3)</f>
        <v>3394</v>
      </c>
      <c r="E29" s="13">
        <v>4</v>
      </c>
      <c r="F29" s="13">
        <v>14</v>
      </c>
      <c r="G29" s="13">
        <v>12</v>
      </c>
      <c r="H29" s="2"/>
      <c r="I29" s="2" t="str">
        <f t="shared" ref="I29:I30" si="14">IF(D29,"defaultid","")</f>
        <v>defaultid</v>
      </c>
      <c r="J29" s="2" t="str">
        <f t="shared" ref="J29:J30" si="15">IF(D29,"0.0, 0.0, "&amp;D29&amp;".0","")</f>
        <v>0.0, 0.0, 3394.0</v>
      </c>
      <c r="K29" s="2" t="str">
        <f t="shared" ref="K29:K30" si="16">IF(D29,"0.0, 0.0, 0.0","")</f>
        <v>0.0, 0.0, 0.0</v>
      </c>
      <c r="L29" s="2">
        <f t="shared" ref="L29:L30" si="17">IF(D29,1,"")</f>
        <v>1</v>
      </c>
      <c r="M29" s="2" t="str">
        <f t="shared" ref="M29:M30" si="18">IF(D29,"balise.ac","")</f>
        <v>balise.ac</v>
      </c>
      <c r="N29" s="2" t="str">
        <f t="shared" ref="N29:N30" si="19">IF(D29,E29&amp;", "&amp;F29&amp;", "&amp;G29,"")</f>
        <v>4, 14, 12</v>
      </c>
    </row>
    <row r="30" spans="1:22" x14ac:dyDescent="0.25">
      <c r="A30" s="12"/>
      <c r="B30" s="12" t="s">
        <v>15</v>
      </c>
      <c r="C30" s="12">
        <v>9997</v>
      </c>
      <c r="D30" s="13">
        <f>C30-(A_UM!$F$3)</f>
        <v>3391</v>
      </c>
      <c r="E30" s="13">
        <v>9</v>
      </c>
      <c r="F30" s="13">
        <v>4</v>
      </c>
      <c r="G30" s="13">
        <v>10</v>
      </c>
      <c r="I30" s="2" t="str">
        <f t="shared" si="14"/>
        <v>defaultid</v>
      </c>
      <c r="J30" s="2" t="str">
        <f t="shared" si="15"/>
        <v>0.0, 0.0, 3391.0</v>
      </c>
      <c r="K30" s="2" t="str">
        <f t="shared" si="16"/>
        <v>0.0, 0.0, 0.0</v>
      </c>
      <c r="L30" s="2">
        <f t="shared" si="17"/>
        <v>1</v>
      </c>
      <c r="M30" s="2" t="str">
        <f t="shared" si="18"/>
        <v>balise.ac</v>
      </c>
      <c r="N30" s="2" t="str">
        <f t="shared" si="19"/>
        <v>9, 4, 10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E84C-A517-4495-B3E3-3C2091C39970}">
  <dimension ref="A6:V32"/>
  <sheetViews>
    <sheetView topLeftCell="A6" workbookViewId="0">
      <selection activeCell="E20" sqref="E20"/>
    </sheetView>
  </sheetViews>
  <sheetFormatPr baseColWidth="10" defaultRowHeight="15" x14ac:dyDescent="0.25"/>
  <cols>
    <col min="1" max="1" width="13.85546875" customWidth="1"/>
  </cols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H6" s="2"/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s="2" t="s">
        <v>53</v>
      </c>
      <c r="B7" s="2" t="s">
        <v>14</v>
      </c>
      <c r="C7" s="2">
        <v>7598</v>
      </c>
      <c r="D7" s="2">
        <f>C7-(A_UM!$F$3)</f>
        <v>992</v>
      </c>
      <c r="E7" s="6">
        <v>4</v>
      </c>
      <c r="F7" s="6">
        <v>8</v>
      </c>
      <c r="G7" s="6">
        <v>8</v>
      </c>
      <c r="H7" s="2"/>
      <c r="I7" s="1" t="str">
        <f t="shared" ref="I7:I8" si="0">IF(D7,"defaultid","")</f>
        <v>defaultid</v>
      </c>
      <c r="J7" s="1" t="str">
        <f t="shared" ref="J7:J8" si="1">IF(D7,"0.0, 0.0, "&amp;D7&amp;".0","")</f>
        <v>0.0, 0.0, 992.0</v>
      </c>
      <c r="K7" s="1" t="str">
        <f t="shared" ref="K7:K8" si="2">IF(D7,"0.0, 0.0, 0.0","")</f>
        <v>0.0, 0.0, 0.0</v>
      </c>
      <c r="L7" s="2">
        <f t="shared" ref="L7:L8" si="3">IF(D7,1,"")</f>
        <v>1</v>
      </c>
      <c r="M7" s="1" t="str">
        <f t="shared" ref="M7:M8" si="4">IF(D7,"balise.ac","")</f>
        <v>balise.ac</v>
      </c>
      <c r="N7" s="1" t="str">
        <f t="shared" ref="N7:N8" si="5">IF(D7,E7&amp;", "&amp;F7&amp;", "&amp;G7,"")</f>
        <v>4, 8, 8</v>
      </c>
      <c r="P7" s="2" t="s">
        <v>53</v>
      </c>
      <c r="Q7" s="2" t="s">
        <v>14</v>
      </c>
      <c r="R7" s="2">
        <v>7598</v>
      </c>
      <c r="S7" s="2">
        <v>992</v>
      </c>
      <c r="T7" s="6">
        <v>4</v>
      </c>
      <c r="U7" s="6">
        <v>8</v>
      </c>
      <c r="V7" s="6">
        <v>8</v>
      </c>
    </row>
    <row r="8" spans="1:22" x14ac:dyDescent="0.25">
      <c r="A8" s="2"/>
      <c r="B8" s="2" t="s">
        <v>15</v>
      </c>
      <c r="C8" s="2">
        <v>7601</v>
      </c>
      <c r="D8" s="2">
        <f>C8-(A_UM!$F$3)</f>
        <v>995</v>
      </c>
      <c r="E8" s="2">
        <v>9</v>
      </c>
      <c r="F8" s="2">
        <v>5</v>
      </c>
      <c r="G8" s="2">
        <v>14</v>
      </c>
      <c r="H8" s="2">
        <f>D8-D7</f>
        <v>3</v>
      </c>
      <c r="I8" s="1" t="str">
        <f t="shared" si="0"/>
        <v>defaultid</v>
      </c>
      <c r="J8" s="1" t="str">
        <f t="shared" si="1"/>
        <v>0.0, 0.0, 995.0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9, 5, 14</v>
      </c>
      <c r="P8" s="2"/>
      <c r="Q8" s="2" t="s">
        <v>15</v>
      </c>
      <c r="R8" s="2">
        <v>7601</v>
      </c>
      <c r="S8" s="2">
        <v>995</v>
      </c>
      <c r="T8" s="2">
        <v>9</v>
      </c>
      <c r="U8" s="2">
        <v>5</v>
      </c>
      <c r="V8" s="2">
        <v>14</v>
      </c>
    </row>
    <row r="9" spans="1:22" x14ac:dyDescent="0.25">
      <c r="A9" t="s">
        <v>40</v>
      </c>
      <c r="B9" t="s">
        <v>14</v>
      </c>
      <c r="C9">
        <v>8842</v>
      </c>
      <c r="D9" s="2">
        <f>C9-(A_UM!$F$3)</f>
        <v>2236</v>
      </c>
      <c r="E9" s="2">
        <v>7</v>
      </c>
      <c r="F9" s="2">
        <v>1</v>
      </c>
      <c r="G9" s="2">
        <v>12</v>
      </c>
      <c r="H9" s="2">
        <f t="shared" ref="H9:H30" si="6">D9-D8</f>
        <v>1241</v>
      </c>
      <c r="I9" s="1" t="str">
        <f t="shared" ref="I9:I30" si="7">IF(D9,"defaultid","")</f>
        <v>defaultid</v>
      </c>
      <c r="J9" s="1" t="str">
        <f t="shared" ref="J9:J30" si="8">IF(D9,"0.0, 0.0, "&amp;D9&amp;".0","")</f>
        <v>0.0, 0.0, 2236.0</v>
      </c>
      <c r="K9" s="1" t="str">
        <f t="shared" ref="K9:K30" si="9">IF(D9,"0.0, 0.0, 0.0","")</f>
        <v>0.0, 0.0, 0.0</v>
      </c>
      <c r="L9" s="2">
        <f t="shared" ref="L9:L30" si="10">IF(D9,1,"")</f>
        <v>1</v>
      </c>
      <c r="M9" s="1" t="str">
        <f t="shared" ref="M9:M30" si="11">IF(D9,"balise.ac","")</f>
        <v>balise.ac</v>
      </c>
      <c r="N9" s="1" t="str">
        <f t="shared" ref="N9:N30" si="12">IF(D9,E9&amp;", "&amp;F9&amp;", "&amp;G9,"")</f>
        <v>7, 1, 12</v>
      </c>
      <c r="P9" t="s">
        <v>40</v>
      </c>
      <c r="Q9" t="s">
        <v>14</v>
      </c>
      <c r="R9">
        <v>8842</v>
      </c>
      <c r="S9" s="2">
        <v>2236</v>
      </c>
      <c r="T9" s="2">
        <v>7</v>
      </c>
      <c r="U9" s="2">
        <v>1</v>
      </c>
      <c r="V9" s="2">
        <v>12</v>
      </c>
    </row>
    <row r="10" spans="1:22" x14ac:dyDescent="0.25">
      <c r="B10" t="s">
        <v>15</v>
      </c>
      <c r="C10">
        <v>8845</v>
      </c>
      <c r="D10" s="2">
        <f>C10-(A_UM!$F$3)</f>
        <v>2239</v>
      </c>
      <c r="E10" s="2">
        <v>5</v>
      </c>
      <c r="F10" s="2">
        <v>6</v>
      </c>
      <c r="G10" s="2">
        <v>10</v>
      </c>
      <c r="H10" s="2">
        <f t="shared" si="6"/>
        <v>3</v>
      </c>
      <c r="I10" s="1" t="str">
        <f t="shared" si="7"/>
        <v>defaultid</v>
      </c>
      <c r="J10" s="1" t="str">
        <f t="shared" si="8"/>
        <v>0.0, 0.0, 2239.0</v>
      </c>
      <c r="K10" s="1" t="str">
        <f t="shared" si="9"/>
        <v>0.0, 0.0, 0.0</v>
      </c>
      <c r="L10" s="2">
        <f t="shared" si="10"/>
        <v>1</v>
      </c>
      <c r="M10" s="1" t="str">
        <f t="shared" si="11"/>
        <v>balise.ac</v>
      </c>
      <c r="N10" s="1" t="str">
        <f t="shared" si="12"/>
        <v>5, 6, 10</v>
      </c>
      <c r="Q10" t="s">
        <v>15</v>
      </c>
      <c r="R10">
        <v>8845</v>
      </c>
      <c r="S10" s="2">
        <v>2239</v>
      </c>
      <c r="T10" s="2">
        <v>5</v>
      </c>
      <c r="U10" s="2">
        <v>6</v>
      </c>
      <c r="V10" s="2">
        <v>10</v>
      </c>
    </row>
    <row r="11" spans="1:22" x14ac:dyDescent="0.25">
      <c r="A11" t="s">
        <v>51</v>
      </c>
      <c r="B11" t="s">
        <v>14</v>
      </c>
      <c r="C11">
        <v>8890</v>
      </c>
      <c r="D11" s="2">
        <f>C11-(A_UM!$F$3)</f>
        <v>2284</v>
      </c>
      <c r="E11" s="2">
        <v>6</v>
      </c>
      <c r="F11" s="2">
        <v>1</v>
      </c>
      <c r="G11" s="2">
        <v>2</v>
      </c>
      <c r="H11" s="2">
        <f t="shared" si="6"/>
        <v>45</v>
      </c>
      <c r="I11" s="1" t="str">
        <f t="shared" si="7"/>
        <v>defaultid</v>
      </c>
      <c r="J11" s="1" t="str">
        <f t="shared" si="8"/>
        <v>0.0, 0.0, 2284.0</v>
      </c>
      <c r="K11" s="1" t="str">
        <f t="shared" si="9"/>
        <v>0.0, 0.0, 0.0</v>
      </c>
      <c r="L11" s="2">
        <f t="shared" si="10"/>
        <v>1</v>
      </c>
      <c r="M11" s="1" t="str">
        <f t="shared" si="11"/>
        <v>balise.ac</v>
      </c>
      <c r="N11" s="1" t="str">
        <f t="shared" si="12"/>
        <v>6, 1, 2</v>
      </c>
      <c r="P11" t="s">
        <v>51</v>
      </c>
      <c r="Q11" t="s">
        <v>14</v>
      </c>
      <c r="R11">
        <v>8890</v>
      </c>
      <c r="S11" s="2">
        <v>2284</v>
      </c>
      <c r="T11" s="2">
        <v>6</v>
      </c>
      <c r="U11" s="2">
        <v>1</v>
      </c>
      <c r="V11" s="2">
        <v>2</v>
      </c>
    </row>
    <row r="12" spans="1:22" x14ac:dyDescent="0.25">
      <c r="B12" t="s">
        <v>15</v>
      </c>
      <c r="C12">
        <v>8893</v>
      </c>
      <c r="D12" s="2">
        <f>C12-(A_UM!$F$3)</f>
        <v>2287</v>
      </c>
      <c r="E12" s="2">
        <v>9</v>
      </c>
      <c r="F12" s="2">
        <v>5</v>
      </c>
      <c r="G12" s="2">
        <v>4</v>
      </c>
      <c r="H12" s="2">
        <f t="shared" si="6"/>
        <v>3</v>
      </c>
      <c r="I12" s="1" t="str">
        <f t="shared" si="7"/>
        <v>defaultid</v>
      </c>
      <c r="J12" s="1" t="str">
        <f t="shared" si="8"/>
        <v>0.0, 0.0, 2287.0</v>
      </c>
      <c r="K12" s="1" t="str">
        <f t="shared" si="9"/>
        <v>0.0, 0.0, 0.0</v>
      </c>
      <c r="L12" s="2">
        <f t="shared" si="10"/>
        <v>1</v>
      </c>
      <c r="M12" s="1" t="str">
        <f t="shared" si="11"/>
        <v>balise.ac</v>
      </c>
      <c r="N12" s="1" t="str">
        <f t="shared" si="12"/>
        <v>9, 5, 4</v>
      </c>
      <c r="Q12" t="s">
        <v>15</v>
      </c>
      <c r="R12">
        <v>8893</v>
      </c>
      <c r="S12" s="2">
        <v>2287</v>
      </c>
      <c r="T12" s="2">
        <v>9</v>
      </c>
      <c r="U12" s="2">
        <v>5</v>
      </c>
      <c r="V12" s="2">
        <v>4</v>
      </c>
    </row>
    <row r="13" spans="1:22" x14ac:dyDescent="0.25">
      <c r="A13" t="s">
        <v>52</v>
      </c>
      <c r="B13" t="s">
        <v>14</v>
      </c>
      <c r="C13">
        <v>8990</v>
      </c>
      <c r="D13" s="2">
        <f>C13-(A_UM!$F$3)</f>
        <v>2384</v>
      </c>
      <c r="E13" s="2">
        <v>6</v>
      </c>
      <c r="F13" s="2">
        <v>1</v>
      </c>
      <c r="G13" s="2">
        <v>2</v>
      </c>
      <c r="H13" s="2">
        <f t="shared" si="6"/>
        <v>97</v>
      </c>
      <c r="I13" s="1" t="str">
        <f t="shared" si="7"/>
        <v>defaultid</v>
      </c>
      <c r="J13" s="1" t="str">
        <f t="shared" si="8"/>
        <v>0.0, 0.0, 2384.0</v>
      </c>
      <c r="K13" s="1" t="str">
        <f t="shared" si="9"/>
        <v>0.0, 0.0, 0.0</v>
      </c>
      <c r="L13" s="2">
        <f t="shared" si="10"/>
        <v>1</v>
      </c>
      <c r="M13" s="1" t="str">
        <f t="shared" si="11"/>
        <v>balise.ac</v>
      </c>
      <c r="N13" s="1" t="str">
        <f t="shared" si="12"/>
        <v>6, 1, 2</v>
      </c>
      <c r="P13" t="s">
        <v>52</v>
      </c>
      <c r="Q13" t="s">
        <v>14</v>
      </c>
      <c r="R13">
        <v>8990</v>
      </c>
      <c r="S13" s="2">
        <v>2384</v>
      </c>
      <c r="T13" s="2">
        <v>6</v>
      </c>
      <c r="U13" s="2">
        <v>1</v>
      </c>
      <c r="V13" s="2">
        <v>2</v>
      </c>
    </row>
    <row r="14" spans="1:22" x14ac:dyDescent="0.25">
      <c r="B14" t="s">
        <v>15</v>
      </c>
      <c r="C14">
        <v>8993</v>
      </c>
      <c r="D14" s="2">
        <f>C14-(A_UM!$F$3)</f>
        <v>2387</v>
      </c>
      <c r="E14" s="2">
        <v>9</v>
      </c>
      <c r="F14" s="2">
        <v>4</v>
      </c>
      <c r="G14" s="2">
        <v>14</v>
      </c>
      <c r="H14" s="2">
        <f t="shared" si="6"/>
        <v>3</v>
      </c>
      <c r="I14" s="1" t="str">
        <f t="shared" si="7"/>
        <v>defaultid</v>
      </c>
      <c r="J14" s="1" t="str">
        <f t="shared" si="8"/>
        <v>0.0, 0.0, 2387.0</v>
      </c>
      <c r="K14" s="1" t="str">
        <f t="shared" si="9"/>
        <v>0.0, 0.0, 0.0</v>
      </c>
      <c r="L14" s="2">
        <f t="shared" si="10"/>
        <v>1</v>
      </c>
      <c r="M14" s="1" t="str">
        <f t="shared" si="11"/>
        <v>balise.ac</v>
      </c>
      <c r="N14" s="1" t="str">
        <f t="shared" si="12"/>
        <v>9, 4, 14</v>
      </c>
      <c r="Q14" t="s">
        <v>15</v>
      </c>
      <c r="R14">
        <v>8993</v>
      </c>
      <c r="S14" s="2">
        <v>2387</v>
      </c>
      <c r="T14" s="2">
        <v>9</v>
      </c>
      <c r="U14" s="2">
        <v>4</v>
      </c>
      <c r="V14" s="2">
        <v>14</v>
      </c>
    </row>
    <row r="15" spans="1:22" x14ac:dyDescent="0.25">
      <c r="A15" t="s">
        <v>54</v>
      </c>
      <c r="B15" t="s">
        <v>14</v>
      </c>
      <c r="C15">
        <v>9032</v>
      </c>
      <c r="D15" s="2">
        <f>C15-(A_UM!$F$3)</f>
        <v>2426</v>
      </c>
      <c r="E15" s="6">
        <v>4</v>
      </c>
      <c r="F15" s="6">
        <v>12</v>
      </c>
      <c r="G15" s="7">
        <v>12</v>
      </c>
      <c r="H15" s="2">
        <f t="shared" si="6"/>
        <v>39</v>
      </c>
      <c r="I15" s="1" t="str">
        <f t="shared" si="7"/>
        <v>defaultid</v>
      </c>
      <c r="J15" s="1" t="str">
        <f t="shared" si="8"/>
        <v>0.0, 0.0, 2426.0</v>
      </c>
      <c r="K15" s="1" t="str">
        <f t="shared" si="9"/>
        <v>0.0, 0.0, 0.0</v>
      </c>
      <c r="L15" s="2">
        <f t="shared" si="10"/>
        <v>1</v>
      </c>
      <c r="M15" s="1" t="str">
        <f t="shared" si="11"/>
        <v>balise.ac</v>
      </c>
      <c r="N15" s="1" t="str">
        <f t="shared" si="12"/>
        <v>4, 12, 12</v>
      </c>
      <c r="P15" t="s">
        <v>54</v>
      </c>
      <c r="Q15" t="s">
        <v>14</v>
      </c>
      <c r="R15">
        <v>9032</v>
      </c>
      <c r="S15" s="2">
        <v>2426</v>
      </c>
      <c r="T15" s="6">
        <v>4</v>
      </c>
      <c r="U15" s="6">
        <v>12</v>
      </c>
      <c r="V15" s="7">
        <v>12</v>
      </c>
    </row>
    <row r="16" spans="1:22" x14ac:dyDescent="0.25">
      <c r="B16" t="s">
        <v>15</v>
      </c>
      <c r="C16">
        <v>9035</v>
      </c>
      <c r="D16" s="2">
        <f>C16-(A_UM!$F$3)</f>
        <v>2429</v>
      </c>
      <c r="E16" s="2">
        <v>9</v>
      </c>
      <c r="F16" s="2">
        <v>4</v>
      </c>
      <c r="G16" s="2">
        <v>6</v>
      </c>
      <c r="H16" s="2">
        <f t="shared" si="6"/>
        <v>3</v>
      </c>
      <c r="I16" s="1" t="str">
        <f t="shared" si="7"/>
        <v>defaultid</v>
      </c>
      <c r="J16" s="1" t="str">
        <f t="shared" si="8"/>
        <v>0.0, 0.0, 2429.0</v>
      </c>
      <c r="K16" s="1" t="str">
        <f t="shared" si="9"/>
        <v>0.0, 0.0, 0.0</v>
      </c>
      <c r="L16" s="2">
        <f t="shared" si="10"/>
        <v>1</v>
      </c>
      <c r="M16" s="1" t="str">
        <f t="shared" si="11"/>
        <v>balise.ac</v>
      </c>
      <c r="N16" s="1" t="str">
        <f t="shared" si="12"/>
        <v>9, 4, 6</v>
      </c>
      <c r="Q16" t="s">
        <v>15</v>
      </c>
      <c r="R16">
        <v>9035</v>
      </c>
      <c r="S16" s="2">
        <v>2429</v>
      </c>
      <c r="T16" s="2">
        <v>9</v>
      </c>
      <c r="U16" s="2">
        <v>4</v>
      </c>
      <c r="V16" s="2">
        <v>6</v>
      </c>
    </row>
    <row r="17" spans="1:22" x14ac:dyDescent="0.25">
      <c r="A17" t="s">
        <v>55</v>
      </c>
      <c r="B17" t="s">
        <v>14</v>
      </c>
      <c r="C17">
        <v>9081</v>
      </c>
      <c r="D17" s="2">
        <f>C17-(A_UM!$F$3)</f>
        <v>2475</v>
      </c>
      <c r="E17" s="6">
        <v>6</v>
      </c>
      <c r="F17" s="6">
        <v>0</v>
      </c>
      <c r="G17" s="7">
        <v>14</v>
      </c>
      <c r="H17" s="2">
        <f t="shared" si="6"/>
        <v>46</v>
      </c>
      <c r="I17" s="1" t="str">
        <f t="shared" si="7"/>
        <v>defaultid</v>
      </c>
      <c r="J17" s="1" t="str">
        <f t="shared" si="8"/>
        <v>0.0, 0.0, 2475.0</v>
      </c>
      <c r="K17" s="1" t="str">
        <f t="shared" si="9"/>
        <v>0.0, 0.0, 0.0</v>
      </c>
      <c r="L17" s="2">
        <f t="shared" si="10"/>
        <v>1</v>
      </c>
      <c r="M17" s="1" t="str">
        <f t="shared" si="11"/>
        <v>balise.ac</v>
      </c>
      <c r="N17" s="1" t="str">
        <f t="shared" si="12"/>
        <v>6, 0, 14</v>
      </c>
      <c r="P17" t="s">
        <v>55</v>
      </c>
      <c r="Q17" t="s">
        <v>14</v>
      </c>
      <c r="R17">
        <v>9081</v>
      </c>
      <c r="S17" s="2">
        <v>2475</v>
      </c>
      <c r="T17" s="6">
        <v>6</v>
      </c>
      <c r="U17" s="6">
        <v>0</v>
      </c>
      <c r="V17" s="7">
        <v>14</v>
      </c>
    </row>
    <row r="18" spans="1:22" x14ac:dyDescent="0.25">
      <c r="B18" t="s">
        <v>15</v>
      </c>
      <c r="C18">
        <v>9084</v>
      </c>
      <c r="D18" s="2">
        <f>C18-(A_UM!$F$3)</f>
        <v>2478</v>
      </c>
      <c r="E18" s="2">
        <v>9</v>
      </c>
      <c r="F18" s="2">
        <v>5</v>
      </c>
      <c r="G18" s="2">
        <v>2</v>
      </c>
      <c r="H18" s="2">
        <f t="shared" si="6"/>
        <v>3</v>
      </c>
      <c r="I18" s="1" t="str">
        <f t="shared" si="7"/>
        <v>defaultid</v>
      </c>
      <c r="J18" s="1" t="str">
        <f t="shared" si="8"/>
        <v>0.0, 0.0, 2478.0</v>
      </c>
      <c r="K18" s="1" t="str">
        <f t="shared" si="9"/>
        <v>0.0, 0.0, 0.0</v>
      </c>
      <c r="L18" s="2">
        <f t="shared" si="10"/>
        <v>1</v>
      </c>
      <c r="M18" s="1" t="str">
        <f t="shared" si="11"/>
        <v>balise.ac</v>
      </c>
      <c r="N18" s="1" t="str">
        <f t="shared" si="12"/>
        <v>9, 5, 2</v>
      </c>
      <c r="Q18" t="s">
        <v>15</v>
      </c>
      <c r="R18">
        <v>9084</v>
      </c>
      <c r="S18" s="2">
        <v>2478</v>
      </c>
      <c r="T18" s="2">
        <v>9</v>
      </c>
      <c r="U18" s="2">
        <v>5</v>
      </c>
      <c r="V18" s="2">
        <v>2</v>
      </c>
    </row>
    <row r="19" spans="1:22" x14ac:dyDescent="0.25">
      <c r="A19" t="s">
        <v>56</v>
      </c>
      <c r="B19" t="s">
        <v>14</v>
      </c>
      <c r="C19">
        <v>9502</v>
      </c>
      <c r="D19" s="2">
        <f>C19-(A_UM!$F$3)</f>
        <v>2896</v>
      </c>
      <c r="E19" s="6">
        <v>4</v>
      </c>
      <c r="F19" s="6">
        <v>14</v>
      </c>
      <c r="G19" s="7">
        <v>12</v>
      </c>
      <c r="H19" s="2">
        <f t="shared" si="6"/>
        <v>418</v>
      </c>
      <c r="I19" s="1" t="str">
        <f t="shared" si="7"/>
        <v>defaultid</v>
      </c>
      <c r="J19" s="1" t="str">
        <f t="shared" si="8"/>
        <v>0.0, 0.0, 2896.0</v>
      </c>
      <c r="K19" s="1" t="str">
        <f t="shared" si="9"/>
        <v>0.0, 0.0, 0.0</v>
      </c>
      <c r="L19" s="2">
        <f t="shared" si="10"/>
        <v>1</v>
      </c>
      <c r="M19" s="1" t="str">
        <f t="shared" si="11"/>
        <v>balise.ac</v>
      </c>
      <c r="N19" s="1" t="str">
        <f t="shared" si="12"/>
        <v>4, 14, 12</v>
      </c>
      <c r="P19" t="s">
        <v>56</v>
      </c>
      <c r="Q19" t="s">
        <v>14</v>
      </c>
      <c r="R19">
        <v>9502</v>
      </c>
      <c r="S19" s="2">
        <v>2896</v>
      </c>
      <c r="T19" s="6">
        <v>4</v>
      </c>
      <c r="U19" s="6">
        <v>14</v>
      </c>
      <c r="V19" s="7">
        <v>12</v>
      </c>
    </row>
    <row r="20" spans="1:22" x14ac:dyDescent="0.25">
      <c r="B20" t="s">
        <v>15</v>
      </c>
      <c r="C20">
        <v>9505</v>
      </c>
      <c r="D20" s="2">
        <f>C20-(A_UM!$F$3)</f>
        <v>2899</v>
      </c>
      <c r="E20" s="2">
        <v>9</v>
      </c>
      <c r="F20" s="2">
        <v>2</v>
      </c>
      <c r="G20" s="2">
        <v>3</v>
      </c>
      <c r="H20" s="2">
        <f t="shared" si="6"/>
        <v>3</v>
      </c>
      <c r="I20" s="1" t="str">
        <f t="shared" si="7"/>
        <v>defaultid</v>
      </c>
      <c r="J20" s="1" t="str">
        <f t="shared" si="8"/>
        <v>0.0, 0.0, 2899.0</v>
      </c>
      <c r="K20" s="1" t="str">
        <f t="shared" si="9"/>
        <v>0.0, 0.0, 0.0</v>
      </c>
      <c r="L20" s="2">
        <f t="shared" si="10"/>
        <v>1</v>
      </c>
      <c r="M20" s="1" t="str">
        <f t="shared" si="11"/>
        <v>balise.ac</v>
      </c>
      <c r="N20" s="1" t="str">
        <f t="shared" si="12"/>
        <v>9, 2, 3</v>
      </c>
      <c r="Q20" t="s">
        <v>15</v>
      </c>
      <c r="R20">
        <v>9505</v>
      </c>
      <c r="S20" s="2">
        <v>2899</v>
      </c>
      <c r="T20" s="2">
        <v>9</v>
      </c>
      <c r="U20" s="2">
        <v>2</v>
      </c>
      <c r="V20" s="2">
        <v>3</v>
      </c>
    </row>
    <row r="21" spans="1:22" x14ac:dyDescent="0.25">
      <c r="A21" t="s">
        <v>57</v>
      </c>
      <c r="B21" t="s">
        <v>14</v>
      </c>
      <c r="C21">
        <v>9520</v>
      </c>
      <c r="D21" s="2">
        <f>C21-(A_UM!$F$3)</f>
        <v>2914</v>
      </c>
      <c r="E21" s="6">
        <v>6</v>
      </c>
      <c r="F21" s="6">
        <v>0</v>
      </c>
      <c r="G21" s="7">
        <v>14</v>
      </c>
      <c r="H21" s="2">
        <f t="shared" si="6"/>
        <v>15</v>
      </c>
      <c r="I21" s="2" t="str">
        <f t="shared" si="7"/>
        <v>defaultid</v>
      </c>
      <c r="J21" s="2" t="str">
        <f t="shared" si="8"/>
        <v>0.0, 0.0, 2914.0</v>
      </c>
      <c r="K21" s="2" t="str">
        <f t="shared" si="9"/>
        <v>0.0, 0.0, 0.0</v>
      </c>
      <c r="L21" s="2">
        <f t="shared" si="10"/>
        <v>1</v>
      </c>
      <c r="M21" s="2" t="str">
        <f t="shared" si="11"/>
        <v>balise.ac</v>
      </c>
      <c r="N21" s="2" t="str">
        <f t="shared" si="12"/>
        <v>6, 0, 14</v>
      </c>
      <c r="P21" t="s">
        <v>57</v>
      </c>
      <c r="Q21" t="s">
        <v>14</v>
      </c>
      <c r="R21">
        <v>9520</v>
      </c>
      <c r="S21" s="2">
        <v>2914</v>
      </c>
      <c r="T21" s="6">
        <v>6</v>
      </c>
      <c r="U21" s="6">
        <v>0</v>
      </c>
      <c r="V21" s="7">
        <v>14</v>
      </c>
    </row>
    <row r="22" spans="1:22" x14ac:dyDescent="0.25">
      <c r="B22" t="s">
        <v>15</v>
      </c>
      <c r="C22">
        <v>9523</v>
      </c>
      <c r="D22" s="2">
        <f>C22-(A_UM!$F$3)</f>
        <v>2917</v>
      </c>
      <c r="E22" s="2">
        <v>9</v>
      </c>
      <c r="F22" s="2">
        <v>3</v>
      </c>
      <c r="G22" s="2">
        <v>11</v>
      </c>
      <c r="H22" s="2">
        <f t="shared" si="6"/>
        <v>3</v>
      </c>
      <c r="I22" s="2" t="str">
        <f t="shared" si="7"/>
        <v>defaultid</v>
      </c>
      <c r="J22" s="2" t="str">
        <f t="shared" si="8"/>
        <v>0.0, 0.0, 2917.0</v>
      </c>
      <c r="K22" s="2" t="str">
        <f t="shared" si="9"/>
        <v>0.0, 0.0, 0.0</v>
      </c>
      <c r="L22" s="2">
        <f t="shared" si="10"/>
        <v>1</v>
      </c>
      <c r="M22" s="2" t="str">
        <f t="shared" si="11"/>
        <v>balise.ac</v>
      </c>
      <c r="N22" s="2" t="str">
        <f t="shared" si="12"/>
        <v>9, 3, 11</v>
      </c>
      <c r="Q22" t="s">
        <v>15</v>
      </c>
      <c r="R22">
        <v>9523</v>
      </c>
      <c r="S22" s="2">
        <v>2917</v>
      </c>
      <c r="T22" s="2">
        <v>9</v>
      </c>
      <c r="U22" s="2">
        <v>3</v>
      </c>
      <c r="V22" s="2">
        <v>11</v>
      </c>
    </row>
    <row r="23" spans="1:22" x14ac:dyDescent="0.25">
      <c r="A23" t="s">
        <v>58</v>
      </c>
      <c r="B23" t="s">
        <v>14</v>
      </c>
      <c r="C23">
        <v>9884</v>
      </c>
      <c r="D23" s="2">
        <f>C23-(A_UM!$F$3)</f>
        <v>3278</v>
      </c>
      <c r="E23" s="6">
        <v>4</v>
      </c>
      <c r="F23" s="7">
        <v>12</v>
      </c>
      <c r="G23" s="7">
        <v>12</v>
      </c>
      <c r="H23" s="2">
        <f t="shared" si="6"/>
        <v>361</v>
      </c>
      <c r="I23" s="2" t="str">
        <f t="shared" si="7"/>
        <v>defaultid</v>
      </c>
      <c r="J23" s="2" t="str">
        <f t="shared" si="8"/>
        <v>0.0, 0.0, 3278.0</v>
      </c>
      <c r="K23" s="2" t="str">
        <f t="shared" si="9"/>
        <v>0.0, 0.0, 0.0</v>
      </c>
      <c r="L23" s="2">
        <f t="shared" si="10"/>
        <v>1</v>
      </c>
      <c r="M23" s="2" t="str">
        <f t="shared" si="11"/>
        <v>balise.ac</v>
      </c>
      <c r="N23" s="2" t="str">
        <f t="shared" si="12"/>
        <v>4, 12, 12</v>
      </c>
      <c r="P23" t="s">
        <v>58</v>
      </c>
      <c r="Q23" t="s">
        <v>14</v>
      </c>
      <c r="R23">
        <v>9884</v>
      </c>
      <c r="S23" s="2">
        <v>3278</v>
      </c>
      <c r="T23" s="6">
        <v>4</v>
      </c>
      <c r="U23" s="7">
        <v>12</v>
      </c>
      <c r="V23" s="7">
        <v>12</v>
      </c>
    </row>
    <row r="24" spans="1:22" x14ac:dyDescent="0.25">
      <c r="B24" t="s">
        <v>15</v>
      </c>
      <c r="C24">
        <v>9887</v>
      </c>
      <c r="D24" s="2">
        <f>C24-(A_UM!$F$3)</f>
        <v>3281</v>
      </c>
      <c r="E24" s="2">
        <v>9</v>
      </c>
      <c r="F24" s="2">
        <v>4</v>
      </c>
      <c r="G24" s="2">
        <v>8</v>
      </c>
      <c r="H24" s="2">
        <f t="shared" si="6"/>
        <v>3</v>
      </c>
      <c r="I24" s="2" t="str">
        <f t="shared" si="7"/>
        <v>defaultid</v>
      </c>
      <c r="J24" s="2" t="str">
        <f t="shared" si="8"/>
        <v>0.0, 0.0, 3281.0</v>
      </c>
      <c r="K24" s="2" t="str">
        <f t="shared" si="9"/>
        <v>0.0, 0.0, 0.0</v>
      </c>
      <c r="L24" s="2">
        <f t="shared" si="10"/>
        <v>1</v>
      </c>
      <c r="M24" s="2" t="str">
        <f t="shared" si="11"/>
        <v>balise.ac</v>
      </c>
      <c r="N24" s="2" t="str">
        <f t="shared" si="12"/>
        <v>9, 4, 8</v>
      </c>
      <c r="Q24" t="s">
        <v>15</v>
      </c>
      <c r="R24">
        <v>9887</v>
      </c>
      <c r="S24" s="2">
        <v>3281</v>
      </c>
      <c r="T24" s="2">
        <v>9</v>
      </c>
      <c r="U24" s="2">
        <v>4</v>
      </c>
      <c r="V24" s="2">
        <v>8</v>
      </c>
    </row>
    <row r="25" spans="1:22" x14ac:dyDescent="0.25">
      <c r="A25" t="s">
        <v>59</v>
      </c>
      <c r="B25" t="s">
        <v>14</v>
      </c>
      <c r="C25">
        <v>9900</v>
      </c>
      <c r="D25" s="2">
        <f>C25-(A_UM!$F$3)</f>
        <v>3294</v>
      </c>
      <c r="E25" s="6">
        <v>6</v>
      </c>
      <c r="F25" s="6">
        <v>0</v>
      </c>
      <c r="G25" s="7">
        <v>14</v>
      </c>
      <c r="H25" s="2">
        <f t="shared" si="6"/>
        <v>13</v>
      </c>
      <c r="I25" s="2" t="str">
        <f t="shared" si="7"/>
        <v>defaultid</v>
      </c>
      <c r="J25" s="2" t="str">
        <f t="shared" si="8"/>
        <v>0.0, 0.0, 3294.0</v>
      </c>
      <c r="K25" s="2" t="str">
        <f t="shared" si="9"/>
        <v>0.0, 0.0, 0.0</v>
      </c>
      <c r="L25" s="2">
        <f t="shared" si="10"/>
        <v>1</v>
      </c>
      <c r="M25" s="2" t="str">
        <f t="shared" si="11"/>
        <v>balise.ac</v>
      </c>
      <c r="N25" s="2" t="str">
        <f t="shared" si="12"/>
        <v>6, 0, 14</v>
      </c>
      <c r="P25" t="s">
        <v>59</v>
      </c>
      <c r="Q25" t="s">
        <v>14</v>
      </c>
      <c r="R25">
        <v>9900</v>
      </c>
      <c r="S25" s="2">
        <v>3294</v>
      </c>
      <c r="T25" s="6">
        <v>6</v>
      </c>
      <c r="U25" s="6">
        <v>0</v>
      </c>
      <c r="V25" s="7">
        <v>14</v>
      </c>
    </row>
    <row r="26" spans="1:22" x14ac:dyDescent="0.25">
      <c r="B26" t="s">
        <v>15</v>
      </c>
      <c r="C26">
        <v>9903</v>
      </c>
      <c r="D26" s="2">
        <f>C26-(A_UM!$F$3)</f>
        <v>3297</v>
      </c>
      <c r="E26" s="6">
        <v>9</v>
      </c>
      <c r="F26" s="7">
        <v>1</v>
      </c>
      <c r="G26" s="7">
        <v>9</v>
      </c>
      <c r="H26" s="2">
        <f t="shared" si="6"/>
        <v>3</v>
      </c>
      <c r="I26" s="2" t="str">
        <f t="shared" si="7"/>
        <v>defaultid</v>
      </c>
      <c r="J26" s="2" t="str">
        <f t="shared" si="8"/>
        <v>0.0, 0.0, 3297.0</v>
      </c>
      <c r="K26" s="2" t="str">
        <f t="shared" si="9"/>
        <v>0.0, 0.0, 0.0</v>
      </c>
      <c r="L26" s="2">
        <f t="shared" si="10"/>
        <v>1</v>
      </c>
      <c r="M26" s="2" t="str">
        <f t="shared" si="11"/>
        <v>balise.ac</v>
      </c>
      <c r="N26" s="2" t="str">
        <f t="shared" si="12"/>
        <v>9, 1, 9</v>
      </c>
      <c r="Q26" t="s">
        <v>15</v>
      </c>
      <c r="R26">
        <v>9903</v>
      </c>
      <c r="S26" s="2">
        <v>3297</v>
      </c>
      <c r="T26" s="6">
        <v>9</v>
      </c>
      <c r="U26" s="7">
        <v>1</v>
      </c>
      <c r="V26" s="7">
        <v>9</v>
      </c>
    </row>
    <row r="27" spans="1:22" x14ac:dyDescent="0.25">
      <c r="A27" t="s">
        <v>60</v>
      </c>
      <c r="B27" t="s">
        <v>14</v>
      </c>
      <c r="C27">
        <v>10050</v>
      </c>
      <c r="D27" s="2">
        <f>C27-(A_UM!$F$3)</f>
        <v>3444</v>
      </c>
      <c r="E27" s="2">
        <v>7</v>
      </c>
      <c r="F27" s="2">
        <v>1</v>
      </c>
      <c r="G27" s="2">
        <v>2</v>
      </c>
      <c r="H27" s="2">
        <f t="shared" si="6"/>
        <v>147</v>
      </c>
      <c r="I27" s="2" t="str">
        <f t="shared" si="7"/>
        <v>defaultid</v>
      </c>
      <c r="J27" s="2" t="str">
        <f t="shared" si="8"/>
        <v>0.0, 0.0, 3444.0</v>
      </c>
      <c r="K27" s="2" t="str">
        <f t="shared" si="9"/>
        <v>0.0, 0.0, 0.0</v>
      </c>
      <c r="L27" s="2">
        <f t="shared" si="10"/>
        <v>1</v>
      </c>
      <c r="M27" s="2" t="str">
        <f t="shared" si="11"/>
        <v>balise.ac</v>
      </c>
      <c r="N27" s="2" t="str">
        <f t="shared" si="12"/>
        <v>7, 1, 2</v>
      </c>
      <c r="P27" t="s">
        <v>60</v>
      </c>
      <c r="Q27" t="s">
        <v>14</v>
      </c>
      <c r="R27">
        <v>10050</v>
      </c>
      <c r="S27" s="2">
        <v>3444</v>
      </c>
      <c r="T27" s="2">
        <v>7</v>
      </c>
      <c r="U27" s="2">
        <v>1</v>
      </c>
      <c r="V27" s="2">
        <v>2</v>
      </c>
    </row>
    <row r="28" spans="1:22" x14ac:dyDescent="0.25">
      <c r="B28" t="s">
        <v>15</v>
      </c>
      <c r="C28">
        <v>10053</v>
      </c>
      <c r="D28" s="2">
        <f>C28-(A_UM!$F$3)</f>
        <v>3447</v>
      </c>
      <c r="E28" s="2">
        <v>7</v>
      </c>
      <c r="F28" s="2">
        <v>1</v>
      </c>
      <c r="G28" s="2">
        <v>12</v>
      </c>
      <c r="H28" s="2">
        <f t="shared" si="6"/>
        <v>3</v>
      </c>
      <c r="I28" s="2" t="str">
        <f t="shared" si="7"/>
        <v>defaultid</v>
      </c>
      <c r="J28" s="2" t="str">
        <f t="shared" si="8"/>
        <v>0.0, 0.0, 3447.0</v>
      </c>
      <c r="K28" s="2" t="str">
        <f t="shared" si="9"/>
        <v>0.0, 0.0, 0.0</v>
      </c>
      <c r="L28" s="2">
        <f t="shared" si="10"/>
        <v>1</v>
      </c>
      <c r="M28" s="2" t="str">
        <f t="shared" si="11"/>
        <v>balise.ac</v>
      </c>
      <c r="N28" s="2" t="str">
        <f t="shared" si="12"/>
        <v>7, 1, 12</v>
      </c>
      <c r="Q28" t="s">
        <v>15</v>
      </c>
      <c r="R28">
        <v>10053</v>
      </c>
      <c r="S28" s="2">
        <v>3447</v>
      </c>
      <c r="T28" s="2">
        <v>7</v>
      </c>
      <c r="U28" s="2">
        <v>1</v>
      </c>
      <c r="V28" s="2">
        <v>12</v>
      </c>
    </row>
    <row r="29" spans="1:22" x14ac:dyDescent="0.25">
      <c r="A29" t="s">
        <v>61</v>
      </c>
      <c r="B29" t="s">
        <v>14</v>
      </c>
      <c r="C29">
        <v>10188</v>
      </c>
      <c r="D29" s="2">
        <f>C29-(A_UM!$F$3)</f>
        <v>3582</v>
      </c>
      <c r="E29" s="6">
        <v>3</v>
      </c>
      <c r="F29" s="6">
        <v>3</v>
      </c>
      <c r="G29" s="7">
        <v>4</v>
      </c>
      <c r="H29" s="2">
        <f t="shared" si="6"/>
        <v>135</v>
      </c>
      <c r="I29" s="2" t="str">
        <f t="shared" si="7"/>
        <v>defaultid</v>
      </c>
      <c r="J29" s="2" t="str">
        <f t="shared" si="8"/>
        <v>0.0, 0.0, 3582.0</v>
      </c>
      <c r="K29" s="2" t="str">
        <f t="shared" si="9"/>
        <v>0.0, 0.0, 0.0</v>
      </c>
      <c r="L29" s="2">
        <f t="shared" si="10"/>
        <v>1</v>
      </c>
      <c r="M29" s="2" t="str">
        <f t="shared" si="11"/>
        <v>balise.ac</v>
      </c>
      <c r="N29" s="2" t="str">
        <f t="shared" si="12"/>
        <v>3, 3, 4</v>
      </c>
      <c r="P29" t="s">
        <v>61</v>
      </c>
      <c r="Q29" t="s">
        <v>14</v>
      </c>
      <c r="R29">
        <v>10188</v>
      </c>
      <c r="S29" s="2">
        <v>3582</v>
      </c>
      <c r="T29" s="6">
        <v>3</v>
      </c>
      <c r="U29" s="6">
        <v>3</v>
      </c>
      <c r="V29" s="7">
        <v>4</v>
      </c>
    </row>
    <row r="30" spans="1:22" x14ac:dyDescent="0.25">
      <c r="B30" t="s">
        <v>15</v>
      </c>
      <c r="C30">
        <v>10191</v>
      </c>
      <c r="D30" s="2">
        <f>C30-(A_UM!$F$3)</f>
        <v>3585</v>
      </c>
      <c r="E30" s="2">
        <v>7</v>
      </c>
      <c r="F30" s="2">
        <v>1</v>
      </c>
      <c r="G30" s="2">
        <v>2</v>
      </c>
      <c r="H30" s="2">
        <f t="shared" si="6"/>
        <v>3</v>
      </c>
      <c r="I30" s="2" t="str">
        <f t="shared" si="7"/>
        <v>defaultid</v>
      </c>
      <c r="J30" s="2" t="str">
        <f t="shared" si="8"/>
        <v>0.0, 0.0, 3585.0</v>
      </c>
      <c r="K30" s="2" t="str">
        <f t="shared" si="9"/>
        <v>0.0, 0.0, 0.0</v>
      </c>
      <c r="L30" s="2">
        <f t="shared" si="10"/>
        <v>1</v>
      </c>
      <c r="M30" s="2" t="str">
        <f t="shared" si="11"/>
        <v>balise.ac</v>
      </c>
      <c r="N30" s="2" t="str">
        <f t="shared" si="12"/>
        <v>7, 1, 2</v>
      </c>
      <c r="Q30" t="s">
        <v>15</v>
      </c>
      <c r="R30">
        <v>10191</v>
      </c>
      <c r="S30" s="2">
        <v>3585</v>
      </c>
      <c r="T30" s="2">
        <v>7</v>
      </c>
      <c r="U30" s="2">
        <v>1</v>
      </c>
      <c r="V30" s="2">
        <v>2</v>
      </c>
    </row>
    <row r="31" spans="1:22" x14ac:dyDescent="0.25">
      <c r="A31" s="14" t="s">
        <v>101</v>
      </c>
      <c r="B31" s="14" t="s">
        <v>14</v>
      </c>
      <c r="C31" s="14">
        <v>10000</v>
      </c>
      <c r="D31" s="15">
        <f>C31-(A_UM!$F$3)</f>
        <v>3394</v>
      </c>
      <c r="E31" s="15">
        <v>4</v>
      </c>
      <c r="F31" s="15">
        <v>14</v>
      </c>
      <c r="G31" s="15">
        <v>12</v>
      </c>
      <c r="I31" s="2" t="str">
        <f t="shared" ref="I31:I32" si="13">IF(D31,"defaultid","")</f>
        <v>defaultid</v>
      </c>
      <c r="J31" s="2" t="str">
        <f t="shared" ref="J31:J32" si="14">IF(D31,"0.0, 0.0, "&amp;D31&amp;".0","")</f>
        <v>0.0, 0.0, 3394.0</v>
      </c>
      <c r="K31" s="2" t="str">
        <f t="shared" ref="K31:K32" si="15">IF(D31,"0.0, 0.0, 0.0","")</f>
        <v>0.0, 0.0, 0.0</v>
      </c>
      <c r="L31" s="2">
        <f t="shared" ref="L31:L32" si="16">IF(D31,1,"")</f>
        <v>1</v>
      </c>
      <c r="M31" s="2" t="str">
        <f t="shared" ref="M31:M32" si="17">IF(D31,"balise.ac","")</f>
        <v>balise.ac</v>
      </c>
      <c r="N31" s="2" t="str">
        <f t="shared" ref="N31:N32" si="18">IF(D31,E31&amp;", "&amp;F31&amp;", "&amp;G31,"")</f>
        <v>4, 14, 12</v>
      </c>
    </row>
    <row r="32" spans="1:22" x14ac:dyDescent="0.25">
      <c r="A32" s="14"/>
      <c r="B32" s="14" t="s">
        <v>15</v>
      </c>
      <c r="C32" s="14">
        <v>9997</v>
      </c>
      <c r="D32" s="15">
        <f>C32-(A_UM!$F$3)</f>
        <v>3391</v>
      </c>
      <c r="E32" s="15">
        <v>9</v>
      </c>
      <c r="F32" s="15">
        <v>4</v>
      </c>
      <c r="G32" s="15">
        <v>10</v>
      </c>
      <c r="I32" s="2" t="str">
        <f t="shared" si="13"/>
        <v>defaultid</v>
      </c>
      <c r="J32" s="2" t="str">
        <f t="shared" si="14"/>
        <v>0.0, 0.0, 3391.0</v>
      </c>
      <c r="K32" s="2" t="str">
        <f t="shared" si="15"/>
        <v>0.0, 0.0, 0.0</v>
      </c>
      <c r="L32" s="2">
        <f t="shared" si="16"/>
        <v>1</v>
      </c>
      <c r="M32" s="2" t="str">
        <f t="shared" si="17"/>
        <v>balise.ac</v>
      </c>
      <c r="N32" s="2" t="str">
        <f t="shared" si="18"/>
        <v>9, 4, 10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E57A-6664-4282-BE27-2C2760D8872E}">
  <dimension ref="A2:V41"/>
  <sheetViews>
    <sheetView topLeftCell="A14" workbookViewId="0">
      <selection activeCell="C7" sqref="C7:D41"/>
    </sheetView>
  </sheetViews>
  <sheetFormatPr baseColWidth="10" defaultRowHeight="15" x14ac:dyDescent="0.25"/>
  <cols>
    <col min="1" max="1" width="19.140625" style="2" bestFit="1" customWidth="1"/>
    <col min="2" max="2" width="12" style="2" customWidth="1"/>
    <col min="3" max="3" width="11.5703125" style="2" customWidth="1"/>
    <col min="4" max="4" width="11.42578125" style="2"/>
    <col min="5" max="5" width="17.28515625" style="2" customWidth="1"/>
    <col min="6" max="7" width="11.42578125" style="2"/>
    <col min="8" max="9" width="9.140625" style="2" bestFit="1" customWidth="1"/>
    <col min="10" max="10" width="13.7109375" style="2" bestFit="1" customWidth="1"/>
    <col min="11" max="11" width="15" style="2" bestFit="1" customWidth="1"/>
    <col min="12" max="12" width="10.140625" style="2" bestFit="1" customWidth="1"/>
    <col min="13" max="13" width="9.7109375" style="2" bestFit="1" customWidth="1"/>
    <col min="14" max="14" width="8" style="2" bestFit="1" customWidth="1"/>
  </cols>
  <sheetData>
    <row r="2" spans="1:22" x14ac:dyDescent="0.25">
      <c r="E2" s="3"/>
    </row>
    <row r="3" spans="1:22" x14ac:dyDescent="0.25">
      <c r="E3" s="3"/>
    </row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s="2" t="s">
        <v>13</v>
      </c>
      <c r="B7" s="2" t="s">
        <v>14</v>
      </c>
      <c r="C7" s="2">
        <v>13789</v>
      </c>
      <c r="D7" s="2">
        <f>C7-(A_UM!$F$3)</f>
        <v>7183</v>
      </c>
      <c r="E7" s="6">
        <v>4</v>
      </c>
      <c r="F7" s="6">
        <v>12</v>
      </c>
      <c r="G7" s="6">
        <v>12</v>
      </c>
      <c r="I7" s="2" t="str">
        <f t="shared" ref="I7:I41" si="0">IF(D7,"defaultid","")</f>
        <v>defaultid</v>
      </c>
      <c r="J7" s="2" t="str">
        <f t="shared" ref="J7:J41" si="1">IF(D7,"0.0, 0.0, "&amp;D7&amp;".0","")</f>
        <v>0.0, 0.0, 7183.0</v>
      </c>
      <c r="K7" s="2" t="str">
        <f t="shared" ref="K7:K41" si="2">IF(D7,"0.0, 0.0, 0.0","")</f>
        <v>0.0, 0.0, 0.0</v>
      </c>
      <c r="L7" s="2">
        <f t="shared" ref="L7:L41" si="3">IF(D7,1,"")</f>
        <v>1</v>
      </c>
      <c r="M7" s="2" t="str">
        <f t="shared" ref="M7:M41" si="4">IF(D7,"balise.ac","")</f>
        <v>balise.ac</v>
      </c>
      <c r="N7" s="2" t="str">
        <f t="shared" ref="N7:N41" si="5">IF(D7,E7&amp;", "&amp;F7&amp;", "&amp;G7,"")</f>
        <v>4, 12, 12</v>
      </c>
      <c r="P7" s="2" t="s">
        <v>13</v>
      </c>
      <c r="Q7" s="2" t="s">
        <v>14</v>
      </c>
      <c r="R7" s="2">
        <v>13789</v>
      </c>
      <c r="S7" s="2">
        <v>7183</v>
      </c>
      <c r="T7" s="6">
        <v>4</v>
      </c>
      <c r="U7" s="6">
        <v>12</v>
      </c>
      <c r="V7" s="6">
        <v>12</v>
      </c>
    </row>
    <row r="8" spans="1:22" x14ac:dyDescent="0.25">
      <c r="B8" s="2" t="s">
        <v>15</v>
      </c>
      <c r="C8" s="2">
        <v>13786</v>
      </c>
      <c r="D8" s="2">
        <f>C8-(A_UM!$F$3)</f>
        <v>7180</v>
      </c>
      <c r="E8" s="2">
        <v>9</v>
      </c>
      <c r="F8" s="2">
        <v>6</v>
      </c>
      <c r="G8" s="2">
        <v>0</v>
      </c>
      <c r="H8" s="2">
        <f>D7-D8</f>
        <v>3</v>
      </c>
      <c r="I8" s="2" t="str">
        <f t="shared" si="0"/>
        <v>defaultid</v>
      </c>
      <c r="J8" s="2" t="str">
        <f t="shared" si="1"/>
        <v>0.0, 0.0, 7180.0</v>
      </c>
      <c r="K8" s="2" t="str">
        <f t="shared" si="2"/>
        <v>0.0, 0.0, 0.0</v>
      </c>
      <c r="L8" s="2">
        <f t="shared" si="3"/>
        <v>1</v>
      </c>
      <c r="M8" s="2" t="str">
        <f t="shared" si="4"/>
        <v>balise.ac</v>
      </c>
      <c r="N8" s="2" t="str">
        <f t="shared" si="5"/>
        <v>9, 6, 0</v>
      </c>
      <c r="P8" s="2"/>
      <c r="Q8" s="2" t="s">
        <v>15</v>
      </c>
      <c r="R8" s="2">
        <v>13786</v>
      </c>
      <c r="S8" s="2">
        <v>7180</v>
      </c>
      <c r="T8" s="2">
        <v>9</v>
      </c>
      <c r="U8" s="2">
        <v>6</v>
      </c>
      <c r="V8" s="2">
        <v>0</v>
      </c>
    </row>
    <row r="9" spans="1:22" x14ac:dyDescent="0.25">
      <c r="B9" s="2" t="s">
        <v>16</v>
      </c>
      <c r="C9" s="2">
        <v>13783</v>
      </c>
      <c r="D9" s="2">
        <f>C9-(A_UM!$F$3)</f>
        <v>7177</v>
      </c>
      <c r="E9" s="2">
        <v>14</v>
      </c>
      <c r="F9" s="2">
        <v>2</v>
      </c>
      <c r="G9" s="2">
        <v>5</v>
      </c>
      <c r="H9" s="2">
        <f t="shared" ref="H9:H41" si="6">D8-D9</f>
        <v>3</v>
      </c>
      <c r="I9" s="2" t="str">
        <f t="shared" si="0"/>
        <v>defaultid</v>
      </c>
      <c r="J9" s="2" t="str">
        <f t="shared" si="1"/>
        <v>0.0, 0.0, 7177.0</v>
      </c>
      <c r="K9" s="2" t="str">
        <f t="shared" si="2"/>
        <v>0.0, 0.0, 0.0</v>
      </c>
      <c r="L9" s="2">
        <f t="shared" si="3"/>
        <v>1</v>
      </c>
      <c r="M9" s="2" t="str">
        <f t="shared" si="4"/>
        <v>balise.ac</v>
      </c>
      <c r="N9" s="2" t="str">
        <f t="shared" si="5"/>
        <v>14, 2, 5</v>
      </c>
      <c r="P9" s="2"/>
      <c r="Q9" s="2" t="s">
        <v>16</v>
      </c>
      <c r="R9" s="2">
        <v>13783</v>
      </c>
      <c r="S9" s="2">
        <v>7177</v>
      </c>
      <c r="T9" s="2">
        <v>14</v>
      </c>
      <c r="U9" s="2">
        <v>2</v>
      </c>
      <c r="V9" s="2">
        <v>5</v>
      </c>
    </row>
    <row r="10" spans="1:22" x14ac:dyDescent="0.25">
      <c r="A10" t="s">
        <v>17</v>
      </c>
      <c r="B10" t="s">
        <v>14</v>
      </c>
      <c r="C10">
        <v>13640</v>
      </c>
      <c r="D10" s="2">
        <f>C10-(A_UM!$F$3)</f>
        <v>7034</v>
      </c>
      <c r="E10" s="2">
        <v>7</v>
      </c>
      <c r="F10" s="2">
        <v>1</v>
      </c>
      <c r="G10" s="2">
        <v>8</v>
      </c>
      <c r="H10" s="2">
        <f t="shared" si="6"/>
        <v>143</v>
      </c>
      <c r="I10" s="2" t="str">
        <f t="shared" si="0"/>
        <v>defaultid</v>
      </c>
      <c r="J10" s="2" t="str">
        <f t="shared" si="1"/>
        <v>0.0, 0.0, 7034.0</v>
      </c>
      <c r="K10" s="2" t="str">
        <f t="shared" si="2"/>
        <v>0.0, 0.0, 0.0</v>
      </c>
      <c r="L10" s="2">
        <f t="shared" si="3"/>
        <v>1</v>
      </c>
      <c r="M10" s="2" t="str">
        <f t="shared" si="4"/>
        <v>balise.ac</v>
      </c>
      <c r="N10" s="2" t="str">
        <f t="shared" si="5"/>
        <v>7, 1, 8</v>
      </c>
      <c r="P10" t="s">
        <v>17</v>
      </c>
      <c r="Q10" t="s">
        <v>14</v>
      </c>
      <c r="R10">
        <v>13640</v>
      </c>
      <c r="S10" s="2">
        <v>7034</v>
      </c>
      <c r="T10" s="2">
        <v>7</v>
      </c>
      <c r="U10" s="2">
        <v>1</v>
      </c>
      <c r="V10" s="2">
        <v>8</v>
      </c>
    </row>
    <row r="11" spans="1:22" x14ac:dyDescent="0.25">
      <c r="A11"/>
      <c r="B11" t="s">
        <v>15</v>
      </c>
      <c r="C11">
        <v>13637</v>
      </c>
      <c r="D11" s="2">
        <f>C11-(A_UM!$F$3)</f>
        <v>7031</v>
      </c>
      <c r="E11" s="2">
        <v>7</v>
      </c>
      <c r="F11" s="8">
        <v>1</v>
      </c>
      <c r="G11" s="2">
        <v>14</v>
      </c>
      <c r="H11" s="2">
        <f t="shared" si="6"/>
        <v>3</v>
      </c>
      <c r="I11" s="2" t="str">
        <f t="shared" si="0"/>
        <v>defaultid</v>
      </c>
      <c r="J11" s="2" t="str">
        <f t="shared" si="1"/>
        <v>0.0, 0.0, 7031.0</v>
      </c>
      <c r="K11" s="2" t="str">
        <f t="shared" si="2"/>
        <v>0.0, 0.0, 0.0</v>
      </c>
      <c r="L11" s="2">
        <f t="shared" si="3"/>
        <v>1</v>
      </c>
      <c r="M11" s="2" t="str">
        <f t="shared" si="4"/>
        <v>balise.ac</v>
      </c>
      <c r="N11" s="2" t="str">
        <f t="shared" si="5"/>
        <v>7, 1, 14</v>
      </c>
      <c r="Q11" t="s">
        <v>15</v>
      </c>
      <c r="R11">
        <v>13637</v>
      </c>
      <c r="S11" s="2">
        <v>7031</v>
      </c>
      <c r="T11" s="2">
        <v>7</v>
      </c>
      <c r="U11" s="8">
        <v>1</v>
      </c>
      <c r="V11" s="2">
        <v>14</v>
      </c>
    </row>
    <row r="12" spans="1:22" x14ac:dyDescent="0.25">
      <c r="A12" t="s">
        <v>18</v>
      </c>
      <c r="B12" t="s">
        <v>15</v>
      </c>
      <c r="C12">
        <v>13625</v>
      </c>
      <c r="D12" s="2">
        <f>C12-(A_UM!$F$3)</f>
        <v>7019</v>
      </c>
      <c r="E12" s="2">
        <v>7</v>
      </c>
      <c r="F12" s="2">
        <v>7</v>
      </c>
      <c r="G12" s="2">
        <v>7</v>
      </c>
      <c r="H12" s="2">
        <f t="shared" si="6"/>
        <v>12</v>
      </c>
      <c r="I12" s="2" t="str">
        <f t="shared" si="0"/>
        <v>defaultid</v>
      </c>
      <c r="J12" s="2" t="str">
        <f t="shared" si="1"/>
        <v>0.0, 0.0, 7019.0</v>
      </c>
      <c r="K12" s="2" t="str">
        <f t="shared" si="2"/>
        <v>0.0, 0.0, 0.0</v>
      </c>
      <c r="L12" s="2">
        <f t="shared" si="3"/>
        <v>1</v>
      </c>
      <c r="M12" s="2" t="str">
        <f t="shared" si="4"/>
        <v>balise.ac</v>
      </c>
      <c r="N12" s="2" t="str">
        <f t="shared" si="5"/>
        <v>7, 7, 7</v>
      </c>
      <c r="P12" t="s">
        <v>18</v>
      </c>
      <c r="Q12" t="s">
        <v>15</v>
      </c>
      <c r="R12">
        <v>13625</v>
      </c>
      <c r="S12" s="2">
        <v>7019</v>
      </c>
      <c r="T12" s="2">
        <v>7</v>
      </c>
      <c r="U12" s="2">
        <v>7</v>
      </c>
      <c r="V12" s="2">
        <v>7</v>
      </c>
    </row>
    <row r="13" spans="1:22" x14ac:dyDescent="0.25">
      <c r="A13"/>
      <c r="B13" t="s">
        <v>14</v>
      </c>
      <c r="C13">
        <v>13622</v>
      </c>
      <c r="D13" s="2">
        <f>C13-(A_UM!$F$3)</f>
        <v>7016</v>
      </c>
      <c r="E13" s="2">
        <v>7</v>
      </c>
      <c r="F13" s="2">
        <v>7</v>
      </c>
      <c r="G13" s="2">
        <v>2</v>
      </c>
      <c r="H13" s="2">
        <f t="shared" si="6"/>
        <v>3</v>
      </c>
      <c r="I13" s="2" t="str">
        <f t="shared" si="0"/>
        <v>defaultid</v>
      </c>
      <c r="J13" s="2" t="str">
        <f t="shared" si="1"/>
        <v>0.0, 0.0, 7016.0</v>
      </c>
      <c r="K13" s="2" t="str">
        <f t="shared" si="2"/>
        <v>0.0, 0.0, 0.0</v>
      </c>
      <c r="L13" s="2">
        <f t="shared" si="3"/>
        <v>1</v>
      </c>
      <c r="M13" s="2" t="str">
        <f t="shared" si="4"/>
        <v>balise.ac</v>
      </c>
      <c r="N13" s="2" t="str">
        <f t="shared" si="5"/>
        <v>7, 7, 2</v>
      </c>
      <c r="Q13" t="s">
        <v>14</v>
      </c>
      <c r="R13">
        <v>13622</v>
      </c>
      <c r="S13" s="2">
        <v>7016</v>
      </c>
      <c r="T13" s="2">
        <v>7</v>
      </c>
      <c r="U13" s="2">
        <v>7</v>
      </c>
      <c r="V13" s="2">
        <v>2</v>
      </c>
    </row>
    <row r="14" spans="1:22" x14ac:dyDescent="0.25">
      <c r="A14" t="s">
        <v>91</v>
      </c>
      <c r="B14" t="s">
        <v>14</v>
      </c>
      <c r="C14">
        <v>13610</v>
      </c>
      <c r="D14" s="2">
        <f>C14-(A_UM!$F$3)</f>
        <v>7004</v>
      </c>
      <c r="E14" s="2">
        <v>5</v>
      </c>
      <c r="F14" s="2">
        <v>7</v>
      </c>
      <c r="G14" s="2">
        <v>12</v>
      </c>
      <c r="H14" s="2">
        <f t="shared" si="6"/>
        <v>12</v>
      </c>
      <c r="I14" s="2" t="str">
        <f t="shared" si="0"/>
        <v>defaultid</v>
      </c>
      <c r="J14" s="2" t="str">
        <f t="shared" si="1"/>
        <v>0.0, 0.0, 7004.0</v>
      </c>
      <c r="K14" s="2" t="str">
        <f t="shared" si="2"/>
        <v>0.0, 0.0, 0.0</v>
      </c>
      <c r="L14" s="2">
        <f t="shared" si="3"/>
        <v>1</v>
      </c>
      <c r="M14" s="2" t="str">
        <f t="shared" si="4"/>
        <v>balise.ac</v>
      </c>
      <c r="N14" s="2" t="str">
        <f t="shared" si="5"/>
        <v>5, 7, 12</v>
      </c>
      <c r="P14" t="s">
        <v>91</v>
      </c>
      <c r="Q14" t="s">
        <v>14</v>
      </c>
      <c r="R14">
        <v>13610</v>
      </c>
      <c r="S14" s="2">
        <v>7004</v>
      </c>
      <c r="T14" s="2">
        <v>5</v>
      </c>
      <c r="U14" s="2">
        <v>7</v>
      </c>
      <c r="V14" s="2">
        <v>12</v>
      </c>
    </row>
    <row r="15" spans="1:22" x14ac:dyDescent="0.25">
      <c r="A15"/>
      <c r="B15" t="s">
        <v>15</v>
      </c>
      <c r="C15">
        <v>13607</v>
      </c>
      <c r="D15" s="2">
        <f>C15-(A_UM!$F$3)</f>
        <v>7001</v>
      </c>
      <c r="E15" s="2">
        <v>9</v>
      </c>
      <c r="F15" s="2">
        <v>6</v>
      </c>
      <c r="G15" s="2">
        <v>2</v>
      </c>
      <c r="H15" s="2">
        <f t="shared" si="6"/>
        <v>3</v>
      </c>
      <c r="I15" s="2" t="str">
        <f t="shared" si="0"/>
        <v>defaultid</v>
      </c>
      <c r="J15" s="2" t="str">
        <f t="shared" si="1"/>
        <v>0.0, 0.0, 7001.0</v>
      </c>
      <c r="K15" s="2" t="str">
        <f t="shared" si="2"/>
        <v>0.0, 0.0, 0.0</v>
      </c>
      <c r="L15" s="2">
        <f t="shared" si="3"/>
        <v>1</v>
      </c>
      <c r="M15" s="2" t="str">
        <f t="shared" si="4"/>
        <v>balise.ac</v>
      </c>
      <c r="N15" s="2" t="str">
        <f t="shared" si="5"/>
        <v>9, 6, 2</v>
      </c>
      <c r="Q15" t="s">
        <v>15</v>
      </c>
      <c r="R15">
        <v>13607</v>
      </c>
      <c r="S15" s="2">
        <v>7001</v>
      </c>
      <c r="T15" s="2">
        <v>9</v>
      </c>
      <c r="U15" s="2">
        <v>6</v>
      </c>
      <c r="V15" s="2">
        <v>2</v>
      </c>
    </row>
    <row r="16" spans="1:22" x14ac:dyDescent="0.25">
      <c r="A16" t="s">
        <v>19</v>
      </c>
      <c r="B16" t="s">
        <v>14</v>
      </c>
      <c r="C16">
        <v>12113</v>
      </c>
      <c r="D16" s="2">
        <f>C16-(A_UM!$F$3)</f>
        <v>5507</v>
      </c>
      <c r="E16" s="6">
        <v>4</v>
      </c>
      <c r="F16" s="6">
        <v>12</v>
      </c>
      <c r="G16" s="6">
        <v>12</v>
      </c>
      <c r="H16" s="2">
        <f t="shared" si="6"/>
        <v>1494</v>
      </c>
      <c r="I16" s="2" t="str">
        <f t="shared" si="0"/>
        <v>defaultid</v>
      </c>
      <c r="J16" s="2" t="str">
        <f t="shared" si="1"/>
        <v>0.0, 0.0, 5507.0</v>
      </c>
      <c r="K16" s="2" t="str">
        <f t="shared" si="2"/>
        <v>0.0, 0.0, 0.0</v>
      </c>
      <c r="L16" s="2">
        <f t="shared" si="3"/>
        <v>1</v>
      </c>
      <c r="M16" s="2" t="str">
        <f t="shared" si="4"/>
        <v>balise.ac</v>
      </c>
      <c r="N16" s="2" t="str">
        <f t="shared" si="5"/>
        <v>4, 12, 12</v>
      </c>
      <c r="P16" t="s">
        <v>19</v>
      </c>
      <c r="Q16" t="s">
        <v>14</v>
      </c>
      <c r="R16">
        <v>12113</v>
      </c>
      <c r="S16" s="2">
        <v>5507</v>
      </c>
      <c r="T16" s="6">
        <v>4</v>
      </c>
      <c r="U16" s="6">
        <v>12</v>
      </c>
      <c r="V16" s="6">
        <v>12</v>
      </c>
    </row>
    <row r="17" spans="1:22" x14ac:dyDescent="0.25">
      <c r="A17"/>
      <c r="B17" t="s">
        <v>15</v>
      </c>
      <c r="C17">
        <v>12110</v>
      </c>
      <c r="D17" s="2">
        <f>C17-(A_UM!$F$3)</f>
        <v>5504</v>
      </c>
      <c r="E17" s="2">
        <v>9</v>
      </c>
      <c r="F17" s="2">
        <v>4</v>
      </c>
      <c r="G17" s="2">
        <v>0</v>
      </c>
      <c r="H17" s="2">
        <f t="shared" si="6"/>
        <v>3</v>
      </c>
      <c r="I17" s="2" t="str">
        <f t="shared" si="0"/>
        <v>defaultid</v>
      </c>
      <c r="J17" s="2" t="str">
        <f t="shared" si="1"/>
        <v>0.0, 0.0, 5504.0</v>
      </c>
      <c r="K17" s="2" t="str">
        <f t="shared" si="2"/>
        <v>0.0, 0.0, 0.0</v>
      </c>
      <c r="L17" s="2">
        <f t="shared" si="3"/>
        <v>1</v>
      </c>
      <c r="M17" s="2" t="str">
        <f t="shared" si="4"/>
        <v>balise.ac</v>
      </c>
      <c r="N17" s="2" t="str">
        <f t="shared" si="5"/>
        <v>9, 4, 0</v>
      </c>
      <c r="Q17" t="s">
        <v>15</v>
      </c>
      <c r="R17">
        <v>12110</v>
      </c>
      <c r="S17" s="2">
        <v>5504</v>
      </c>
      <c r="T17" s="2">
        <v>9</v>
      </c>
      <c r="U17" s="2">
        <v>4</v>
      </c>
      <c r="V17" s="2">
        <v>0</v>
      </c>
    </row>
    <row r="18" spans="1:22" x14ac:dyDescent="0.25">
      <c r="A18"/>
      <c r="B18" t="s">
        <v>16</v>
      </c>
      <c r="C18">
        <v>12107</v>
      </c>
      <c r="D18" s="2">
        <f>C18-(A_UM!$F$3)</f>
        <v>5501</v>
      </c>
      <c r="E18" s="2">
        <v>14</v>
      </c>
      <c r="F18" s="2">
        <v>6</v>
      </c>
      <c r="G18" s="2">
        <v>5</v>
      </c>
      <c r="H18" s="2">
        <f t="shared" si="6"/>
        <v>3</v>
      </c>
      <c r="I18" s="2" t="str">
        <f t="shared" si="0"/>
        <v>defaultid</v>
      </c>
      <c r="J18" s="2" t="str">
        <f t="shared" si="1"/>
        <v>0.0, 0.0, 5501.0</v>
      </c>
      <c r="K18" s="2" t="str">
        <f t="shared" si="2"/>
        <v>0.0, 0.0, 0.0</v>
      </c>
      <c r="L18" s="2">
        <f t="shared" si="3"/>
        <v>1</v>
      </c>
      <c r="M18" s="2" t="str">
        <f t="shared" si="4"/>
        <v>balise.ac</v>
      </c>
      <c r="N18" s="2" t="str">
        <f t="shared" si="5"/>
        <v>14, 6, 5</v>
      </c>
      <c r="Q18" t="s">
        <v>16</v>
      </c>
      <c r="R18">
        <v>12107</v>
      </c>
      <c r="S18" s="2">
        <v>5501</v>
      </c>
      <c r="T18" s="2">
        <v>14</v>
      </c>
      <c r="U18" s="2">
        <v>6</v>
      </c>
      <c r="V18" s="2">
        <v>5</v>
      </c>
    </row>
    <row r="19" spans="1:22" x14ac:dyDescent="0.25">
      <c r="A19" t="s">
        <v>20</v>
      </c>
      <c r="B19" t="s">
        <v>14</v>
      </c>
      <c r="C19">
        <v>12065</v>
      </c>
      <c r="D19" s="2">
        <f>C19-(A_UM!$F$3)</f>
        <v>5459</v>
      </c>
      <c r="E19" s="6">
        <v>2</v>
      </c>
      <c r="F19" s="6">
        <v>0</v>
      </c>
      <c r="G19" s="7">
        <v>14</v>
      </c>
      <c r="H19" s="2">
        <f t="shared" si="6"/>
        <v>42</v>
      </c>
      <c r="I19" s="2" t="str">
        <f t="shared" si="0"/>
        <v>defaultid</v>
      </c>
      <c r="J19" s="2" t="str">
        <f t="shared" si="1"/>
        <v>0.0, 0.0, 5459.0</v>
      </c>
      <c r="K19" s="2" t="str">
        <f t="shared" si="2"/>
        <v>0.0, 0.0, 0.0</v>
      </c>
      <c r="L19" s="2">
        <f t="shared" si="3"/>
        <v>1</v>
      </c>
      <c r="M19" s="2" t="str">
        <f t="shared" si="4"/>
        <v>balise.ac</v>
      </c>
      <c r="N19" s="2" t="str">
        <f t="shared" si="5"/>
        <v>2, 0, 14</v>
      </c>
      <c r="P19" t="s">
        <v>20</v>
      </c>
      <c r="Q19" t="s">
        <v>14</v>
      </c>
      <c r="R19">
        <v>12065</v>
      </c>
      <c r="S19" s="2">
        <v>5459</v>
      </c>
      <c r="T19" s="6">
        <v>2</v>
      </c>
      <c r="U19" s="6">
        <v>0</v>
      </c>
      <c r="V19" s="7">
        <v>14</v>
      </c>
    </row>
    <row r="20" spans="1:22" x14ac:dyDescent="0.25">
      <c r="A20"/>
      <c r="B20" t="s">
        <v>15</v>
      </c>
      <c r="C20">
        <v>12062</v>
      </c>
      <c r="D20" s="2">
        <f>C20-(A_UM!$F$3)</f>
        <v>5456</v>
      </c>
      <c r="E20" s="2">
        <v>9</v>
      </c>
      <c r="F20" s="2">
        <v>5</v>
      </c>
      <c r="G20" s="2">
        <v>0</v>
      </c>
      <c r="H20" s="2">
        <f t="shared" si="6"/>
        <v>3</v>
      </c>
      <c r="I20" s="2" t="str">
        <f t="shared" si="0"/>
        <v>defaultid</v>
      </c>
      <c r="J20" s="2" t="str">
        <f t="shared" si="1"/>
        <v>0.0, 0.0, 5456.0</v>
      </c>
      <c r="K20" s="2" t="str">
        <f t="shared" si="2"/>
        <v>0.0, 0.0, 0.0</v>
      </c>
      <c r="L20" s="2">
        <f t="shared" si="3"/>
        <v>1</v>
      </c>
      <c r="M20" s="2" t="str">
        <f t="shared" si="4"/>
        <v>balise.ac</v>
      </c>
      <c r="N20" s="2" t="str">
        <f t="shared" si="5"/>
        <v>9, 5, 0</v>
      </c>
      <c r="Q20" t="s">
        <v>15</v>
      </c>
      <c r="R20">
        <v>12062</v>
      </c>
      <c r="S20" s="2">
        <v>5456</v>
      </c>
      <c r="T20" s="2">
        <v>9</v>
      </c>
      <c r="U20" s="2">
        <v>5</v>
      </c>
      <c r="V20" s="2">
        <v>0</v>
      </c>
    </row>
    <row r="21" spans="1:22" x14ac:dyDescent="0.25">
      <c r="A21"/>
      <c r="B21" t="s">
        <v>16</v>
      </c>
      <c r="C21">
        <v>12059</v>
      </c>
      <c r="D21" s="2">
        <f>C21-(A_UM!$F$3)</f>
        <v>5453</v>
      </c>
      <c r="E21" s="2">
        <v>14</v>
      </c>
      <c r="F21" s="2">
        <v>1</v>
      </c>
      <c r="G21" s="2">
        <v>5</v>
      </c>
      <c r="H21" s="2">
        <f t="shared" si="6"/>
        <v>3</v>
      </c>
      <c r="I21" s="2" t="str">
        <f t="shared" si="0"/>
        <v>defaultid</v>
      </c>
      <c r="J21" s="2" t="str">
        <f t="shared" si="1"/>
        <v>0.0, 0.0, 5453.0</v>
      </c>
      <c r="K21" s="2" t="str">
        <f t="shared" si="2"/>
        <v>0.0, 0.0, 0.0</v>
      </c>
      <c r="L21" s="2">
        <f t="shared" si="3"/>
        <v>1</v>
      </c>
      <c r="M21" s="2" t="str">
        <f t="shared" si="4"/>
        <v>balise.ac</v>
      </c>
      <c r="N21" s="2" t="str">
        <f t="shared" si="5"/>
        <v>14, 1, 5</v>
      </c>
      <c r="Q21" t="s">
        <v>16</v>
      </c>
      <c r="R21">
        <v>12059</v>
      </c>
      <c r="S21" s="2">
        <v>5453</v>
      </c>
      <c r="T21" s="2">
        <v>14</v>
      </c>
      <c r="U21" s="2">
        <v>1</v>
      </c>
      <c r="V21" s="2">
        <v>5</v>
      </c>
    </row>
    <row r="22" spans="1:22" x14ac:dyDescent="0.25">
      <c r="A22" t="s">
        <v>21</v>
      </c>
      <c r="B22" t="s">
        <v>14</v>
      </c>
      <c r="C22">
        <v>12023</v>
      </c>
      <c r="D22" s="2">
        <f>C22-(A_UM!$F$3)</f>
        <v>5417</v>
      </c>
      <c r="E22" s="2">
        <v>2</v>
      </c>
      <c r="F22" s="2">
        <v>1</v>
      </c>
      <c r="G22" s="2">
        <v>2</v>
      </c>
      <c r="H22" s="2">
        <f t="shared" si="6"/>
        <v>36</v>
      </c>
      <c r="I22" s="2" t="str">
        <f t="shared" si="0"/>
        <v>defaultid</v>
      </c>
      <c r="J22" s="2" t="str">
        <f t="shared" si="1"/>
        <v>0.0, 0.0, 5417.0</v>
      </c>
      <c r="K22" s="2" t="str">
        <f t="shared" si="2"/>
        <v>0.0, 0.0, 0.0</v>
      </c>
      <c r="L22" s="2">
        <f t="shared" si="3"/>
        <v>1</v>
      </c>
      <c r="M22" s="2" t="str">
        <f t="shared" si="4"/>
        <v>balise.ac</v>
      </c>
      <c r="N22" s="2" t="str">
        <f t="shared" si="5"/>
        <v>2, 1, 2</v>
      </c>
      <c r="P22" t="s">
        <v>21</v>
      </c>
      <c r="Q22" t="s">
        <v>14</v>
      </c>
      <c r="R22">
        <v>12023</v>
      </c>
      <c r="S22" s="2">
        <v>5417</v>
      </c>
      <c r="T22" s="2">
        <v>2</v>
      </c>
      <c r="U22" s="2">
        <v>1</v>
      </c>
      <c r="V22" s="2">
        <v>2</v>
      </c>
    </row>
    <row r="23" spans="1:22" x14ac:dyDescent="0.25">
      <c r="A23"/>
      <c r="B23" t="s">
        <v>15</v>
      </c>
      <c r="C23" s="12">
        <v>12020</v>
      </c>
      <c r="D23" s="13">
        <f>C23-(A_UM!$F$3)</f>
        <v>5414</v>
      </c>
      <c r="E23" s="2">
        <v>9</v>
      </c>
      <c r="F23" s="2">
        <v>4</v>
      </c>
      <c r="G23" s="2">
        <v>0</v>
      </c>
      <c r="H23" s="2">
        <f t="shared" si="6"/>
        <v>3</v>
      </c>
      <c r="I23" s="2" t="str">
        <f t="shared" si="0"/>
        <v>defaultid</v>
      </c>
      <c r="J23" s="2" t="str">
        <f t="shared" si="1"/>
        <v>0.0, 0.0, 5414.0</v>
      </c>
      <c r="K23" s="2" t="str">
        <f t="shared" si="2"/>
        <v>0.0, 0.0, 0.0</v>
      </c>
      <c r="L23" s="2">
        <f t="shared" si="3"/>
        <v>1</v>
      </c>
      <c r="M23" s="2" t="str">
        <f t="shared" si="4"/>
        <v>balise.ac</v>
      </c>
      <c r="N23" s="2" t="str">
        <f t="shared" si="5"/>
        <v>9, 4, 0</v>
      </c>
      <c r="Q23" t="s">
        <v>15</v>
      </c>
      <c r="R23">
        <v>12019</v>
      </c>
      <c r="S23" s="2">
        <v>5413</v>
      </c>
      <c r="T23" s="2">
        <v>9</v>
      </c>
      <c r="U23" s="2">
        <v>4</v>
      </c>
      <c r="V23" s="2">
        <v>0</v>
      </c>
    </row>
    <row r="24" spans="1:22" x14ac:dyDescent="0.25">
      <c r="A24"/>
      <c r="B24" t="s">
        <v>16</v>
      </c>
      <c r="C24" s="12">
        <v>12017</v>
      </c>
      <c r="D24" s="13">
        <f>C24-(A_UM!$F$3)</f>
        <v>5411</v>
      </c>
      <c r="E24" s="2">
        <v>14</v>
      </c>
      <c r="F24" s="2">
        <v>10</v>
      </c>
      <c r="G24" s="2">
        <v>5</v>
      </c>
      <c r="H24" s="2">
        <f t="shared" si="6"/>
        <v>3</v>
      </c>
      <c r="I24" s="2" t="str">
        <f t="shared" si="0"/>
        <v>defaultid</v>
      </c>
      <c r="J24" s="2" t="str">
        <f t="shared" si="1"/>
        <v>0.0, 0.0, 5411.0</v>
      </c>
      <c r="K24" s="2" t="str">
        <f t="shared" si="2"/>
        <v>0.0, 0.0, 0.0</v>
      </c>
      <c r="L24" s="2">
        <f t="shared" si="3"/>
        <v>1</v>
      </c>
      <c r="M24" s="2" t="str">
        <f t="shared" si="4"/>
        <v>balise.ac</v>
      </c>
      <c r="N24" s="2" t="str">
        <f t="shared" si="5"/>
        <v>14, 10, 5</v>
      </c>
      <c r="Q24" t="s">
        <v>16</v>
      </c>
      <c r="R24">
        <v>12016</v>
      </c>
      <c r="S24" s="2">
        <v>5410</v>
      </c>
      <c r="T24" s="2">
        <v>14</v>
      </c>
      <c r="U24" s="2">
        <v>10</v>
      </c>
      <c r="V24" s="2">
        <v>5</v>
      </c>
    </row>
    <row r="25" spans="1:22" x14ac:dyDescent="0.25">
      <c r="A25" t="s">
        <v>22</v>
      </c>
      <c r="B25" t="s">
        <v>14</v>
      </c>
      <c r="C25">
        <v>11756</v>
      </c>
      <c r="D25" s="2">
        <f>C25-(A_UM!$F$3)</f>
        <v>5150</v>
      </c>
      <c r="E25" s="6">
        <v>4</v>
      </c>
      <c r="F25" s="6">
        <v>14</v>
      </c>
      <c r="G25" s="6">
        <v>12</v>
      </c>
      <c r="H25" s="2">
        <f t="shared" si="6"/>
        <v>261</v>
      </c>
      <c r="I25" s="2" t="str">
        <f t="shared" si="0"/>
        <v>defaultid</v>
      </c>
      <c r="J25" s="2" t="str">
        <f t="shared" si="1"/>
        <v>0.0, 0.0, 5150.0</v>
      </c>
      <c r="K25" s="2" t="str">
        <f t="shared" si="2"/>
        <v>0.0, 0.0, 0.0</v>
      </c>
      <c r="L25" s="2">
        <f t="shared" si="3"/>
        <v>1</v>
      </c>
      <c r="M25" s="2" t="str">
        <f t="shared" si="4"/>
        <v>balise.ac</v>
      </c>
      <c r="N25" s="2" t="str">
        <f t="shared" si="5"/>
        <v>4, 14, 12</v>
      </c>
      <c r="P25" t="s">
        <v>22</v>
      </c>
      <c r="Q25" t="s">
        <v>14</v>
      </c>
      <c r="R25">
        <v>11756</v>
      </c>
      <c r="S25" s="2">
        <v>5150</v>
      </c>
      <c r="T25" s="6">
        <v>4</v>
      </c>
      <c r="U25" s="6">
        <v>14</v>
      </c>
      <c r="V25" s="6">
        <v>12</v>
      </c>
    </row>
    <row r="26" spans="1:22" x14ac:dyDescent="0.25">
      <c r="A26"/>
      <c r="B26" t="s">
        <v>15</v>
      </c>
      <c r="C26">
        <v>11753</v>
      </c>
      <c r="D26" s="2">
        <f>C26-(A_UM!$F$3)</f>
        <v>5147</v>
      </c>
      <c r="E26" s="2">
        <v>9</v>
      </c>
      <c r="F26" s="2">
        <v>2</v>
      </c>
      <c r="G26" s="2">
        <v>12</v>
      </c>
      <c r="H26" s="2">
        <f t="shared" si="6"/>
        <v>3</v>
      </c>
      <c r="I26" s="2" t="str">
        <f t="shared" si="0"/>
        <v>defaultid</v>
      </c>
      <c r="J26" s="2" t="str">
        <f t="shared" si="1"/>
        <v>0.0, 0.0, 5147.0</v>
      </c>
      <c r="K26" s="2" t="str">
        <f t="shared" si="2"/>
        <v>0.0, 0.0, 0.0</v>
      </c>
      <c r="L26" s="2">
        <f t="shared" si="3"/>
        <v>1</v>
      </c>
      <c r="M26" s="2" t="str">
        <f t="shared" si="4"/>
        <v>balise.ac</v>
      </c>
      <c r="N26" s="2" t="str">
        <f t="shared" si="5"/>
        <v>9, 2, 12</v>
      </c>
      <c r="Q26" t="s">
        <v>15</v>
      </c>
      <c r="R26">
        <v>11753</v>
      </c>
      <c r="S26" s="2">
        <v>5147</v>
      </c>
      <c r="T26" s="2">
        <v>9</v>
      </c>
      <c r="U26" s="2">
        <v>2</v>
      </c>
      <c r="V26" s="2">
        <v>12</v>
      </c>
    </row>
    <row r="27" spans="1:22" x14ac:dyDescent="0.25">
      <c r="A27" t="s">
        <v>23</v>
      </c>
      <c r="B27" t="s">
        <v>14</v>
      </c>
      <c r="C27">
        <v>11735</v>
      </c>
      <c r="D27" s="2">
        <f>C27-(A_UM!$F$3)</f>
        <v>5129</v>
      </c>
      <c r="E27" s="6">
        <v>2</v>
      </c>
      <c r="F27" s="6">
        <v>0</v>
      </c>
      <c r="G27" s="7">
        <v>14</v>
      </c>
      <c r="H27" s="2">
        <f t="shared" si="6"/>
        <v>18</v>
      </c>
      <c r="I27" s="2" t="str">
        <f t="shared" si="0"/>
        <v>defaultid</v>
      </c>
      <c r="J27" s="2" t="str">
        <f t="shared" si="1"/>
        <v>0.0, 0.0, 5129.0</v>
      </c>
      <c r="K27" s="2" t="str">
        <f t="shared" si="2"/>
        <v>0.0, 0.0, 0.0</v>
      </c>
      <c r="L27" s="2">
        <f t="shared" si="3"/>
        <v>1</v>
      </c>
      <c r="M27" s="2" t="str">
        <f t="shared" si="4"/>
        <v>balise.ac</v>
      </c>
      <c r="N27" s="2" t="str">
        <f t="shared" si="5"/>
        <v>2, 0, 14</v>
      </c>
      <c r="P27" t="s">
        <v>23</v>
      </c>
      <c r="Q27" t="s">
        <v>14</v>
      </c>
      <c r="R27">
        <v>11735</v>
      </c>
      <c r="S27" s="2">
        <v>5129</v>
      </c>
      <c r="T27" s="6">
        <v>2</v>
      </c>
      <c r="U27" s="6">
        <v>0</v>
      </c>
      <c r="V27" s="7">
        <v>14</v>
      </c>
    </row>
    <row r="28" spans="1:22" x14ac:dyDescent="0.25">
      <c r="A28"/>
      <c r="B28" t="s">
        <v>15</v>
      </c>
      <c r="C28">
        <v>11732</v>
      </c>
      <c r="D28" s="2">
        <f>C28-(A_UM!$F$3)</f>
        <v>5126</v>
      </c>
      <c r="E28" s="2">
        <v>9</v>
      </c>
      <c r="F28" s="2">
        <v>4</v>
      </c>
      <c r="G28" s="2">
        <v>0</v>
      </c>
      <c r="H28" s="2">
        <f t="shared" si="6"/>
        <v>3</v>
      </c>
      <c r="I28" s="2" t="str">
        <f t="shared" si="0"/>
        <v>defaultid</v>
      </c>
      <c r="J28" s="2" t="str">
        <f t="shared" si="1"/>
        <v>0.0, 0.0, 5126.0</v>
      </c>
      <c r="K28" s="2" t="str">
        <f t="shared" si="2"/>
        <v>0.0, 0.0, 0.0</v>
      </c>
      <c r="L28" s="2">
        <f t="shared" si="3"/>
        <v>1</v>
      </c>
      <c r="M28" s="2" t="str">
        <f t="shared" si="4"/>
        <v>balise.ac</v>
      </c>
      <c r="N28" s="2" t="str">
        <f t="shared" si="5"/>
        <v>9, 4, 0</v>
      </c>
      <c r="Q28" t="s">
        <v>15</v>
      </c>
      <c r="R28">
        <v>11732</v>
      </c>
      <c r="S28" s="2">
        <v>5126</v>
      </c>
      <c r="T28" s="2">
        <v>9</v>
      </c>
      <c r="U28" s="2">
        <v>4</v>
      </c>
      <c r="V28" s="2">
        <v>0</v>
      </c>
    </row>
    <row r="29" spans="1:22" x14ac:dyDescent="0.25">
      <c r="A29"/>
      <c r="B29" t="s">
        <v>16</v>
      </c>
      <c r="C29">
        <v>11729</v>
      </c>
      <c r="D29" s="2">
        <f>C29-(A_UM!$F$3)</f>
        <v>5123</v>
      </c>
      <c r="E29" s="2">
        <v>14</v>
      </c>
      <c r="F29" s="2">
        <v>2</v>
      </c>
      <c r="G29" s="2">
        <v>6</v>
      </c>
      <c r="H29" s="2">
        <f t="shared" si="6"/>
        <v>3</v>
      </c>
      <c r="I29" s="2" t="str">
        <f t="shared" si="0"/>
        <v>defaultid</v>
      </c>
      <c r="J29" s="2" t="str">
        <f t="shared" si="1"/>
        <v>0.0, 0.0, 5123.0</v>
      </c>
      <c r="K29" s="2" t="str">
        <f t="shared" si="2"/>
        <v>0.0, 0.0, 0.0</v>
      </c>
      <c r="L29" s="2">
        <f t="shared" si="3"/>
        <v>1</v>
      </c>
      <c r="M29" s="2" t="str">
        <f t="shared" si="4"/>
        <v>balise.ac</v>
      </c>
      <c r="N29" s="2" t="str">
        <f t="shared" si="5"/>
        <v>14, 2, 6</v>
      </c>
      <c r="Q29" t="s">
        <v>16</v>
      </c>
      <c r="R29">
        <v>11729</v>
      </c>
      <c r="S29" s="2">
        <v>5123</v>
      </c>
      <c r="T29" s="2">
        <v>14</v>
      </c>
      <c r="U29" s="2">
        <v>2</v>
      </c>
      <c r="V29" s="2">
        <v>6</v>
      </c>
    </row>
    <row r="30" spans="1:22" x14ac:dyDescent="0.25">
      <c r="A30" t="s">
        <v>24</v>
      </c>
      <c r="B30" t="s">
        <v>14</v>
      </c>
      <c r="C30">
        <v>11261</v>
      </c>
      <c r="D30" s="2">
        <f>C30-(A_UM!$F$3)</f>
        <v>4655</v>
      </c>
      <c r="E30" s="6">
        <v>4</v>
      </c>
      <c r="F30" s="6">
        <v>12</v>
      </c>
      <c r="G30" s="7">
        <v>12</v>
      </c>
      <c r="H30" s="2">
        <f t="shared" si="6"/>
        <v>468</v>
      </c>
      <c r="I30" s="2" t="str">
        <f t="shared" si="0"/>
        <v>defaultid</v>
      </c>
      <c r="J30" s="2" t="str">
        <f t="shared" si="1"/>
        <v>0.0, 0.0, 4655.0</v>
      </c>
      <c r="K30" s="2" t="str">
        <f t="shared" si="2"/>
        <v>0.0, 0.0, 0.0</v>
      </c>
      <c r="L30" s="2">
        <f t="shared" si="3"/>
        <v>1</v>
      </c>
      <c r="M30" s="2" t="str">
        <f t="shared" si="4"/>
        <v>balise.ac</v>
      </c>
      <c r="N30" s="2" t="str">
        <f t="shared" si="5"/>
        <v>4, 12, 12</v>
      </c>
      <c r="P30" t="s">
        <v>24</v>
      </c>
      <c r="Q30" t="s">
        <v>14</v>
      </c>
      <c r="R30">
        <v>11261</v>
      </c>
      <c r="S30" s="2">
        <v>4655</v>
      </c>
      <c r="T30" s="6">
        <v>4</v>
      </c>
      <c r="U30" s="6">
        <v>12</v>
      </c>
      <c r="V30" s="7">
        <v>12</v>
      </c>
    </row>
    <row r="31" spans="1:22" x14ac:dyDescent="0.25">
      <c r="A31"/>
      <c r="B31" t="s">
        <v>15</v>
      </c>
      <c r="C31">
        <v>11258</v>
      </c>
      <c r="D31" s="2">
        <f>C31-(A_UM!$F$3)</f>
        <v>4652</v>
      </c>
      <c r="E31" s="2">
        <v>9</v>
      </c>
      <c r="F31" s="2">
        <v>4</v>
      </c>
      <c r="G31" s="2">
        <v>0</v>
      </c>
      <c r="H31" s="2">
        <f t="shared" si="6"/>
        <v>3</v>
      </c>
      <c r="I31" s="2" t="str">
        <f t="shared" si="0"/>
        <v>defaultid</v>
      </c>
      <c r="J31" s="2" t="str">
        <f t="shared" si="1"/>
        <v>0.0, 0.0, 4652.0</v>
      </c>
      <c r="K31" s="2" t="str">
        <f t="shared" si="2"/>
        <v>0.0, 0.0, 0.0</v>
      </c>
      <c r="L31" s="2">
        <f t="shared" si="3"/>
        <v>1</v>
      </c>
      <c r="M31" s="2" t="str">
        <f t="shared" si="4"/>
        <v>balise.ac</v>
      </c>
      <c r="N31" s="2" t="str">
        <f t="shared" si="5"/>
        <v>9, 4, 0</v>
      </c>
      <c r="Q31" t="s">
        <v>15</v>
      </c>
      <c r="R31">
        <v>11258</v>
      </c>
      <c r="S31" s="2">
        <v>4652</v>
      </c>
      <c r="T31" s="2">
        <v>9</v>
      </c>
      <c r="U31" s="2">
        <v>4</v>
      </c>
      <c r="V31" s="2">
        <v>0</v>
      </c>
    </row>
    <row r="32" spans="1:22" x14ac:dyDescent="0.25">
      <c r="A32"/>
      <c r="B32" t="s">
        <v>16</v>
      </c>
      <c r="C32">
        <v>11255</v>
      </c>
      <c r="D32" s="2">
        <f>C32-(A_UM!$F$3)</f>
        <v>4649</v>
      </c>
      <c r="E32" s="2">
        <v>14</v>
      </c>
      <c r="F32" s="2">
        <v>8</v>
      </c>
      <c r="G32" s="2">
        <v>6</v>
      </c>
      <c r="H32" s="2">
        <f t="shared" si="6"/>
        <v>3</v>
      </c>
      <c r="I32" s="2" t="str">
        <f t="shared" si="0"/>
        <v>defaultid</v>
      </c>
      <c r="J32" s="2" t="str">
        <f t="shared" si="1"/>
        <v>0.0, 0.0, 4649.0</v>
      </c>
      <c r="K32" s="2" t="str">
        <f t="shared" si="2"/>
        <v>0.0, 0.0, 0.0</v>
      </c>
      <c r="L32" s="2">
        <f t="shared" si="3"/>
        <v>1</v>
      </c>
      <c r="M32" s="2" t="str">
        <f t="shared" si="4"/>
        <v>balise.ac</v>
      </c>
      <c r="N32" s="2" t="str">
        <f t="shared" si="5"/>
        <v>14, 8, 6</v>
      </c>
      <c r="Q32" t="s">
        <v>16</v>
      </c>
      <c r="R32">
        <v>11255</v>
      </c>
      <c r="S32" s="2">
        <v>4649</v>
      </c>
      <c r="T32" s="2">
        <v>14</v>
      </c>
      <c r="U32" s="2">
        <v>8</v>
      </c>
      <c r="V32" s="2">
        <v>6</v>
      </c>
    </row>
    <row r="33" spans="1:22" x14ac:dyDescent="0.25">
      <c r="A33" t="s">
        <v>25</v>
      </c>
      <c r="B33" t="s">
        <v>14</v>
      </c>
      <c r="C33">
        <v>11238</v>
      </c>
      <c r="D33" s="2">
        <f>C33-(A_UM!$F$3)</f>
        <v>4632</v>
      </c>
      <c r="E33" s="6">
        <v>2</v>
      </c>
      <c r="F33" s="6">
        <v>0</v>
      </c>
      <c r="G33" s="7">
        <v>14</v>
      </c>
      <c r="H33" s="2">
        <f t="shared" si="6"/>
        <v>17</v>
      </c>
      <c r="I33" s="2" t="str">
        <f t="shared" si="0"/>
        <v>defaultid</v>
      </c>
      <c r="J33" s="2" t="str">
        <f t="shared" si="1"/>
        <v>0.0, 0.0, 4632.0</v>
      </c>
      <c r="K33" s="2" t="str">
        <f t="shared" si="2"/>
        <v>0.0, 0.0, 0.0</v>
      </c>
      <c r="L33" s="2">
        <f t="shared" si="3"/>
        <v>1</v>
      </c>
      <c r="M33" s="2" t="str">
        <f t="shared" si="4"/>
        <v>balise.ac</v>
      </c>
      <c r="N33" s="2" t="str">
        <f t="shared" si="5"/>
        <v>2, 0, 14</v>
      </c>
      <c r="P33" t="s">
        <v>25</v>
      </c>
      <c r="Q33" t="s">
        <v>14</v>
      </c>
      <c r="R33">
        <v>11238</v>
      </c>
      <c r="S33" s="2">
        <v>4632</v>
      </c>
      <c r="T33" s="6">
        <v>2</v>
      </c>
      <c r="U33" s="6">
        <v>0</v>
      </c>
      <c r="V33" s="7">
        <v>14</v>
      </c>
    </row>
    <row r="34" spans="1:22" x14ac:dyDescent="0.25">
      <c r="A34"/>
      <c r="B34" t="s">
        <v>15</v>
      </c>
      <c r="C34">
        <v>11235</v>
      </c>
      <c r="D34" s="2">
        <f>C34-(A_UM!$F$3)</f>
        <v>4629</v>
      </c>
      <c r="E34" s="6">
        <v>9</v>
      </c>
      <c r="F34" s="7">
        <v>1</v>
      </c>
      <c r="G34" s="6">
        <v>0</v>
      </c>
      <c r="H34" s="2">
        <f t="shared" si="6"/>
        <v>3</v>
      </c>
      <c r="I34" s="2" t="str">
        <f t="shared" si="0"/>
        <v>defaultid</v>
      </c>
      <c r="J34" s="2" t="str">
        <f t="shared" si="1"/>
        <v>0.0, 0.0, 4629.0</v>
      </c>
      <c r="K34" s="2" t="str">
        <f t="shared" si="2"/>
        <v>0.0, 0.0, 0.0</v>
      </c>
      <c r="L34" s="2">
        <f t="shared" si="3"/>
        <v>1</v>
      </c>
      <c r="M34" s="2" t="str">
        <f t="shared" si="4"/>
        <v>balise.ac</v>
      </c>
      <c r="N34" s="2" t="str">
        <f t="shared" si="5"/>
        <v>9, 1, 0</v>
      </c>
      <c r="Q34" t="s">
        <v>15</v>
      </c>
      <c r="R34">
        <v>11235</v>
      </c>
      <c r="S34" s="2">
        <v>4629</v>
      </c>
      <c r="T34" s="6">
        <v>9</v>
      </c>
      <c r="U34" s="7">
        <v>1</v>
      </c>
      <c r="V34" s="6">
        <v>0</v>
      </c>
    </row>
    <row r="35" spans="1:22" x14ac:dyDescent="0.25">
      <c r="A35"/>
      <c r="B35" t="s">
        <v>16</v>
      </c>
      <c r="C35">
        <v>11232</v>
      </c>
      <c r="D35" s="2">
        <f>C35-(A_UM!$F$3)</f>
        <v>4626</v>
      </c>
      <c r="E35" s="6">
        <v>14</v>
      </c>
      <c r="F35" s="7">
        <v>6</v>
      </c>
      <c r="G35" s="7">
        <v>6</v>
      </c>
      <c r="H35" s="2">
        <f t="shared" si="6"/>
        <v>3</v>
      </c>
      <c r="I35" s="2" t="str">
        <f t="shared" si="0"/>
        <v>defaultid</v>
      </c>
      <c r="J35" s="2" t="str">
        <f t="shared" si="1"/>
        <v>0.0, 0.0, 4626.0</v>
      </c>
      <c r="K35" s="2" t="str">
        <f t="shared" si="2"/>
        <v>0.0, 0.0, 0.0</v>
      </c>
      <c r="L35" s="2">
        <f t="shared" si="3"/>
        <v>1</v>
      </c>
      <c r="M35" s="2" t="str">
        <f t="shared" si="4"/>
        <v>balise.ac</v>
      </c>
      <c r="N35" s="2" t="str">
        <f t="shared" si="5"/>
        <v>14, 6, 6</v>
      </c>
      <c r="Q35" t="s">
        <v>16</v>
      </c>
      <c r="R35">
        <v>11232</v>
      </c>
      <c r="S35" s="2">
        <v>4626</v>
      </c>
      <c r="T35" s="6">
        <v>14</v>
      </c>
      <c r="U35" s="7">
        <v>6</v>
      </c>
      <c r="V35" s="7">
        <v>6</v>
      </c>
    </row>
    <row r="36" spans="1:22" x14ac:dyDescent="0.25">
      <c r="A36" t="s">
        <v>26</v>
      </c>
      <c r="B36" t="s">
        <v>14</v>
      </c>
      <c r="C36" s="12">
        <v>11073</v>
      </c>
      <c r="D36" s="13">
        <f>C36-(A_UM!$F$3)</f>
        <v>4467</v>
      </c>
      <c r="E36" s="5">
        <v>7</v>
      </c>
      <c r="F36" s="5">
        <v>1</v>
      </c>
      <c r="G36" s="5">
        <v>2</v>
      </c>
      <c r="H36" s="2">
        <f t="shared" si="6"/>
        <v>159</v>
      </c>
      <c r="I36" s="2" t="str">
        <f t="shared" si="0"/>
        <v>defaultid</v>
      </c>
      <c r="J36" s="2" t="str">
        <f t="shared" si="1"/>
        <v>0.0, 0.0, 4467.0</v>
      </c>
      <c r="K36" s="2" t="str">
        <f t="shared" si="2"/>
        <v>0.0, 0.0, 0.0</v>
      </c>
      <c r="L36" s="2">
        <f t="shared" si="3"/>
        <v>1</v>
      </c>
      <c r="M36" s="2" t="str">
        <f t="shared" si="4"/>
        <v>balise.ac</v>
      </c>
      <c r="N36" s="2" t="str">
        <f t="shared" si="5"/>
        <v>7, 1, 2</v>
      </c>
      <c r="P36" t="s">
        <v>26</v>
      </c>
      <c r="Q36" t="s">
        <v>14</v>
      </c>
      <c r="R36">
        <v>11070</v>
      </c>
      <c r="S36" s="2">
        <v>4464</v>
      </c>
      <c r="T36" s="5">
        <v>7</v>
      </c>
      <c r="U36" s="5">
        <v>1</v>
      </c>
      <c r="V36" s="5">
        <v>2</v>
      </c>
    </row>
    <row r="37" spans="1:22" x14ac:dyDescent="0.25">
      <c r="A37"/>
      <c r="B37" t="s">
        <v>15</v>
      </c>
      <c r="C37" s="12">
        <v>11070</v>
      </c>
      <c r="D37" s="13">
        <f>C37-(A_UM!$F$3)</f>
        <v>4464</v>
      </c>
      <c r="E37" s="5">
        <v>7</v>
      </c>
      <c r="F37" s="5">
        <v>7</v>
      </c>
      <c r="G37" s="5">
        <v>7</v>
      </c>
      <c r="H37" s="2">
        <f t="shared" si="6"/>
        <v>3</v>
      </c>
      <c r="I37" s="2" t="str">
        <f t="shared" si="0"/>
        <v>defaultid</v>
      </c>
      <c r="J37" s="2" t="str">
        <f t="shared" si="1"/>
        <v>0.0, 0.0, 4464.0</v>
      </c>
      <c r="K37" s="2" t="str">
        <f t="shared" si="2"/>
        <v>0.0, 0.0, 0.0</v>
      </c>
      <c r="L37" s="2">
        <f t="shared" si="3"/>
        <v>1</v>
      </c>
      <c r="M37" s="2" t="str">
        <f t="shared" si="4"/>
        <v>balise.ac</v>
      </c>
      <c r="N37" s="2" t="str">
        <f t="shared" si="5"/>
        <v>7, 7, 7</v>
      </c>
      <c r="Q37" t="s">
        <v>15</v>
      </c>
      <c r="R37">
        <v>11067</v>
      </c>
      <c r="S37" s="2">
        <v>4461</v>
      </c>
      <c r="T37" s="5">
        <v>7</v>
      </c>
      <c r="U37" s="5">
        <v>7</v>
      </c>
      <c r="V37" s="5">
        <v>7</v>
      </c>
    </row>
    <row r="38" spans="1:22" x14ac:dyDescent="0.25">
      <c r="A38" t="s">
        <v>92</v>
      </c>
      <c r="B38" t="s">
        <v>15</v>
      </c>
      <c r="C38">
        <v>11058</v>
      </c>
      <c r="D38" s="2">
        <f>C38-(A_UM!$F$3)</f>
        <v>4452</v>
      </c>
      <c r="E38" s="5">
        <v>7</v>
      </c>
      <c r="F38" s="9">
        <v>1</v>
      </c>
      <c r="G38" s="5">
        <v>14</v>
      </c>
      <c r="H38" s="2">
        <f t="shared" si="6"/>
        <v>12</v>
      </c>
      <c r="I38" s="2" t="str">
        <f t="shared" si="0"/>
        <v>defaultid</v>
      </c>
      <c r="J38" s="2" t="str">
        <f t="shared" si="1"/>
        <v>0.0, 0.0, 4452.0</v>
      </c>
      <c r="K38" s="2" t="str">
        <f t="shared" si="2"/>
        <v>0.0, 0.0, 0.0</v>
      </c>
      <c r="L38" s="2">
        <f t="shared" si="3"/>
        <v>1</v>
      </c>
      <c r="M38" s="2" t="str">
        <f t="shared" si="4"/>
        <v>balise.ac</v>
      </c>
      <c r="N38" s="2" t="str">
        <f t="shared" si="5"/>
        <v>7, 1, 14</v>
      </c>
      <c r="P38" t="s">
        <v>92</v>
      </c>
      <c r="Q38" t="s">
        <v>15</v>
      </c>
      <c r="R38">
        <v>11058</v>
      </c>
      <c r="S38" s="2">
        <v>4452</v>
      </c>
      <c r="T38" s="5">
        <v>7</v>
      </c>
      <c r="U38" s="9">
        <v>1</v>
      </c>
      <c r="V38" s="5">
        <v>14</v>
      </c>
    </row>
    <row r="39" spans="1:22" x14ac:dyDescent="0.25">
      <c r="A39"/>
      <c r="B39" t="s">
        <v>14</v>
      </c>
      <c r="C39">
        <v>11055</v>
      </c>
      <c r="D39" s="2">
        <f>C39-(A_UM!$F$3)</f>
        <v>4449</v>
      </c>
      <c r="E39" s="5">
        <v>7</v>
      </c>
      <c r="F39" s="5">
        <v>1</v>
      </c>
      <c r="G39" s="5">
        <v>8</v>
      </c>
      <c r="H39" s="2">
        <f t="shared" si="6"/>
        <v>3</v>
      </c>
      <c r="I39" s="2" t="str">
        <f t="shared" si="0"/>
        <v>defaultid</v>
      </c>
      <c r="J39" s="2" t="str">
        <f t="shared" si="1"/>
        <v>0.0, 0.0, 4449.0</v>
      </c>
      <c r="K39" s="2" t="str">
        <f t="shared" si="2"/>
        <v>0.0, 0.0, 0.0</v>
      </c>
      <c r="L39" s="2">
        <f t="shared" si="3"/>
        <v>1</v>
      </c>
      <c r="M39" s="2" t="str">
        <f t="shared" si="4"/>
        <v>balise.ac</v>
      </c>
      <c r="N39" s="2" t="str">
        <f t="shared" si="5"/>
        <v>7, 1, 8</v>
      </c>
      <c r="Q39" t="s">
        <v>14</v>
      </c>
      <c r="R39">
        <v>11055</v>
      </c>
      <c r="S39" s="2">
        <v>4449</v>
      </c>
      <c r="T39" s="5">
        <v>7</v>
      </c>
      <c r="U39" s="5">
        <v>1</v>
      </c>
      <c r="V39" s="5">
        <v>8</v>
      </c>
    </row>
    <row r="40" spans="1:22" x14ac:dyDescent="0.25">
      <c r="A40" t="s">
        <v>27</v>
      </c>
      <c r="B40" t="s">
        <v>14</v>
      </c>
      <c r="C40">
        <v>10976</v>
      </c>
      <c r="D40" s="2">
        <f>C40-(A_UM!$F$3)</f>
        <v>4370</v>
      </c>
      <c r="E40" s="6">
        <v>3</v>
      </c>
      <c r="F40" s="6">
        <v>3</v>
      </c>
      <c r="G40" s="7">
        <v>4</v>
      </c>
      <c r="H40" s="2">
        <f t="shared" si="6"/>
        <v>79</v>
      </c>
      <c r="I40" s="2" t="str">
        <f t="shared" si="0"/>
        <v>defaultid</v>
      </c>
      <c r="J40" s="2" t="str">
        <f t="shared" si="1"/>
        <v>0.0, 0.0, 4370.0</v>
      </c>
      <c r="K40" s="2" t="str">
        <f t="shared" si="2"/>
        <v>0.0, 0.0, 0.0</v>
      </c>
      <c r="L40" s="2">
        <f t="shared" si="3"/>
        <v>1</v>
      </c>
      <c r="M40" s="2" t="str">
        <f t="shared" si="4"/>
        <v>balise.ac</v>
      </c>
      <c r="N40" s="2" t="str">
        <f t="shared" si="5"/>
        <v>3, 3, 4</v>
      </c>
      <c r="P40" t="s">
        <v>27</v>
      </c>
      <c r="Q40" t="s">
        <v>14</v>
      </c>
      <c r="R40">
        <v>10976</v>
      </c>
      <c r="S40" s="2">
        <v>4370</v>
      </c>
      <c r="T40" s="6">
        <v>3</v>
      </c>
      <c r="U40" s="6">
        <v>3</v>
      </c>
      <c r="V40" s="7">
        <v>4</v>
      </c>
    </row>
    <row r="41" spans="1:22" x14ac:dyDescent="0.25">
      <c r="A41"/>
      <c r="B41" t="s">
        <v>15</v>
      </c>
      <c r="C41">
        <v>10973</v>
      </c>
      <c r="D41" s="2">
        <f>C41-(A_UM!$F$3)</f>
        <v>4367</v>
      </c>
      <c r="E41" s="5">
        <v>7</v>
      </c>
      <c r="F41" s="5">
        <v>1</v>
      </c>
      <c r="G41" s="5">
        <v>2</v>
      </c>
      <c r="H41" s="2">
        <f t="shared" si="6"/>
        <v>3</v>
      </c>
      <c r="I41" s="2" t="str">
        <f t="shared" si="0"/>
        <v>defaultid</v>
      </c>
      <c r="J41" s="2" t="str">
        <f t="shared" si="1"/>
        <v>0.0, 0.0, 4367.0</v>
      </c>
      <c r="K41" s="2" t="str">
        <f t="shared" si="2"/>
        <v>0.0, 0.0, 0.0</v>
      </c>
      <c r="L41" s="2">
        <f t="shared" si="3"/>
        <v>1</v>
      </c>
      <c r="M41" s="2" t="str">
        <f t="shared" si="4"/>
        <v>balise.ac</v>
      </c>
      <c r="N41" s="2" t="str">
        <f t="shared" si="5"/>
        <v>7, 1, 2</v>
      </c>
      <c r="Q41" t="s">
        <v>15</v>
      </c>
      <c r="R41">
        <v>10973</v>
      </c>
      <c r="S41" s="2">
        <v>4367</v>
      </c>
      <c r="T41" s="5">
        <v>7</v>
      </c>
      <c r="U41" s="5">
        <v>1</v>
      </c>
      <c r="V41" s="5">
        <v>2</v>
      </c>
    </row>
  </sheetData>
  <pageMargins left="0.7" right="0.7" top="0.75" bottom="0.75" header="0.3" footer="0.3"/>
  <pageSetup paperSize="265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FCA1-BE02-40F3-B5C3-2791A1DBE57D}">
  <dimension ref="A1:V41"/>
  <sheetViews>
    <sheetView topLeftCell="A13" workbookViewId="0">
      <selection activeCell="C36" sqref="C36:D37"/>
    </sheetView>
  </sheetViews>
  <sheetFormatPr baseColWidth="10" defaultRowHeight="15" x14ac:dyDescent="0.25"/>
  <cols>
    <col min="5" max="5" width="12.7109375" customWidth="1"/>
    <col min="9" max="9" width="9.140625" bestFit="1" customWidth="1"/>
    <col min="10" max="10" width="13.7109375" bestFit="1" customWidth="1"/>
    <col min="11" max="11" width="12.7109375" bestFit="1" customWidth="1"/>
    <col min="12" max="12" width="7.85546875" bestFit="1" customWidth="1"/>
    <col min="13" max="13" width="8.7109375" bestFit="1" customWidth="1"/>
    <col min="14" max="14" width="8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</row>
    <row r="2" spans="1:22" x14ac:dyDescent="0.25">
      <c r="A2" s="2"/>
      <c r="B2" s="2"/>
      <c r="C2" s="2"/>
      <c r="D2" s="2"/>
      <c r="E2" s="3"/>
      <c r="F2" s="2"/>
      <c r="G2" s="2"/>
    </row>
    <row r="3" spans="1:22" x14ac:dyDescent="0.25">
      <c r="A3" s="2"/>
      <c r="B3" s="2"/>
      <c r="C3" s="2"/>
      <c r="D3" s="2"/>
      <c r="E3" s="3"/>
      <c r="F3" s="2"/>
      <c r="G3" s="2"/>
    </row>
    <row r="4" spans="1:22" x14ac:dyDescent="0.25">
      <c r="A4" s="2"/>
      <c r="B4" s="2"/>
      <c r="C4" s="2"/>
      <c r="D4" s="2"/>
      <c r="E4" s="2"/>
      <c r="F4" s="2"/>
      <c r="G4" s="2"/>
    </row>
    <row r="5" spans="1:22" x14ac:dyDescent="0.25">
      <c r="A5" s="2"/>
      <c r="B5" s="2"/>
      <c r="C5" s="2"/>
      <c r="D5" s="2"/>
      <c r="E5" s="2"/>
      <c r="F5" s="2"/>
      <c r="G5" s="2"/>
    </row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95</v>
      </c>
      <c r="B7" t="s">
        <v>14</v>
      </c>
      <c r="C7">
        <v>13870</v>
      </c>
      <c r="D7" s="2">
        <f>C7-(A_UM!$F$3)</f>
        <v>7264</v>
      </c>
      <c r="E7" s="6">
        <v>4</v>
      </c>
      <c r="F7" s="6">
        <v>12</v>
      </c>
      <c r="G7" s="6">
        <v>12</v>
      </c>
      <c r="I7" s="1" t="str">
        <f t="shared" ref="I7" si="0">IF(D7,"defaultid","")</f>
        <v>defaultid</v>
      </c>
      <c r="J7" s="1" t="str">
        <f t="shared" ref="J7" si="1">IF(D7,"0.0, 0.0, "&amp;D7&amp;".0","")</f>
        <v>0.0, 0.0, 7264.0</v>
      </c>
      <c r="K7" s="1" t="str">
        <f t="shared" ref="K7" si="2">IF(D7,"0.0, 0.0, 0.0","")</f>
        <v>0.0, 0.0, 0.0</v>
      </c>
      <c r="L7" s="2">
        <f t="shared" ref="L7" si="3">IF(D7,1,"")</f>
        <v>1</v>
      </c>
      <c r="M7" s="1" t="str">
        <f t="shared" ref="M7" si="4">IF(D7,"balise.ac","")</f>
        <v>balise.ac</v>
      </c>
      <c r="N7" s="1" t="str">
        <f t="shared" ref="N7" si="5">IF(D7,E7&amp;", "&amp;F7&amp;", "&amp;G7,"")</f>
        <v>4, 12, 12</v>
      </c>
      <c r="P7" t="s">
        <v>95</v>
      </c>
      <c r="Q7" t="s">
        <v>14</v>
      </c>
      <c r="R7">
        <v>13870</v>
      </c>
      <c r="S7" s="2">
        <v>7264</v>
      </c>
      <c r="T7" s="6">
        <v>4</v>
      </c>
      <c r="U7" s="6">
        <v>12</v>
      </c>
      <c r="V7" s="6">
        <v>12</v>
      </c>
    </row>
    <row r="8" spans="1:22" x14ac:dyDescent="0.25">
      <c r="B8" t="s">
        <v>15</v>
      </c>
      <c r="C8">
        <v>13867</v>
      </c>
      <c r="D8" s="2">
        <f>C8-(A_UM!$F$3)</f>
        <v>7261</v>
      </c>
      <c r="E8" s="2">
        <v>9</v>
      </c>
      <c r="F8" s="2">
        <v>6</v>
      </c>
      <c r="G8" s="2">
        <v>0</v>
      </c>
      <c r="H8">
        <f>D7-D8</f>
        <v>3</v>
      </c>
      <c r="I8" s="1" t="str">
        <f t="shared" ref="I8:I41" si="6">IF(D8,"defaultid","")</f>
        <v>defaultid</v>
      </c>
      <c r="J8" s="1" t="str">
        <f t="shared" ref="J8:J41" si="7">IF(D8,"0.0, 0.0, "&amp;D8&amp;".0","")</f>
        <v>0.0, 0.0, 7261.0</v>
      </c>
      <c r="K8" s="1" t="str">
        <f t="shared" ref="K8:K41" si="8">IF(D8,"0.0, 0.0, 0.0","")</f>
        <v>0.0, 0.0, 0.0</v>
      </c>
      <c r="L8" s="2">
        <f t="shared" ref="L8:L41" si="9">IF(D8,1,"")</f>
        <v>1</v>
      </c>
      <c r="M8" s="1" t="str">
        <f t="shared" ref="M8:M41" si="10">IF(D8,"balise.ac","")</f>
        <v>balise.ac</v>
      </c>
      <c r="N8" s="1" t="str">
        <f t="shared" ref="N8:N41" si="11">IF(D8,E8&amp;", "&amp;F8&amp;", "&amp;G8,"")</f>
        <v>9, 6, 0</v>
      </c>
      <c r="Q8" t="s">
        <v>15</v>
      </c>
      <c r="R8">
        <v>13867</v>
      </c>
      <c r="S8" s="2">
        <v>7261</v>
      </c>
      <c r="T8" s="2">
        <v>9</v>
      </c>
      <c r="U8" s="2">
        <v>6</v>
      </c>
      <c r="V8" s="2">
        <v>0</v>
      </c>
    </row>
    <row r="9" spans="1:22" x14ac:dyDescent="0.25">
      <c r="B9" t="s">
        <v>16</v>
      </c>
      <c r="C9">
        <v>13864</v>
      </c>
      <c r="D9" s="2">
        <f>C9-(A_UM!$F$3)</f>
        <v>7258</v>
      </c>
      <c r="E9" s="2">
        <v>14</v>
      </c>
      <c r="F9" s="2">
        <v>4</v>
      </c>
      <c r="G9" s="2">
        <v>5</v>
      </c>
      <c r="H9">
        <f t="shared" ref="H9:H41" si="12">D8-D9</f>
        <v>3</v>
      </c>
      <c r="I9" s="1" t="str">
        <f t="shared" si="6"/>
        <v>defaultid</v>
      </c>
      <c r="J9" s="1" t="str">
        <f t="shared" si="7"/>
        <v>0.0, 0.0, 7258.0</v>
      </c>
      <c r="K9" s="1" t="str">
        <f t="shared" si="8"/>
        <v>0.0, 0.0, 0.0</v>
      </c>
      <c r="L9" s="2">
        <f t="shared" si="9"/>
        <v>1</v>
      </c>
      <c r="M9" s="1" t="str">
        <f t="shared" si="10"/>
        <v>balise.ac</v>
      </c>
      <c r="N9" s="1" t="str">
        <f t="shared" si="11"/>
        <v>14, 4, 5</v>
      </c>
      <c r="Q9" t="s">
        <v>16</v>
      </c>
      <c r="R9">
        <v>13864</v>
      </c>
      <c r="S9" s="2">
        <v>7258</v>
      </c>
      <c r="T9" s="2">
        <v>14</v>
      </c>
      <c r="U9" s="2">
        <v>4</v>
      </c>
      <c r="V9" s="2">
        <v>5</v>
      </c>
    </row>
    <row r="10" spans="1:22" x14ac:dyDescent="0.25">
      <c r="A10" t="s">
        <v>28</v>
      </c>
      <c r="B10" t="s">
        <v>14</v>
      </c>
      <c r="C10">
        <v>13599</v>
      </c>
      <c r="D10" s="2">
        <f>C10-(A_UM!$F$3)</f>
        <v>6993</v>
      </c>
      <c r="E10" s="2">
        <v>7</v>
      </c>
      <c r="F10" s="2">
        <v>1</v>
      </c>
      <c r="G10" s="2">
        <v>8</v>
      </c>
      <c r="H10">
        <f t="shared" si="12"/>
        <v>265</v>
      </c>
      <c r="I10" s="2" t="str">
        <f t="shared" si="6"/>
        <v>defaultid</v>
      </c>
      <c r="J10" s="1" t="str">
        <f t="shared" si="7"/>
        <v>0.0, 0.0, 6993.0</v>
      </c>
      <c r="K10" s="1" t="str">
        <f t="shared" si="8"/>
        <v>0.0, 0.0, 0.0</v>
      </c>
      <c r="L10" s="2">
        <f t="shared" si="9"/>
        <v>1</v>
      </c>
      <c r="M10" s="1" t="str">
        <f t="shared" si="10"/>
        <v>balise.ac</v>
      </c>
      <c r="N10" s="1" t="str">
        <f t="shared" si="11"/>
        <v>7, 1, 8</v>
      </c>
      <c r="P10" t="s">
        <v>28</v>
      </c>
      <c r="Q10" t="s">
        <v>14</v>
      </c>
      <c r="R10">
        <v>13599</v>
      </c>
      <c r="S10" s="2">
        <v>6993</v>
      </c>
      <c r="T10" s="2">
        <v>7</v>
      </c>
      <c r="U10" s="2">
        <v>1</v>
      </c>
      <c r="V10" s="2">
        <v>8</v>
      </c>
    </row>
    <row r="11" spans="1:22" x14ac:dyDescent="0.25">
      <c r="B11" t="s">
        <v>15</v>
      </c>
      <c r="C11">
        <v>13596</v>
      </c>
      <c r="D11" s="2">
        <f>C11-(A_UM!$F$3)</f>
        <v>6990</v>
      </c>
      <c r="E11" s="2">
        <v>7</v>
      </c>
      <c r="F11" s="10">
        <v>1</v>
      </c>
      <c r="G11" s="2">
        <v>14</v>
      </c>
      <c r="H11">
        <f t="shared" si="12"/>
        <v>3</v>
      </c>
      <c r="I11" s="2" t="str">
        <f t="shared" si="6"/>
        <v>defaultid</v>
      </c>
      <c r="J11" s="1" t="str">
        <f t="shared" si="7"/>
        <v>0.0, 0.0, 6990.0</v>
      </c>
      <c r="K11" s="1" t="str">
        <f t="shared" si="8"/>
        <v>0.0, 0.0, 0.0</v>
      </c>
      <c r="L11" s="2">
        <f t="shared" si="9"/>
        <v>1</v>
      </c>
      <c r="M11" s="1" t="str">
        <f t="shared" si="10"/>
        <v>balise.ac</v>
      </c>
      <c r="N11" s="1" t="str">
        <f t="shared" si="11"/>
        <v>7, 1, 14</v>
      </c>
      <c r="Q11" t="s">
        <v>15</v>
      </c>
      <c r="R11">
        <v>13596</v>
      </c>
      <c r="S11" s="2">
        <v>6990</v>
      </c>
      <c r="T11" s="2">
        <v>7</v>
      </c>
      <c r="U11" s="10">
        <v>1</v>
      </c>
      <c r="V11" s="2">
        <v>14</v>
      </c>
    </row>
    <row r="12" spans="1:22" x14ac:dyDescent="0.25">
      <c r="A12" t="s">
        <v>29</v>
      </c>
      <c r="B12" t="s">
        <v>15</v>
      </c>
      <c r="C12">
        <v>13584</v>
      </c>
      <c r="D12" s="2">
        <f>C12-(A_UM!$F$3)</f>
        <v>6978</v>
      </c>
      <c r="E12" s="2">
        <v>7</v>
      </c>
      <c r="F12" s="2">
        <v>7</v>
      </c>
      <c r="G12" s="2">
        <v>7</v>
      </c>
      <c r="H12">
        <f t="shared" si="12"/>
        <v>12</v>
      </c>
      <c r="I12" s="2" t="str">
        <f t="shared" si="6"/>
        <v>defaultid</v>
      </c>
      <c r="J12" s="1" t="str">
        <f t="shared" si="7"/>
        <v>0.0, 0.0, 6978.0</v>
      </c>
      <c r="K12" s="1" t="str">
        <f t="shared" si="8"/>
        <v>0.0, 0.0, 0.0</v>
      </c>
      <c r="L12" s="2">
        <f t="shared" si="9"/>
        <v>1</v>
      </c>
      <c r="M12" s="1" t="str">
        <f t="shared" si="10"/>
        <v>balise.ac</v>
      </c>
      <c r="N12" s="1" t="str">
        <f t="shared" si="11"/>
        <v>7, 7, 7</v>
      </c>
      <c r="P12" t="s">
        <v>29</v>
      </c>
      <c r="Q12" t="s">
        <v>15</v>
      </c>
      <c r="R12">
        <v>13584</v>
      </c>
      <c r="S12" s="2">
        <v>6978</v>
      </c>
      <c r="T12" s="2">
        <v>7</v>
      </c>
      <c r="U12" s="2">
        <v>7</v>
      </c>
      <c r="V12" s="2">
        <v>7</v>
      </c>
    </row>
    <row r="13" spans="1:22" x14ac:dyDescent="0.25">
      <c r="B13" t="s">
        <v>14</v>
      </c>
      <c r="C13">
        <v>13581</v>
      </c>
      <c r="D13" s="2">
        <f>C13-(A_UM!$F$3)</f>
        <v>6975</v>
      </c>
      <c r="E13" s="2">
        <v>7</v>
      </c>
      <c r="F13" s="2">
        <v>7</v>
      </c>
      <c r="G13" s="2">
        <v>2</v>
      </c>
      <c r="H13">
        <f t="shared" si="12"/>
        <v>3</v>
      </c>
      <c r="I13" s="2" t="str">
        <f t="shared" si="6"/>
        <v>defaultid</v>
      </c>
      <c r="J13" s="1" t="str">
        <f t="shared" si="7"/>
        <v>0.0, 0.0, 6975.0</v>
      </c>
      <c r="K13" s="1" t="str">
        <f t="shared" si="8"/>
        <v>0.0, 0.0, 0.0</v>
      </c>
      <c r="L13" s="2">
        <f t="shared" si="9"/>
        <v>1</v>
      </c>
      <c r="M13" s="1" t="str">
        <f t="shared" si="10"/>
        <v>balise.ac</v>
      </c>
      <c r="N13" s="1" t="str">
        <f t="shared" si="11"/>
        <v>7, 7, 2</v>
      </c>
      <c r="Q13" t="s">
        <v>14</v>
      </c>
      <c r="R13">
        <v>13581</v>
      </c>
      <c r="S13" s="2">
        <v>6975</v>
      </c>
      <c r="T13" s="2">
        <v>7</v>
      </c>
      <c r="U13" s="2">
        <v>7</v>
      </c>
      <c r="V13" s="2">
        <v>2</v>
      </c>
    </row>
    <row r="14" spans="1:22" x14ac:dyDescent="0.25">
      <c r="A14" t="s">
        <v>94</v>
      </c>
      <c r="B14" t="s">
        <v>14</v>
      </c>
      <c r="C14">
        <v>13569</v>
      </c>
      <c r="D14" s="2">
        <f>C14-(A_UM!$F$3)</f>
        <v>6963</v>
      </c>
      <c r="E14" s="2">
        <v>5</v>
      </c>
      <c r="F14" s="2">
        <v>7</v>
      </c>
      <c r="G14" s="2">
        <v>12</v>
      </c>
      <c r="H14">
        <f t="shared" si="12"/>
        <v>12</v>
      </c>
      <c r="I14" s="2" t="str">
        <f>IF(D14,"defaultid","")</f>
        <v>defaultid</v>
      </c>
      <c r="J14" s="2" t="str">
        <f>IF(D14,"0.0, 0.0, "&amp;D14&amp;".0","")</f>
        <v>0.0, 0.0, 6963.0</v>
      </c>
      <c r="K14" s="2" t="str">
        <f>IF(D14,"0.0, 0.0, 0.0","")</f>
        <v>0.0, 0.0, 0.0</v>
      </c>
      <c r="L14" s="2">
        <f>IF(D14,1,"")</f>
        <v>1</v>
      </c>
      <c r="M14" s="2" t="str">
        <f>IF(D14,"balise.ac","")</f>
        <v>balise.ac</v>
      </c>
      <c r="N14" s="2" t="str">
        <f>IF(D14,E14&amp;", "&amp;F14&amp;", "&amp;G14,"")</f>
        <v>5, 7, 12</v>
      </c>
      <c r="P14" t="s">
        <v>94</v>
      </c>
      <c r="Q14" t="s">
        <v>14</v>
      </c>
      <c r="R14">
        <v>13569</v>
      </c>
      <c r="S14" s="2">
        <v>6963</v>
      </c>
      <c r="T14" s="2">
        <v>5</v>
      </c>
      <c r="U14" s="2">
        <v>7</v>
      </c>
      <c r="V14" s="2">
        <v>12</v>
      </c>
    </row>
    <row r="15" spans="1:22" x14ac:dyDescent="0.25">
      <c r="B15" t="s">
        <v>15</v>
      </c>
      <c r="C15">
        <v>13566</v>
      </c>
      <c r="D15" s="2">
        <f>C15-(A_UM!$F$3)</f>
        <v>6960</v>
      </c>
      <c r="E15" s="2">
        <v>9</v>
      </c>
      <c r="F15" s="2">
        <v>5</v>
      </c>
      <c r="G15" s="2">
        <v>10</v>
      </c>
      <c r="H15">
        <f t="shared" si="12"/>
        <v>3</v>
      </c>
      <c r="I15" s="2" t="str">
        <f>IF(D15,"defaultid","")</f>
        <v>defaultid</v>
      </c>
      <c r="J15" s="2" t="str">
        <f>IF(D15,"0.0, 0.0, "&amp;D15&amp;".0","")</f>
        <v>0.0, 0.0, 6960.0</v>
      </c>
      <c r="K15" s="2" t="str">
        <f>IF(D15,"0.0, 0.0, 0.0","")</f>
        <v>0.0, 0.0, 0.0</v>
      </c>
      <c r="L15" s="2">
        <f>IF(D15,1,"")</f>
        <v>1</v>
      </c>
      <c r="M15" s="2" t="str">
        <f>IF(D15,"balise.ac","")</f>
        <v>balise.ac</v>
      </c>
      <c r="N15" s="2" t="str">
        <f>IF(D15,E15&amp;", "&amp;F15&amp;", "&amp;G15,"")</f>
        <v>9, 5, 10</v>
      </c>
      <c r="Q15" t="s">
        <v>15</v>
      </c>
      <c r="R15">
        <v>13566</v>
      </c>
      <c r="S15" s="2">
        <v>6960</v>
      </c>
      <c r="T15" s="2">
        <v>9</v>
      </c>
      <c r="U15" s="2">
        <v>5</v>
      </c>
      <c r="V15" s="2">
        <v>10</v>
      </c>
    </row>
    <row r="16" spans="1:22" x14ac:dyDescent="0.25">
      <c r="A16" t="s">
        <v>30</v>
      </c>
      <c r="B16" t="s">
        <v>14</v>
      </c>
      <c r="C16">
        <v>12253</v>
      </c>
      <c r="D16" s="2">
        <f>C16-(A_UM!$F$3)</f>
        <v>5647</v>
      </c>
      <c r="E16" s="6">
        <v>4</v>
      </c>
      <c r="F16" s="6">
        <v>12</v>
      </c>
      <c r="G16" s="6">
        <v>12</v>
      </c>
      <c r="H16">
        <f t="shared" si="12"/>
        <v>1313</v>
      </c>
      <c r="I16" s="2" t="str">
        <f t="shared" si="6"/>
        <v>defaultid</v>
      </c>
      <c r="J16" s="1" t="str">
        <f t="shared" si="7"/>
        <v>0.0, 0.0, 5647.0</v>
      </c>
      <c r="K16" s="1" t="str">
        <f t="shared" si="8"/>
        <v>0.0, 0.0, 0.0</v>
      </c>
      <c r="L16" s="2">
        <f t="shared" si="9"/>
        <v>1</v>
      </c>
      <c r="M16" s="1" t="str">
        <f t="shared" si="10"/>
        <v>balise.ac</v>
      </c>
      <c r="N16" s="1" t="str">
        <f t="shared" si="11"/>
        <v>4, 12, 12</v>
      </c>
      <c r="P16" t="s">
        <v>30</v>
      </c>
      <c r="Q16" t="s">
        <v>14</v>
      </c>
      <c r="R16">
        <v>12253</v>
      </c>
      <c r="S16" s="2">
        <v>5647</v>
      </c>
      <c r="T16" s="6">
        <v>4</v>
      </c>
      <c r="U16" s="6">
        <v>12</v>
      </c>
      <c r="V16" s="6">
        <v>12</v>
      </c>
    </row>
    <row r="17" spans="1:22" x14ac:dyDescent="0.25">
      <c r="B17" t="s">
        <v>15</v>
      </c>
      <c r="C17">
        <v>12250</v>
      </c>
      <c r="D17" s="2">
        <f>C17-(A_UM!$F$3)</f>
        <v>5644</v>
      </c>
      <c r="E17" s="2">
        <v>9</v>
      </c>
      <c r="F17" s="2">
        <v>4</v>
      </c>
      <c r="G17" s="2">
        <v>0</v>
      </c>
      <c r="H17">
        <f t="shared" si="12"/>
        <v>3</v>
      </c>
      <c r="I17" s="2" t="str">
        <f t="shared" si="6"/>
        <v>defaultid</v>
      </c>
      <c r="J17" s="1" t="str">
        <f t="shared" si="7"/>
        <v>0.0, 0.0, 5644.0</v>
      </c>
      <c r="K17" s="1" t="str">
        <f t="shared" si="8"/>
        <v>0.0, 0.0, 0.0</v>
      </c>
      <c r="L17" s="2">
        <f t="shared" si="9"/>
        <v>1</v>
      </c>
      <c r="M17" s="1" t="str">
        <f t="shared" si="10"/>
        <v>balise.ac</v>
      </c>
      <c r="N17" s="1" t="str">
        <f t="shared" si="11"/>
        <v>9, 4, 0</v>
      </c>
      <c r="Q17" t="s">
        <v>15</v>
      </c>
      <c r="R17">
        <v>12250</v>
      </c>
      <c r="S17" s="2">
        <v>5644</v>
      </c>
      <c r="T17" s="2">
        <v>9</v>
      </c>
      <c r="U17" s="2">
        <v>4</v>
      </c>
      <c r="V17" s="2">
        <v>0</v>
      </c>
    </row>
    <row r="18" spans="1:22" x14ac:dyDescent="0.25">
      <c r="B18" t="s">
        <v>16</v>
      </c>
      <c r="C18">
        <v>12247</v>
      </c>
      <c r="D18" s="2">
        <f>C18-(A_UM!$F$3)</f>
        <v>5641</v>
      </c>
      <c r="E18" s="2">
        <v>14</v>
      </c>
      <c r="F18" s="2">
        <v>11</v>
      </c>
      <c r="G18" s="2">
        <v>5</v>
      </c>
      <c r="H18">
        <f t="shared" si="12"/>
        <v>3</v>
      </c>
      <c r="I18" s="2" t="str">
        <f t="shared" si="6"/>
        <v>defaultid</v>
      </c>
      <c r="J18" s="1" t="str">
        <f t="shared" si="7"/>
        <v>0.0, 0.0, 5641.0</v>
      </c>
      <c r="K18" s="1" t="str">
        <f t="shared" si="8"/>
        <v>0.0, 0.0, 0.0</v>
      </c>
      <c r="L18" s="2">
        <f t="shared" si="9"/>
        <v>1</v>
      </c>
      <c r="M18" s="1" t="str">
        <f t="shared" si="10"/>
        <v>balise.ac</v>
      </c>
      <c r="N18" s="1" t="str">
        <f t="shared" si="11"/>
        <v>14, 11, 5</v>
      </c>
      <c r="Q18" t="s">
        <v>16</v>
      </c>
      <c r="R18">
        <v>12247</v>
      </c>
      <c r="S18" s="2">
        <v>5641</v>
      </c>
      <c r="T18" s="2">
        <v>14</v>
      </c>
      <c r="U18" s="2">
        <v>11</v>
      </c>
      <c r="V18" s="2">
        <v>5</v>
      </c>
    </row>
    <row r="19" spans="1:22" x14ac:dyDescent="0.25">
      <c r="A19" t="s">
        <v>31</v>
      </c>
      <c r="B19" t="s">
        <v>14</v>
      </c>
      <c r="C19">
        <v>12203</v>
      </c>
      <c r="D19" s="2">
        <f>C19-(A_UM!$F$3)</f>
        <v>5597</v>
      </c>
      <c r="E19" s="6">
        <v>2</v>
      </c>
      <c r="F19" s="6">
        <v>0</v>
      </c>
      <c r="G19" s="7">
        <v>14</v>
      </c>
      <c r="H19">
        <f t="shared" si="12"/>
        <v>44</v>
      </c>
      <c r="I19" s="2" t="str">
        <f t="shared" si="6"/>
        <v>defaultid</v>
      </c>
      <c r="J19" s="1" t="str">
        <f t="shared" si="7"/>
        <v>0.0, 0.0, 5597.0</v>
      </c>
      <c r="K19" s="1" t="str">
        <f t="shared" si="8"/>
        <v>0.0, 0.0, 0.0</v>
      </c>
      <c r="L19" s="2">
        <f t="shared" si="9"/>
        <v>1</v>
      </c>
      <c r="M19" s="1" t="str">
        <f t="shared" si="10"/>
        <v>balise.ac</v>
      </c>
      <c r="N19" s="1" t="str">
        <f t="shared" si="11"/>
        <v>2, 0, 14</v>
      </c>
      <c r="P19" t="s">
        <v>31</v>
      </c>
      <c r="Q19" t="s">
        <v>14</v>
      </c>
      <c r="R19">
        <v>12203</v>
      </c>
      <c r="S19" s="2">
        <v>5597</v>
      </c>
      <c r="T19" s="6">
        <v>2</v>
      </c>
      <c r="U19" s="6">
        <v>0</v>
      </c>
      <c r="V19" s="7">
        <v>14</v>
      </c>
    </row>
    <row r="20" spans="1:22" x14ac:dyDescent="0.25">
      <c r="B20" t="s">
        <v>15</v>
      </c>
      <c r="C20">
        <v>12200</v>
      </c>
      <c r="D20" s="2">
        <f>C20-(A_UM!$F$3)</f>
        <v>5594</v>
      </c>
      <c r="E20" s="2">
        <v>9</v>
      </c>
      <c r="F20" s="2">
        <v>5</v>
      </c>
      <c r="G20" s="2">
        <v>0</v>
      </c>
      <c r="H20">
        <f t="shared" si="12"/>
        <v>3</v>
      </c>
      <c r="I20" s="2" t="str">
        <f t="shared" si="6"/>
        <v>defaultid</v>
      </c>
      <c r="J20" s="1" t="str">
        <f t="shared" si="7"/>
        <v>0.0, 0.0, 5594.0</v>
      </c>
      <c r="K20" s="1" t="str">
        <f t="shared" si="8"/>
        <v>0.0, 0.0, 0.0</v>
      </c>
      <c r="L20" s="2">
        <f t="shared" si="9"/>
        <v>1</v>
      </c>
      <c r="M20" s="1" t="str">
        <f t="shared" si="10"/>
        <v>balise.ac</v>
      </c>
      <c r="N20" s="1" t="str">
        <f t="shared" si="11"/>
        <v>9, 5, 0</v>
      </c>
      <c r="Q20" t="s">
        <v>15</v>
      </c>
      <c r="R20">
        <v>12200</v>
      </c>
      <c r="S20" s="2">
        <v>5594</v>
      </c>
      <c r="T20" s="2">
        <v>9</v>
      </c>
      <c r="U20" s="2">
        <v>5</v>
      </c>
      <c r="V20" s="2">
        <v>0</v>
      </c>
    </row>
    <row r="21" spans="1:22" x14ac:dyDescent="0.25">
      <c r="B21" t="s">
        <v>16</v>
      </c>
      <c r="C21">
        <v>12197</v>
      </c>
      <c r="D21" s="2">
        <f>C21-(A_UM!$F$3)</f>
        <v>5591</v>
      </c>
      <c r="E21" s="2">
        <v>14</v>
      </c>
      <c r="F21" s="2">
        <v>5</v>
      </c>
      <c r="G21" s="2">
        <v>5</v>
      </c>
      <c r="H21">
        <f t="shared" si="12"/>
        <v>3</v>
      </c>
      <c r="I21" s="2" t="str">
        <f t="shared" si="6"/>
        <v>defaultid</v>
      </c>
      <c r="J21" s="1" t="str">
        <f t="shared" si="7"/>
        <v>0.0, 0.0, 5591.0</v>
      </c>
      <c r="K21" s="1" t="str">
        <f t="shared" si="8"/>
        <v>0.0, 0.0, 0.0</v>
      </c>
      <c r="L21" s="2">
        <f t="shared" si="9"/>
        <v>1</v>
      </c>
      <c r="M21" s="1" t="str">
        <f t="shared" si="10"/>
        <v>balise.ac</v>
      </c>
      <c r="N21" s="1" t="str">
        <f t="shared" si="11"/>
        <v>14, 5, 5</v>
      </c>
      <c r="Q21" t="s">
        <v>16</v>
      </c>
      <c r="R21">
        <v>12197</v>
      </c>
      <c r="S21" s="2">
        <v>5591</v>
      </c>
      <c r="T21" s="2">
        <v>14</v>
      </c>
      <c r="U21" s="2">
        <v>5</v>
      </c>
      <c r="V21" s="2">
        <v>5</v>
      </c>
    </row>
    <row r="22" spans="1:22" x14ac:dyDescent="0.25">
      <c r="A22" t="s">
        <v>32</v>
      </c>
      <c r="B22" t="s">
        <v>14</v>
      </c>
      <c r="C22">
        <v>12023</v>
      </c>
      <c r="D22" s="2">
        <f>C22-(A_UM!$F$3)</f>
        <v>5417</v>
      </c>
      <c r="E22" s="2">
        <v>2</v>
      </c>
      <c r="F22" s="2">
        <v>1</v>
      </c>
      <c r="G22" s="2">
        <v>2</v>
      </c>
      <c r="H22">
        <f t="shared" si="12"/>
        <v>174</v>
      </c>
      <c r="I22" s="2" t="str">
        <f t="shared" si="6"/>
        <v>defaultid</v>
      </c>
      <c r="J22" s="1" t="str">
        <f t="shared" si="7"/>
        <v>0.0, 0.0, 5417.0</v>
      </c>
      <c r="K22" s="1" t="str">
        <f t="shared" si="8"/>
        <v>0.0, 0.0, 0.0</v>
      </c>
      <c r="L22" s="2">
        <f t="shared" si="9"/>
        <v>1</v>
      </c>
      <c r="M22" s="1" t="str">
        <f t="shared" si="10"/>
        <v>balise.ac</v>
      </c>
      <c r="N22" s="1" t="str">
        <f t="shared" si="11"/>
        <v>2, 1, 2</v>
      </c>
      <c r="P22" t="s">
        <v>32</v>
      </c>
      <c r="Q22" t="s">
        <v>14</v>
      </c>
      <c r="R22">
        <v>12023</v>
      </c>
      <c r="S22" s="2">
        <v>5417</v>
      </c>
      <c r="T22" s="2">
        <v>2</v>
      </c>
      <c r="U22" s="2">
        <v>1</v>
      </c>
      <c r="V22" s="2">
        <v>2</v>
      </c>
    </row>
    <row r="23" spans="1:22" x14ac:dyDescent="0.25">
      <c r="B23" t="s">
        <v>15</v>
      </c>
      <c r="C23" s="12">
        <v>12020</v>
      </c>
      <c r="D23" s="13">
        <f>C23-(A_UM!$F$3)</f>
        <v>5414</v>
      </c>
      <c r="E23" s="2">
        <v>9</v>
      </c>
      <c r="F23" s="2">
        <v>4</v>
      </c>
      <c r="G23" s="2">
        <v>0</v>
      </c>
      <c r="H23">
        <f t="shared" si="12"/>
        <v>3</v>
      </c>
      <c r="I23" s="2" t="str">
        <f t="shared" si="6"/>
        <v>defaultid</v>
      </c>
      <c r="J23" s="1" t="str">
        <f t="shared" si="7"/>
        <v>0.0, 0.0, 5414.0</v>
      </c>
      <c r="K23" s="1" t="str">
        <f t="shared" si="8"/>
        <v>0.0, 0.0, 0.0</v>
      </c>
      <c r="L23" s="2">
        <f t="shared" si="9"/>
        <v>1</v>
      </c>
      <c r="M23" s="1" t="str">
        <f t="shared" si="10"/>
        <v>balise.ac</v>
      </c>
      <c r="N23" s="1" t="str">
        <f t="shared" si="11"/>
        <v>9, 4, 0</v>
      </c>
      <c r="Q23" t="s">
        <v>15</v>
      </c>
      <c r="R23">
        <v>12019</v>
      </c>
      <c r="S23" s="2">
        <v>5413</v>
      </c>
      <c r="T23" s="2">
        <v>9</v>
      </c>
      <c r="U23" s="2">
        <v>4</v>
      </c>
      <c r="V23" s="2">
        <v>0</v>
      </c>
    </row>
    <row r="24" spans="1:22" x14ac:dyDescent="0.25">
      <c r="B24" t="s">
        <v>16</v>
      </c>
      <c r="C24" s="12">
        <v>12017</v>
      </c>
      <c r="D24" s="13">
        <f>C24-(A_UM!$F$3)</f>
        <v>5411</v>
      </c>
      <c r="E24" s="2">
        <v>14</v>
      </c>
      <c r="F24" s="2">
        <v>10</v>
      </c>
      <c r="G24" s="2">
        <v>5</v>
      </c>
      <c r="H24">
        <f t="shared" si="12"/>
        <v>3</v>
      </c>
      <c r="I24" s="2" t="str">
        <f t="shared" si="6"/>
        <v>defaultid</v>
      </c>
      <c r="J24" s="1" t="str">
        <f t="shared" si="7"/>
        <v>0.0, 0.0, 5411.0</v>
      </c>
      <c r="K24" s="1" t="str">
        <f t="shared" si="8"/>
        <v>0.0, 0.0, 0.0</v>
      </c>
      <c r="L24" s="2">
        <f t="shared" si="9"/>
        <v>1</v>
      </c>
      <c r="M24" s="1" t="str">
        <f t="shared" si="10"/>
        <v>balise.ac</v>
      </c>
      <c r="N24" s="1" t="str">
        <f t="shared" si="11"/>
        <v>14, 10, 5</v>
      </c>
      <c r="Q24" t="s">
        <v>16</v>
      </c>
      <c r="R24">
        <v>12016</v>
      </c>
      <c r="S24" s="2">
        <v>5410</v>
      </c>
      <c r="T24" s="2">
        <v>14</v>
      </c>
      <c r="U24" s="2">
        <v>10</v>
      </c>
      <c r="V24" s="2">
        <v>5</v>
      </c>
    </row>
    <row r="25" spans="1:22" x14ac:dyDescent="0.25">
      <c r="A25" t="s">
        <v>33</v>
      </c>
      <c r="B25" t="s">
        <v>14</v>
      </c>
      <c r="C25">
        <v>11815</v>
      </c>
      <c r="D25" s="2">
        <f>C25-(A_UM!$F$3)</f>
        <v>5209</v>
      </c>
      <c r="E25" s="6">
        <v>4</v>
      </c>
      <c r="F25" s="6">
        <v>14</v>
      </c>
      <c r="G25" s="6">
        <v>12</v>
      </c>
      <c r="H25">
        <f t="shared" si="12"/>
        <v>202</v>
      </c>
      <c r="I25" s="2" t="str">
        <f t="shared" si="6"/>
        <v>defaultid</v>
      </c>
      <c r="J25" s="1" t="str">
        <f t="shared" si="7"/>
        <v>0.0, 0.0, 5209.0</v>
      </c>
      <c r="K25" s="1" t="str">
        <f t="shared" si="8"/>
        <v>0.0, 0.0, 0.0</v>
      </c>
      <c r="L25" s="2">
        <f t="shared" si="9"/>
        <v>1</v>
      </c>
      <c r="M25" s="1" t="str">
        <f t="shared" si="10"/>
        <v>balise.ac</v>
      </c>
      <c r="N25" s="1" t="str">
        <f t="shared" si="11"/>
        <v>4, 14, 12</v>
      </c>
      <c r="P25" t="s">
        <v>33</v>
      </c>
      <c r="Q25" t="s">
        <v>14</v>
      </c>
      <c r="R25">
        <v>11815</v>
      </c>
      <c r="S25" s="2">
        <v>5209</v>
      </c>
      <c r="T25" s="6">
        <v>4</v>
      </c>
      <c r="U25" s="6">
        <v>14</v>
      </c>
      <c r="V25" s="6">
        <v>12</v>
      </c>
    </row>
    <row r="26" spans="1:22" x14ac:dyDescent="0.25">
      <c r="B26" t="s">
        <v>15</v>
      </c>
      <c r="C26">
        <v>11812</v>
      </c>
      <c r="D26" s="2">
        <f>C26-(A_UM!$F$3)</f>
        <v>5206</v>
      </c>
      <c r="E26" s="2">
        <v>9</v>
      </c>
      <c r="F26" s="2">
        <v>3</v>
      </c>
      <c r="G26" s="2">
        <v>2</v>
      </c>
      <c r="H26">
        <f t="shared" si="12"/>
        <v>3</v>
      </c>
      <c r="I26" s="2" t="str">
        <f t="shared" si="6"/>
        <v>defaultid</v>
      </c>
      <c r="J26" s="1" t="str">
        <f t="shared" si="7"/>
        <v>0.0, 0.0, 5206.0</v>
      </c>
      <c r="K26" s="1" t="str">
        <f t="shared" si="8"/>
        <v>0.0, 0.0, 0.0</v>
      </c>
      <c r="L26" s="2">
        <f t="shared" si="9"/>
        <v>1</v>
      </c>
      <c r="M26" s="1" t="str">
        <f t="shared" si="10"/>
        <v>balise.ac</v>
      </c>
      <c r="N26" s="1" t="str">
        <f t="shared" si="11"/>
        <v>9, 3, 2</v>
      </c>
      <c r="Q26" t="s">
        <v>15</v>
      </c>
      <c r="R26">
        <v>11812</v>
      </c>
      <c r="S26" s="2">
        <v>5206</v>
      </c>
      <c r="T26" s="2">
        <v>9</v>
      </c>
      <c r="U26" s="2">
        <v>3</v>
      </c>
      <c r="V26" s="2">
        <v>2</v>
      </c>
    </row>
    <row r="27" spans="1:22" x14ac:dyDescent="0.25">
      <c r="A27" t="s">
        <v>34</v>
      </c>
      <c r="B27" t="s">
        <v>14</v>
      </c>
      <c r="C27">
        <v>11735</v>
      </c>
      <c r="D27" s="2">
        <f>C27-(A_UM!$F$3)</f>
        <v>5129</v>
      </c>
      <c r="E27" s="2">
        <v>2</v>
      </c>
      <c r="F27" s="2">
        <v>0</v>
      </c>
      <c r="G27" s="7">
        <v>14</v>
      </c>
      <c r="H27">
        <f t="shared" si="12"/>
        <v>77</v>
      </c>
      <c r="I27" s="2" t="str">
        <f t="shared" si="6"/>
        <v>defaultid</v>
      </c>
      <c r="J27" s="1" t="str">
        <f t="shared" si="7"/>
        <v>0.0, 0.0, 5129.0</v>
      </c>
      <c r="K27" s="1" t="str">
        <f t="shared" si="8"/>
        <v>0.0, 0.0, 0.0</v>
      </c>
      <c r="L27" s="2">
        <f t="shared" si="9"/>
        <v>1</v>
      </c>
      <c r="M27" s="1" t="str">
        <f t="shared" si="10"/>
        <v>balise.ac</v>
      </c>
      <c r="N27" s="1" t="str">
        <f t="shared" si="11"/>
        <v>2, 0, 14</v>
      </c>
      <c r="P27" t="s">
        <v>34</v>
      </c>
      <c r="Q27" t="s">
        <v>14</v>
      </c>
      <c r="R27">
        <v>11735</v>
      </c>
      <c r="S27" s="2">
        <v>5129</v>
      </c>
      <c r="T27" s="2">
        <v>2</v>
      </c>
      <c r="U27" s="2">
        <v>0</v>
      </c>
      <c r="V27" s="7">
        <v>14</v>
      </c>
    </row>
    <row r="28" spans="1:22" x14ac:dyDescent="0.25">
      <c r="B28" t="s">
        <v>15</v>
      </c>
      <c r="C28">
        <v>11732</v>
      </c>
      <c r="D28" s="2">
        <f>C28-(A_UM!$F$3)</f>
        <v>5126</v>
      </c>
      <c r="E28" s="2">
        <v>9</v>
      </c>
      <c r="F28" s="2">
        <v>3</v>
      </c>
      <c r="G28" s="2">
        <v>0</v>
      </c>
      <c r="H28">
        <f t="shared" si="12"/>
        <v>3</v>
      </c>
      <c r="I28" s="2" t="str">
        <f t="shared" si="6"/>
        <v>defaultid</v>
      </c>
      <c r="J28" s="1" t="str">
        <f t="shared" si="7"/>
        <v>0.0, 0.0, 5126.0</v>
      </c>
      <c r="K28" s="1" t="str">
        <f t="shared" si="8"/>
        <v>0.0, 0.0, 0.0</v>
      </c>
      <c r="L28" s="2">
        <f t="shared" si="9"/>
        <v>1</v>
      </c>
      <c r="M28" s="1" t="str">
        <f t="shared" si="10"/>
        <v>balise.ac</v>
      </c>
      <c r="N28" s="1" t="str">
        <f t="shared" si="11"/>
        <v>9, 3, 0</v>
      </c>
      <c r="Q28" t="s">
        <v>15</v>
      </c>
      <c r="R28">
        <v>11732</v>
      </c>
      <c r="S28" s="2">
        <v>5126</v>
      </c>
      <c r="T28" s="2">
        <v>9</v>
      </c>
      <c r="U28" s="2">
        <v>3</v>
      </c>
      <c r="V28" s="2">
        <v>0</v>
      </c>
    </row>
    <row r="29" spans="1:22" x14ac:dyDescent="0.25">
      <c r="B29" t="s">
        <v>16</v>
      </c>
      <c r="C29">
        <v>11729</v>
      </c>
      <c r="D29" s="2">
        <f>C29-(A_UM!$F$3)</f>
        <v>5123</v>
      </c>
      <c r="E29" s="2">
        <v>14</v>
      </c>
      <c r="F29" s="2">
        <v>14</v>
      </c>
      <c r="G29" s="2">
        <v>6</v>
      </c>
      <c r="H29">
        <f t="shared" si="12"/>
        <v>3</v>
      </c>
      <c r="I29" s="2" t="str">
        <f t="shared" si="6"/>
        <v>defaultid</v>
      </c>
      <c r="J29" s="1" t="str">
        <f t="shared" si="7"/>
        <v>0.0, 0.0, 5123.0</v>
      </c>
      <c r="K29" s="1" t="str">
        <f t="shared" si="8"/>
        <v>0.0, 0.0, 0.0</v>
      </c>
      <c r="L29" s="2">
        <f t="shared" si="9"/>
        <v>1</v>
      </c>
      <c r="M29" s="1" t="str">
        <f t="shared" si="10"/>
        <v>balise.ac</v>
      </c>
      <c r="N29" s="1" t="str">
        <f t="shared" si="11"/>
        <v>14, 14, 6</v>
      </c>
      <c r="Q29" t="s">
        <v>16</v>
      </c>
      <c r="R29">
        <v>11729</v>
      </c>
      <c r="S29" s="2">
        <v>5123</v>
      </c>
      <c r="T29" s="2">
        <v>14</v>
      </c>
      <c r="U29" s="2">
        <v>14</v>
      </c>
      <c r="V29" s="2">
        <v>6</v>
      </c>
    </row>
    <row r="30" spans="1:22" x14ac:dyDescent="0.25">
      <c r="A30" t="s">
        <v>35</v>
      </c>
      <c r="B30" t="s">
        <v>14</v>
      </c>
      <c r="C30">
        <v>11261</v>
      </c>
      <c r="D30" s="2">
        <f>C30-(A_UM!$F$3)</f>
        <v>4655</v>
      </c>
      <c r="E30" s="6">
        <v>4</v>
      </c>
      <c r="F30" s="6">
        <v>12</v>
      </c>
      <c r="G30" s="7">
        <v>12</v>
      </c>
      <c r="H30">
        <f t="shared" si="12"/>
        <v>468</v>
      </c>
      <c r="I30" s="2" t="str">
        <f t="shared" si="6"/>
        <v>defaultid</v>
      </c>
      <c r="J30" s="1" t="str">
        <f t="shared" si="7"/>
        <v>0.0, 0.0, 4655.0</v>
      </c>
      <c r="K30" s="1" t="str">
        <f t="shared" si="8"/>
        <v>0.0, 0.0, 0.0</v>
      </c>
      <c r="L30" s="2">
        <f t="shared" si="9"/>
        <v>1</v>
      </c>
      <c r="M30" s="1" t="str">
        <f t="shared" si="10"/>
        <v>balise.ac</v>
      </c>
      <c r="N30" s="1" t="str">
        <f t="shared" si="11"/>
        <v>4, 12, 12</v>
      </c>
      <c r="P30" t="s">
        <v>35</v>
      </c>
      <c r="Q30" t="s">
        <v>14</v>
      </c>
      <c r="R30">
        <v>11261</v>
      </c>
      <c r="S30" s="2">
        <v>4655</v>
      </c>
      <c r="T30" s="6">
        <v>4</v>
      </c>
      <c r="U30" s="6">
        <v>12</v>
      </c>
      <c r="V30" s="7">
        <v>12</v>
      </c>
    </row>
    <row r="31" spans="1:22" x14ac:dyDescent="0.25">
      <c r="B31" t="s">
        <v>15</v>
      </c>
      <c r="C31">
        <v>11258</v>
      </c>
      <c r="D31" s="2">
        <f>C31-(A_UM!$F$3)</f>
        <v>4652</v>
      </c>
      <c r="E31" s="2">
        <v>9</v>
      </c>
      <c r="F31" s="2">
        <v>4</v>
      </c>
      <c r="G31" s="2">
        <v>0</v>
      </c>
      <c r="H31">
        <f t="shared" si="12"/>
        <v>3</v>
      </c>
      <c r="I31" s="2" t="str">
        <f t="shared" si="6"/>
        <v>defaultid</v>
      </c>
      <c r="J31" s="1" t="str">
        <f t="shared" si="7"/>
        <v>0.0, 0.0, 4652.0</v>
      </c>
      <c r="K31" s="1" t="str">
        <f t="shared" si="8"/>
        <v>0.0, 0.0, 0.0</v>
      </c>
      <c r="L31" s="2">
        <f t="shared" si="9"/>
        <v>1</v>
      </c>
      <c r="M31" s="1" t="str">
        <f t="shared" si="10"/>
        <v>balise.ac</v>
      </c>
      <c r="N31" s="1" t="str">
        <f t="shared" si="11"/>
        <v>9, 4, 0</v>
      </c>
      <c r="Q31" t="s">
        <v>15</v>
      </c>
      <c r="R31">
        <v>11258</v>
      </c>
      <c r="S31" s="2">
        <v>4652</v>
      </c>
      <c r="T31" s="2">
        <v>9</v>
      </c>
      <c r="U31" s="2">
        <v>4</v>
      </c>
      <c r="V31" s="2">
        <v>0</v>
      </c>
    </row>
    <row r="32" spans="1:22" x14ac:dyDescent="0.25">
      <c r="B32" t="s">
        <v>16</v>
      </c>
      <c r="C32">
        <v>11255</v>
      </c>
      <c r="D32" s="2">
        <f>C32-(A_UM!$F$3)</f>
        <v>4649</v>
      </c>
      <c r="E32" s="2">
        <v>14</v>
      </c>
      <c r="F32" s="2">
        <v>8</v>
      </c>
      <c r="G32" s="2">
        <v>6</v>
      </c>
      <c r="H32">
        <f t="shared" si="12"/>
        <v>3</v>
      </c>
      <c r="I32" s="2" t="str">
        <f t="shared" si="6"/>
        <v>defaultid</v>
      </c>
      <c r="J32" s="1" t="str">
        <f t="shared" si="7"/>
        <v>0.0, 0.0, 4649.0</v>
      </c>
      <c r="K32" s="1" t="str">
        <f t="shared" si="8"/>
        <v>0.0, 0.0, 0.0</v>
      </c>
      <c r="L32" s="2">
        <f t="shared" si="9"/>
        <v>1</v>
      </c>
      <c r="M32" s="1" t="str">
        <f t="shared" si="10"/>
        <v>balise.ac</v>
      </c>
      <c r="N32" s="1" t="str">
        <f t="shared" si="11"/>
        <v>14, 8, 6</v>
      </c>
      <c r="Q32" t="s">
        <v>16</v>
      </c>
      <c r="R32">
        <v>11255</v>
      </c>
      <c r="S32" s="2">
        <v>4649</v>
      </c>
      <c r="T32" s="2">
        <v>14</v>
      </c>
      <c r="U32" s="2">
        <v>8</v>
      </c>
      <c r="V32" s="2">
        <v>6</v>
      </c>
    </row>
    <row r="33" spans="1:22" x14ac:dyDescent="0.25">
      <c r="A33" t="s">
        <v>36</v>
      </c>
      <c r="B33" t="s">
        <v>14</v>
      </c>
      <c r="C33">
        <v>11238</v>
      </c>
      <c r="D33" s="2">
        <f>C33-(A_UM!$F$3)</f>
        <v>4632</v>
      </c>
      <c r="E33" s="6">
        <v>2</v>
      </c>
      <c r="F33" s="6">
        <v>0</v>
      </c>
      <c r="G33" s="7">
        <v>14</v>
      </c>
      <c r="H33">
        <f t="shared" si="12"/>
        <v>17</v>
      </c>
      <c r="I33" s="2" t="str">
        <f t="shared" si="6"/>
        <v>defaultid</v>
      </c>
      <c r="J33" s="1" t="str">
        <f t="shared" si="7"/>
        <v>0.0, 0.0, 4632.0</v>
      </c>
      <c r="K33" s="1" t="str">
        <f t="shared" si="8"/>
        <v>0.0, 0.0, 0.0</v>
      </c>
      <c r="L33" s="2">
        <f t="shared" si="9"/>
        <v>1</v>
      </c>
      <c r="M33" s="1" t="str">
        <f t="shared" si="10"/>
        <v>balise.ac</v>
      </c>
      <c r="N33" s="1" t="str">
        <f t="shared" si="11"/>
        <v>2, 0, 14</v>
      </c>
      <c r="P33" t="s">
        <v>36</v>
      </c>
      <c r="Q33" t="s">
        <v>14</v>
      </c>
      <c r="R33">
        <v>11238</v>
      </c>
      <c r="S33" s="2">
        <v>4632</v>
      </c>
      <c r="T33" s="6">
        <v>2</v>
      </c>
      <c r="U33" s="6">
        <v>0</v>
      </c>
      <c r="V33" s="7">
        <v>14</v>
      </c>
    </row>
    <row r="34" spans="1:22" x14ac:dyDescent="0.25">
      <c r="B34" t="s">
        <v>15</v>
      </c>
      <c r="C34">
        <v>11235</v>
      </c>
      <c r="D34" s="2">
        <f>C34-(A_UM!$F$3)</f>
        <v>4629</v>
      </c>
      <c r="E34" s="6">
        <v>9</v>
      </c>
      <c r="F34" s="7">
        <v>1</v>
      </c>
      <c r="G34" s="6">
        <v>0</v>
      </c>
      <c r="H34">
        <f t="shared" si="12"/>
        <v>3</v>
      </c>
      <c r="I34" s="2" t="str">
        <f t="shared" si="6"/>
        <v>defaultid</v>
      </c>
      <c r="J34" s="1" t="str">
        <f t="shared" si="7"/>
        <v>0.0, 0.0, 4629.0</v>
      </c>
      <c r="K34" s="1" t="str">
        <f t="shared" si="8"/>
        <v>0.0, 0.0, 0.0</v>
      </c>
      <c r="L34" s="2">
        <f t="shared" si="9"/>
        <v>1</v>
      </c>
      <c r="M34" s="1" t="str">
        <f t="shared" si="10"/>
        <v>balise.ac</v>
      </c>
      <c r="N34" s="1" t="str">
        <f t="shared" si="11"/>
        <v>9, 1, 0</v>
      </c>
      <c r="Q34" t="s">
        <v>15</v>
      </c>
      <c r="R34">
        <v>11235</v>
      </c>
      <c r="S34" s="2">
        <v>4629</v>
      </c>
      <c r="T34" s="6">
        <v>9</v>
      </c>
      <c r="U34" s="7">
        <v>1</v>
      </c>
      <c r="V34" s="6">
        <v>0</v>
      </c>
    </row>
    <row r="35" spans="1:22" x14ac:dyDescent="0.25">
      <c r="B35" t="s">
        <v>16</v>
      </c>
      <c r="C35">
        <v>11232</v>
      </c>
      <c r="D35" s="2">
        <f>C35-(A_UM!$F$3)</f>
        <v>4626</v>
      </c>
      <c r="E35" s="6">
        <v>14</v>
      </c>
      <c r="F35" s="7">
        <v>3</v>
      </c>
      <c r="G35" s="6">
        <v>6</v>
      </c>
      <c r="H35">
        <f t="shared" si="12"/>
        <v>3</v>
      </c>
      <c r="I35" s="2" t="str">
        <f t="shared" si="6"/>
        <v>defaultid</v>
      </c>
      <c r="J35" s="1" t="str">
        <f t="shared" si="7"/>
        <v>0.0, 0.0, 4626.0</v>
      </c>
      <c r="K35" s="1" t="str">
        <f t="shared" si="8"/>
        <v>0.0, 0.0, 0.0</v>
      </c>
      <c r="L35" s="2">
        <f t="shared" si="9"/>
        <v>1</v>
      </c>
      <c r="M35" s="1" t="str">
        <f t="shared" si="10"/>
        <v>balise.ac</v>
      </c>
      <c r="N35" s="1" t="str">
        <f t="shared" si="11"/>
        <v>14, 3, 6</v>
      </c>
      <c r="Q35" t="s">
        <v>16</v>
      </c>
      <c r="R35">
        <v>11232</v>
      </c>
      <c r="S35" s="2">
        <v>4626</v>
      </c>
      <c r="T35" s="6">
        <v>14</v>
      </c>
      <c r="U35" s="7">
        <v>3</v>
      </c>
      <c r="V35" s="6">
        <v>6</v>
      </c>
    </row>
    <row r="36" spans="1:22" x14ac:dyDescent="0.25">
      <c r="A36" t="s">
        <v>37</v>
      </c>
      <c r="B36" t="s">
        <v>14</v>
      </c>
      <c r="C36" s="12">
        <v>11073</v>
      </c>
      <c r="D36" s="13">
        <f>C36-(A_UM!$F$3)</f>
        <v>4467</v>
      </c>
      <c r="E36" s="5">
        <v>7</v>
      </c>
      <c r="F36" s="5">
        <v>1</v>
      </c>
      <c r="G36" s="5">
        <v>2</v>
      </c>
      <c r="H36">
        <f t="shared" si="12"/>
        <v>159</v>
      </c>
      <c r="I36" s="2" t="str">
        <f t="shared" si="6"/>
        <v>defaultid</v>
      </c>
      <c r="J36" s="1" t="str">
        <f t="shared" si="7"/>
        <v>0.0, 0.0, 4467.0</v>
      </c>
      <c r="K36" s="1" t="str">
        <f t="shared" si="8"/>
        <v>0.0, 0.0, 0.0</v>
      </c>
      <c r="L36" s="2">
        <f t="shared" si="9"/>
        <v>1</v>
      </c>
      <c r="M36" s="1" t="str">
        <f t="shared" si="10"/>
        <v>balise.ac</v>
      </c>
      <c r="N36" s="1" t="str">
        <f t="shared" si="11"/>
        <v>7, 1, 2</v>
      </c>
      <c r="P36" t="s">
        <v>37</v>
      </c>
      <c r="Q36" t="s">
        <v>14</v>
      </c>
      <c r="R36">
        <v>11070</v>
      </c>
      <c r="S36" s="2">
        <v>4464</v>
      </c>
      <c r="T36" s="5">
        <v>7</v>
      </c>
      <c r="U36" s="5">
        <v>1</v>
      </c>
      <c r="V36" s="5">
        <v>2</v>
      </c>
    </row>
    <row r="37" spans="1:22" x14ac:dyDescent="0.25">
      <c r="B37" t="s">
        <v>15</v>
      </c>
      <c r="C37" s="12">
        <v>11070</v>
      </c>
      <c r="D37" s="13">
        <f>C37-(A_UM!$F$3)</f>
        <v>4464</v>
      </c>
      <c r="E37" s="5">
        <v>7</v>
      </c>
      <c r="F37" s="5">
        <v>7</v>
      </c>
      <c r="G37" s="5">
        <v>7</v>
      </c>
      <c r="H37">
        <f t="shared" si="12"/>
        <v>3</v>
      </c>
      <c r="I37" s="2" t="str">
        <f t="shared" si="6"/>
        <v>defaultid</v>
      </c>
      <c r="J37" s="1" t="str">
        <f t="shared" si="7"/>
        <v>0.0, 0.0, 4464.0</v>
      </c>
      <c r="K37" s="1" t="str">
        <f t="shared" si="8"/>
        <v>0.0, 0.0, 0.0</v>
      </c>
      <c r="L37" s="2">
        <f t="shared" si="9"/>
        <v>1</v>
      </c>
      <c r="M37" s="1" t="str">
        <f t="shared" si="10"/>
        <v>balise.ac</v>
      </c>
      <c r="N37" s="1" t="str">
        <f t="shared" si="11"/>
        <v>7, 7, 7</v>
      </c>
      <c r="Q37" t="s">
        <v>15</v>
      </c>
      <c r="R37">
        <v>11067</v>
      </c>
      <c r="S37" s="2">
        <v>4461</v>
      </c>
      <c r="T37" s="5">
        <v>7</v>
      </c>
      <c r="U37" s="5">
        <v>7</v>
      </c>
      <c r="V37" s="5">
        <v>7</v>
      </c>
    </row>
    <row r="38" spans="1:22" x14ac:dyDescent="0.25">
      <c r="A38" t="s">
        <v>93</v>
      </c>
      <c r="B38" t="s">
        <v>15</v>
      </c>
      <c r="C38">
        <v>11058</v>
      </c>
      <c r="D38" s="2">
        <f>C38-(A_UM!$F$3)</f>
        <v>4452</v>
      </c>
      <c r="E38" s="5">
        <v>7</v>
      </c>
      <c r="F38" s="9">
        <v>1</v>
      </c>
      <c r="G38" s="5">
        <v>14</v>
      </c>
      <c r="H38">
        <f t="shared" si="12"/>
        <v>12</v>
      </c>
      <c r="I38" s="2" t="str">
        <f>IF(D38,"defaultid","")</f>
        <v>defaultid</v>
      </c>
      <c r="J38" s="2" t="str">
        <f>IF(D38,"0.0, 0.0, "&amp;D38&amp;".0","")</f>
        <v>0.0, 0.0, 4452.0</v>
      </c>
      <c r="K38" s="2" t="str">
        <f>IF(D38,"0.0, 0.0, 0.0","")</f>
        <v>0.0, 0.0, 0.0</v>
      </c>
      <c r="L38" s="2">
        <f>IF(D38,1,"")</f>
        <v>1</v>
      </c>
      <c r="M38" s="2" t="str">
        <f>IF(D38,"balise.ac","")</f>
        <v>balise.ac</v>
      </c>
      <c r="N38" s="2" t="str">
        <f>IF(D38,E38&amp;", "&amp;F38&amp;", "&amp;G38,"")</f>
        <v>7, 1, 14</v>
      </c>
      <c r="P38" t="s">
        <v>93</v>
      </c>
      <c r="Q38" t="s">
        <v>15</v>
      </c>
      <c r="R38">
        <v>11058</v>
      </c>
      <c r="S38" s="2">
        <v>4452</v>
      </c>
      <c r="T38" s="5">
        <v>7</v>
      </c>
      <c r="U38" s="9">
        <v>1</v>
      </c>
      <c r="V38" s="5">
        <v>14</v>
      </c>
    </row>
    <row r="39" spans="1:22" x14ac:dyDescent="0.25">
      <c r="B39" t="s">
        <v>14</v>
      </c>
      <c r="C39">
        <v>11055</v>
      </c>
      <c r="D39" s="2">
        <f>C39-(A_UM!$F$3)</f>
        <v>4449</v>
      </c>
      <c r="E39" s="5">
        <v>7</v>
      </c>
      <c r="F39" s="5">
        <v>1</v>
      </c>
      <c r="G39" s="5">
        <v>8</v>
      </c>
      <c r="H39">
        <f t="shared" si="12"/>
        <v>3</v>
      </c>
      <c r="I39" s="2" t="str">
        <f>IF(D39,"defaultid","")</f>
        <v>defaultid</v>
      </c>
      <c r="J39" s="2" t="str">
        <f>IF(D39,"0.0, 0.0, "&amp;D39&amp;".0","")</f>
        <v>0.0, 0.0, 4449.0</v>
      </c>
      <c r="K39" s="2" t="str">
        <f>IF(D39,"0.0, 0.0, 0.0","")</f>
        <v>0.0, 0.0, 0.0</v>
      </c>
      <c r="L39" s="2">
        <f>IF(D39,1,"")</f>
        <v>1</v>
      </c>
      <c r="M39" s="2" t="str">
        <f>IF(D39,"balise.ac","")</f>
        <v>balise.ac</v>
      </c>
      <c r="N39" s="2" t="str">
        <f>IF(D39,E39&amp;", "&amp;F39&amp;", "&amp;G39,"")</f>
        <v>7, 1, 8</v>
      </c>
      <c r="Q39" t="s">
        <v>14</v>
      </c>
      <c r="R39">
        <v>11055</v>
      </c>
      <c r="S39" s="2">
        <v>4449</v>
      </c>
      <c r="T39" s="5">
        <v>7</v>
      </c>
      <c r="U39" s="5">
        <v>1</v>
      </c>
      <c r="V39" s="5">
        <v>8</v>
      </c>
    </row>
    <row r="40" spans="1:22" x14ac:dyDescent="0.25">
      <c r="A40" t="s">
        <v>38</v>
      </c>
      <c r="B40" t="s">
        <v>14</v>
      </c>
      <c r="C40">
        <v>11021</v>
      </c>
      <c r="D40" s="2">
        <f>C40-(A_UM!$F$3)</f>
        <v>4415</v>
      </c>
      <c r="E40" s="6">
        <v>3</v>
      </c>
      <c r="F40" s="6">
        <v>3</v>
      </c>
      <c r="G40" s="7">
        <v>4</v>
      </c>
      <c r="H40">
        <f t="shared" si="12"/>
        <v>34</v>
      </c>
      <c r="I40" s="2" t="str">
        <f t="shared" si="6"/>
        <v>defaultid</v>
      </c>
      <c r="J40" s="1" t="str">
        <f t="shared" si="7"/>
        <v>0.0, 0.0, 4415.0</v>
      </c>
      <c r="K40" s="1" t="str">
        <f t="shared" si="8"/>
        <v>0.0, 0.0, 0.0</v>
      </c>
      <c r="L40" s="2">
        <f t="shared" si="9"/>
        <v>1</v>
      </c>
      <c r="M40" s="1" t="str">
        <f t="shared" si="10"/>
        <v>balise.ac</v>
      </c>
      <c r="N40" s="1" t="str">
        <f t="shared" si="11"/>
        <v>3, 3, 4</v>
      </c>
      <c r="P40" t="s">
        <v>38</v>
      </c>
      <c r="Q40" t="s">
        <v>14</v>
      </c>
      <c r="R40">
        <v>11021</v>
      </c>
      <c r="S40" s="2">
        <v>4415</v>
      </c>
      <c r="T40" s="6">
        <v>3</v>
      </c>
      <c r="U40" s="6">
        <v>3</v>
      </c>
      <c r="V40" s="7">
        <v>4</v>
      </c>
    </row>
    <row r="41" spans="1:22" x14ac:dyDescent="0.25">
      <c r="B41" t="s">
        <v>15</v>
      </c>
      <c r="C41">
        <v>11018</v>
      </c>
      <c r="D41" s="2">
        <f>C41-(A_UM!$F$3)</f>
        <v>4412</v>
      </c>
      <c r="E41" s="5">
        <v>7</v>
      </c>
      <c r="F41" s="5">
        <v>1</v>
      </c>
      <c r="G41" s="5">
        <v>2</v>
      </c>
      <c r="H41">
        <f t="shared" si="12"/>
        <v>3</v>
      </c>
      <c r="I41" s="2" t="str">
        <f t="shared" si="6"/>
        <v>defaultid</v>
      </c>
      <c r="J41" s="1" t="str">
        <f t="shared" si="7"/>
        <v>0.0, 0.0, 4412.0</v>
      </c>
      <c r="K41" s="1" t="str">
        <f t="shared" si="8"/>
        <v>0.0, 0.0, 0.0</v>
      </c>
      <c r="L41" s="2">
        <f t="shared" si="9"/>
        <v>1</v>
      </c>
      <c r="M41" s="1" t="str">
        <f t="shared" si="10"/>
        <v>balise.ac</v>
      </c>
      <c r="N41" s="1" t="str">
        <f t="shared" si="11"/>
        <v>7, 1, 2</v>
      </c>
      <c r="Q41" t="s">
        <v>15</v>
      </c>
      <c r="R41">
        <v>11018</v>
      </c>
      <c r="S41" s="2">
        <v>4412</v>
      </c>
      <c r="T41" s="5">
        <v>7</v>
      </c>
      <c r="U41" s="5">
        <v>1</v>
      </c>
      <c r="V41" s="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E577-84D4-4341-A824-EDC69650178F}">
  <dimension ref="A6:V34"/>
  <sheetViews>
    <sheetView workbookViewId="0">
      <selection activeCell="A21" sqref="A21:G22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H6" s="2"/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s="2" t="s">
        <v>62</v>
      </c>
      <c r="B7" s="2" t="s">
        <v>14</v>
      </c>
      <c r="C7" s="2">
        <v>8823</v>
      </c>
      <c r="D7" s="2">
        <f>C7-(A_UM!$F$3)</f>
        <v>2217</v>
      </c>
      <c r="E7" s="6">
        <v>4</v>
      </c>
      <c r="F7" s="6">
        <v>14</v>
      </c>
      <c r="G7" s="6">
        <v>1</v>
      </c>
      <c r="H7" s="2"/>
      <c r="I7" s="1" t="str">
        <f t="shared" ref="I7:I8" si="0">IF(D7,"defaultid","")</f>
        <v>defaultid</v>
      </c>
      <c r="J7" s="1" t="str">
        <f t="shared" ref="J7:J8" si="1">IF(D7,"0.0, 0.0, "&amp;D7&amp;".0","")</f>
        <v>0.0, 0.0, 2217.0</v>
      </c>
      <c r="K7" s="1" t="str">
        <f t="shared" ref="K7:K8" si="2">IF(D7,"0.0, 0.0, 0.0","")</f>
        <v>0.0, 0.0, 0.0</v>
      </c>
      <c r="L7" s="2">
        <f t="shared" ref="L7:L8" si="3">IF(D7,1,"")</f>
        <v>1</v>
      </c>
      <c r="M7" s="1" t="str">
        <f t="shared" ref="M7:M8" si="4">IF(D7,"balise.ac","")</f>
        <v>balise.ac</v>
      </c>
      <c r="N7" s="1" t="str">
        <f t="shared" ref="N7:N8" si="5">IF(D7,E7&amp;", "&amp;F7&amp;", "&amp;G7,"")</f>
        <v>4, 14, 1</v>
      </c>
      <c r="P7" s="2" t="s">
        <v>62</v>
      </c>
      <c r="Q7" s="2" t="s">
        <v>14</v>
      </c>
      <c r="R7" s="2">
        <v>8823</v>
      </c>
      <c r="S7" s="2">
        <v>2217</v>
      </c>
      <c r="T7" s="6">
        <v>4</v>
      </c>
      <c r="U7" s="6">
        <v>14</v>
      </c>
      <c r="V7" s="6">
        <v>1</v>
      </c>
    </row>
    <row r="8" spans="1:22" x14ac:dyDescent="0.25">
      <c r="A8" s="2"/>
      <c r="B8" s="2" t="s">
        <v>15</v>
      </c>
      <c r="C8" s="2">
        <v>8826</v>
      </c>
      <c r="D8" s="2">
        <f>C8-(A_UM!$F$3)</f>
        <v>2220</v>
      </c>
      <c r="E8" s="2">
        <v>9</v>
      </c>
      <c r="F8" s="2">
        <v>4</v>
      </c>
      <c r="G8" s="2">
        <v>3</v>
      </c>
      <c r="H8" s="2">
        <f>D8-D7</f>
        <v>3</v>
      </c>
      <c r="I8" s="1" t="str">
        <f t="shared" si="0"/>
        <v>defaultid</v>
      </c>
      <c r="J8" s="1" t="str">
        <f t="shared" si="1"/>
        <v>0.0, 0.0, 2220.0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9, 4, 3</v>
      </c>
      <c r="P8" s="2"/>
      <c r="Q8" s="2" t="s">
        <v>15</v>
      </c>
      <c r="R8" s="2">
        <v>8826</v>
      </c>
      <c r="S8" s="2">
        <v>2220</v>
      </c>
      <c r="T8" s="2">
        <v>9</v>
      </c>
      <c r="U8" s="2">
        <v>4</v>
      </c>
      <c r="V8" s="2">
        <v>3</v>
      </c>
    </row>
    <row r="9" spans="1:22" x14ac:dyDescent="0.25">
      <c r="A9" t="s">
        <v>63</v>
      </c>
      <c r="B9" t="s">
        <v>14</v>
      </c>
      <c r="C9">
        <v>9610</v>
      </c>
      <c r="D9" s="2">
        <f>C9-(A_UM!$F$3)</f>
        <v>3004</v>
      </c>
      <c r="E9" s="6">
        <v>4</v>
      </c>
      <c r="F9" s="6">
        <v>1</v>
      </c>
      <c r="G9" s="6">
        <v>1</v>
      </c>
      <c r="H9" s="2">
        <f t="shared" ref="H9:H16" si="6">D9-D8</f>
        <v>784</v>
      </c>
      <c r="I9" s="1" t="str">
        <f t="shared" ref="I9:I34" si="7">IF(D9,"defaultid","")</f>
        <v>defaultid</v>
      </c>
      <c r="J9" s="1" t="str">
        <f t="shared" ref="J9:J34" si="8">IF(D9,"0.0, 0.0, "&amp;D9&amp;".0","")</f>
        <v>0.0, 0.0, 3004.0</v>
      </c>
      <c r="K9" s="1" t="str">
        <f t="shared" ref="K9:K34" si="9">IF(D9,"0.0, 0.0, 0.0","")</f>
        <v>0.0, 0.0, 0.0</v>
      </c>
      <c r="L9" s="2">
        <f t="shared" ref="L9:L34" si="10">IF(D9,1,"")</f>
        <v>1</v>
      </c>
      <c r="M9" s="1" t="str">
        <f t="shared" ref="M9:M34" si="11">IF(D9,"balise.ac","")</f>
        <v>balise.ac</v>
      </c>
      <c r="N9" s="1" t="str">
        <f t="shared" ref="N9:N34" si="12">IF(D9,E9&amp;", "&amp;F9&amp;", "&amp;G9,"")</f>
        <v>4, 1, 1</v>
      </c>
      <c r="P9" t="s">
        <v>63</v>
      </c>
      <c r="Q9" t="s">
        <v>14</v>
      </c>
      <c r="R9">
        <v>9610</v>
      </c>
      <c r="S9" s="2">
        <v>3004</v>
      </c>
      <c r="T9" s="6">
        <v>4</v>
      </c>
      <c r="U9" s="6">
        <v>1</v>
      </c>
      <c r="V9" s="6">
        <v>1</v>
      </c>
    </row>
    <row r="10" spans="1:22" x14ac:dyDescent="0.25">
      <c r="B10" t="s">
        <v>15</v>
      </c>
      <c r="C10">
        <v>9613</v>
      </c>
      <c r="D10" s="2">
        <f>C10-(A_UM!$F$3)</f>
        <v>3007</v>
      </c>
      <c r="E10" s="2">
        <v>9</v>
      </c>
      <c r="F10" s="2">
        <v>2</v>
      </c>
      <c r="G10" s="2">
        <v>8</v>
      </c>
      <c r="H10" s="2">
        <f t="shared" si="6"/>
        <v>3</v>
      </c>
      <c r="I10" s="1" t="str">
        <f t="shared" si="7"/>
        <v>defaultid</v>
      </c>
      <c r="J10" s="1" t="str">
        <f t="shared" si="8"/>
        <v>0.0, 0.0, 3007.0</v>
      </c>
      <c r="K10" s="1" t="str">
        <f t="shared" si="9"/>
        <v>0.0, 0.0, 0.0</v>
      </c>
      <c r="L10" s="2">
        <f t="shared" si="10"/>
        <v>1</v>
      </c>
      <c r="M10" s="1" t="str">
        <f t="shared" si="11"/>
        <v>balise.ac</v>
      </c>
      <c r="N10" s="1" t="str">
        <f t="shared" si="12"/>
        <v>9, 2, 8</v>
      </c>
      <c r="Q10" t="s">
        <v>15</v>
      </c>
      <c r="R10">
        <v>9613</v>
      </c>
      <c r="S10" s="2">
        <v>3007</v>
      </c>
      <c r="T10" s="2">
        <v>9</v>
      </c>
      <c r="U10" s="2">
        <v>2</v>
      </c>
      <c r="V10" s="2">
        <v>8</v>
      </c>
    </row>
    <row r="11" spans="1:22" x14ac:dyDescent="0.25">
      <c r="A11" t="s">
        <v>64</v>
      </c>
      <c r="B11" t="s">
        <v>15</v>
      </c>
      <c r="C11">
        <v>9780</v>
      </c>
      <c r="D11" s="2">
        <f>C11-(A_UM!$F$3)</f>
        <v>3174</v>
      </c>
      <c r="E11" s="2">
        <v>3</v>
      </c>
      <c r="F11" s="2">
        <v>3</v>
      </c>
      <c r="G11" s="2">
        <v>8</v>
      </c>
      <c r="H11" s="2">
        <f t="shared" si="6"/>
        <v>167</v>
      </c>
      <c r="I11" s="1" t="str">
        <f t="shared" si="7"/>
        <v>defaultid</v>
      </c>
      <c r="J11" s="1" t="str">
        <f t="shared" si="8"/>
        <v>0.0, 0.0, 3174.0</v>
      </c>
      <c r="K11" s="1" t="str">
        <f t="shared" si="9"/>
        <v>0.0, 0.0, 0.0</v>
      </c>
      <c r="L11" s="2">
        <f t="shared" si="10"/>
        <v>1</v>
      </c>
      <c r="M11" s="1" t="str">
        <f t="shared" si="11"/>
        <v>balise.ac</v>
      </c>
      <c r="N11" s="1" t="str">
        <f t="shared" si="12"/>
        <v>3, 3, 8</v>
      </c>
      <c r="P11" t="s">
        <v>64</v>
      </c>
      <c r="Q11" t="s">
        <v>15</v>
      </c>
      <c r="R11">
        <v>9780</v>
      </c>
      <c r="S11" s="2">
        <v>3174</v>
      </c>
      <c r="T11" s="2">
        <v>3</v>
      </c>
      <c r="U11" s="2">
        <v>3</v>
      </c>
      <c r="V11" s="2">
        <v>8</v>
      </c>
    </row>
    <row r="12" spans="1:22" x14ac:dyDescent="0.25">
      <c r="B12" t="s">
        <v>14</v>
      </c>
      <c r="C12">
        <v>9783</v>
      </c>
      <c r="D12" s="2">
        <f>C12-(A_UM!$F$3)</f>
        <v>3177</v>
      </c>
      <c r="E12" s="2">
        <v>5</v>
      </c>
      <c r="F12" s="2">
        <v>4</v>
      </c>
      <c r="G12" s="2">
        <v>7</v>
      </c>
      <c r="H12" s="2">
        <f t="shared" si="6"/>
        <v>3</v>
      </c>
      <c r="I12" s="1" t="str">
        <f t="shared" si="7"/>
        <v>defaultid</v>
      </c>
      <c r="J12" s="1" t="str">
        <f t="shared" si="8"/>
        <v>0.0, 0.0, 3177.0</v>
      </c>
      <c r="K12" s="1" t="str">
        <f t="shared" si="9"/>
        <v>0.0, 0.0, 0.0</v>
      </c>
      <c r="L12" s="2">
        <f t="shared" si="10"/>
        <v>1</v>
      </c>
      <c r="M12" s="1" t="str">
        <f t="shared" si="11"/>
        <v>balise.ac</v>
      </c>
      <c r="N12" s="1" t="str">
        <f t="shared" si="12"/>
        <v>5, 4, 7</v>
      </c>
      <c r="Q12" t="s">
        <v>14</v>
      </c>
      <c r="R12">
        <v>9783</v>
      </c>
      <c r="S12" s="2">
        <v>3177</v>
      </c>
      <c r="T12" s="2">
        <v>5</v>
      </c>
      <c r="U12" s="2">
        <v>4</v>
      </c>
      <c r="V12" s="2">
        <v>7</v>
      </c>
    </row>
    <row r="13" spans="1:22" x14ac:dyDescent="0.25">
      <c r="A13" t="s">
        <v>65</v>
      </c>
      <c r="B13" t="s">
        <v>14</v>
      </c>
      <c r="C13">
        <v>9830</v>
      </c>
      <c r="D13" s="2">
        <f>C13-(A_UM!$F$3)</f>
        <v>3224</v>
      </c>
      <c r="E13" s="2">
        <v>6</v>
      </c>
      <c r="F13" s="2">
        <v>0</v>
      </c>
      <c r="G13" s="2">
        <v>4</v>
      </c>
      <c r="H13" s="2">
        <f t="shared" si="6"/>
        <v>47</v>
      </c>
      <c r="I13" s="1" t="str">
        <f t="shared" si="7"/>
        <v>defaultid</v>
      </c>
      <c r="J13" s="1" t="str">
        <f t="shared" si="8"/>
        <v>0.0, 0.0, 3224.0</v>
      </c>
      <c r="K13" s="1" t="str">
        <f t="shared" si="9"/>
        <v>0.0, 0.0, 0.0</v>
      </c>
      <c r="L13" s="2">
        <f t="shared" si="10"/>
        <v>1</v>
      </c>
      <c r="M13" s="1" t="str">
        <f t="shared" si="11"/>
        <v>balise.ac</v>
      </c>
      <c r="N13" s="1" t="str">
        <f t="shared" si="12"/>
        <v>6, 0, 4</v>
      </c>
      <c r="P13" t="s">
        <v>65</v>
      </c>
      <c r="Q13" t="s">
        <v>14</v>
      </c>
      <c r="R13">
        <v>9830</v>
      </c>
      <c r="S13" s="2">
        <v>3224</v>
      </c>
      <c r="T13" s="2">
        <v>6</v>
      </c>
      <c r="U13" s="2">
        <v>0</v>
      </c>
      <c r="V13" s="2">
        <v>4</v>
      </c>
    </row>
    <row r="14" spans="1:22" x14ac:dyDescent="0.25">
      <c r="B14" t="s">
        <v>15</v>
      </c>
      <c r="C14">
        <v>9833</v>
      </c>
      <c r="D14" s="2">
        <f>C14-(A_UM!$F$3)</f>
        <v>3227</v>
      </c>
      <c r="E14" s="2">
        <v>9</v>
      </c>
      <c r="F14" s="2">
        <v>1</v>
      </c>
      <c r="G14" s="2">
        <v>5</v>
      </c>
      <c r="H14" s="2">
        <f t="shared" si="6"/>
        <v>3</v>
      </c>
      <c r="I14" s="1" t="str">
        <f t="shared" si="7"/>
        <v>defaultid</v>
      </c>
      <c r="J14" s="1" t="str">
        <f t="shared" si="8"/>
        <v>0.0, 0.0, 3227.0</v>
      </c>
      <c r="K14" s="1" t="str">
        <f t="shared" si="9"/>
        <v>0.0, 0.0, 0.0</v>
      </c>
      <c r="L14" s="2">
        <f t="shared" si="10"/>
        <v>1</v>
      </c>
      <c r="M14" s="1" t="str">
        <f t="shared" si="11"/>
        <v>balise.ac</v>
      </c>
      <c r="N14" s="1" t="str">
        <f t="shared" si="12"/>
        <v>9, 1, 5</v>
      </c>
      <c r="Q14" t="s">
        <v>15</v>
      </c>
      <c r="R14">
        <v>9833</v>
      </c>
      <c r="S14" s="2">
        <v>3227</v>
      </c>
      <c r="T14" s="2">
        <v>9</v>
      </c>
      <c r="U14" s="2">
        <v>1</v>
      </c>
      <c r="V14" s="2">
        <v>5</v>
      </c>
    </row>
    <row r="15" spans="1:22" x14ac:dyDescent="0.25">
      <c r="A15" t="s">
        <v>66</v>
      </c>
      <c r="B15" t="s">
        <v>14</v>
      </c>
      <c r="C15">
        <v>10055</v>
      </c>
      <c r="D15" s="2">
        <f>C15-(A_UM!$F$3)</f>
        <v>3449</v>
      </c>
      <c r="E15" s="6">
        <v>4</v>
      </c>
      <c r="F15" s="6">
        <v>12</v>
      </c>
      <c r="G15" s="7">
        <v>12</v>
      </c>
      <c r="H15" s="2">
        <f t="shared" si="6"/>
        <v>222</v>
      </c>
      <c r="I15" s="1" t="str">
        <f t="shared" si="7"/>
        <v>defaultid</v>
      </c>
      <c r="J15" s="1" t="str">
        <f t="shared" si="8"/>
        <v>0.0, 0.0, 3449.0</v>
      </c>
      <c r="K15" s="1" t="str">
        <f t="shared" si="9"/>
        <v>0.0, 0.0, 0.0</v>
      </c>
      <c r="L15" s="2">
        <f t="shared" si="10"/>
        <v>1</v>
      </c>
      <c r="M15" s="1" t="str">
        <f t="shared" si="11"/>
        <v>balise.ac</v>
      </c>
      <c r="N15" s="1" t="str">
        <f t="shared" si="12"/>
        <v>4, 12, 12</v>
      </c>
      <c r="P15" t="s">
        <v>66</v>
      </c>
      <c r="Q15" t="s">
        <v>14</v>
      </c>
      <c r="R15">
        <v>10055</v>
      </c>
      <c r="S15" s="2">
        <v>3449</v>
      </c>
      <c r="T15" s="6">
        <v>4</v>
      </c>
      <c r="U15" s="6">
        <v>12</v>
      </c>
      <c r="V15" s="7">
        <v>12</v>
      </c>
    </row>
    <row r="16" spans="1:22" x14ac:dyDescent="0.25">
      <c r="B16" t="s">
        <v>15</v>
      </c>
      <c r="C16">
        <v>10058</v>
      </c>
      <c r="D16" s="2">
        <f>C16-(A_UM!$F$3)</f>
        <v>3452</v>
      </c>
      <c r="E16" s="2">
        <v>9</v>
      </c>
      <c r="F16" s="2">
        <v>4</v>
      </c>
      <c r="G16" s="2">
        <v>1</v>
      </c>
      <c r="H16" s="2">
        <f t="shared" si="6"/>
        <v>3</v>
      </c>
      <c r="I16" s="1" t="str">
        <f t="shared" ref="I16:I18" si="13">IF(D16,"defaultid","")</f>
        <v>defaultid</v>
      </c>
      <c r="J16" s="1" t="str">
        <f t="shared" ref="J16:J18" si="14">IF(D16,"0.0, 0.0, "&amp;D16&amp;".0","")</f>
        <v>0.0, 0.0, 3452.0</v>
      </c>
      <c r="K16" s="1" t="str">
        <f t="shared" ref="K16:K18" si="15">IF(D16,"0.0, 0.0, 0.0","")</f>
        <v>0.0, 0.0, 0.0</v>
      </c>
      <c r="L16" s="2">
        <f t="shared" ref="L16:L18" si="16">IF(D16,1,"")</f>
        <v>1</v>
      </c>
      <c r="M16" s="1" t="str">
        <f t="shared" ref="M16:M18" si="17">IF(D16,"balise.ac","")</f>
        <v>balise.ac</v>
      </c>
      <c r="N16" s="1" t="str">
        <f t="shared" ref="N16:N18" si="18">IF(D16,E16&amp;", "&amp;F16&amp;", "&amp;G16,"")</f>
        <v>9, 4, 1</v>
      </c>
      <c r="Q16" t="s">
        <v>15</v>
      </c>
      <c r="R16">
        <v>10058</v>
      </c>
      <c r="S16" s="2">
        <v>3452</v>
      </c>
      <c r="T16" s="2">
        <v>9</v>
      </c>
      <c r="U16" s="2">
        <v>4</v>
      </c>
      <c r="V16" s="2">
        <v>1</v>
      </c>
    </row>
    <row r="17" spans="1:22" x14ac:dyDescent="0.25">
      <c r="A17" t="s">
        <v>67</v>
      </c>
      <c r="B17" t="s">
        <v>14</v>
      </c>
      <c r="C17">
        <v>10085</v>
      </c>
      <c r="D17" s="2">
        <f>C17-(A_UM!$F$3)</f>
        <v>3479</v>
      </c>
      <c r="E17" s="5">
        <v>3</v>
      </c>
      <c r="F17" s="5">
        <v>3</v>
      </c>
      <c r="G17" s="5">
        <v>4</v>
      </c>
      <c r="H17" s="2">
        <f>D21-D16</f>
        <v>12</v>
      </c>
      <c r="I17" s="1" t="str">
        <f t="shared" si="13"/>
        <v>defaultid</v>
      </c>
      <c r="J17" s="1" t="str">
        <f t="shared" si="14"/>
        <v>0.0, 0.0, 3479.0</v>
      </c>
      <c r="K17" s="1" t="str">
        <f t="shared" si="15"/>
        <v>0.0, 0.0, 0.0</v>
      </c>
      <c r="L17" s="2">
        <f t="shared" si="16"/>
        <v>1</v>
      </c>
      <c r="M17" s="1" t="str">
        <f t="shared" si="17"/>
        <v>balise.ac</v>
      </c>
      <c r="N17" s="1" t="str">
        <f t="shared" si="18"/>
        <v>3, 3, 4</v>
      </c>
      <c r="P17" t="s">
        <v>67</v>
      </c>
      <c r="Q17" t="s">
        <v>14</v>
      </c>
      <c r="R17">
        <v>10085</v>
      </c>
      <c r="S17" s="2">
        <v>3479</v>
      </c>
      <c r="T17" s="5">
        <v>3</v>
      </c>
      <c r="U17" s="5">
        <v>3</v>
      </c>
      <c r="V17" s="5">
        <v>4</v>
      </c>
    </row>
    <row r="18" spans="1:22" x14ac:dyDescent="0.25">
      <c r="B18" t="s">
        <v>15</v>
      </c>
      <c r="C18">
        <v>10088</v>
      </c>
      <c r="D18" s="2">
        <f>C18-(A_UM!$F$3)</f>
        <v>3482</v>
      </c>
      <c r="E18" s="2">
        <v>7</v>
      </c>
      <c r="F18" s="10">
        <v>1</v>
      </c>
      <c r="G18" s="2">
        <v>14</v>
      </c>
      <c r="H18" s="2">
        <f>D22-D21</f>
        <v>3</v>
      </c>
      <c r="I18" s="1" t="str">
        <f t="shared" si="13"/>
        <v>defaultid</v>
      </c>
      <c r="J18" s="1" t="str">
        <f t="shared" si="14"/>
        <v>0.0, 0.0, 3482.0</v>
      </c>
      <c r="K18" s="1" t="str">
        <f t="shared" si="15"/>
        <v>0.0, 0.0, 0.0</v>
      </c>
      <c r="L18" s="2">
        <f t="shared" si="16"/>
        <v>1</v>
      </c>
      <c r="M18" s="1" t="str">
        <f t="shared" si="17"/>
        <v>balise.ac</v>
      </c>
      <c r="N18" s="1" t="str">
        <f t="shared" si="18"/>
        <v>7, 1, 14</v>
      </c>
      <c r="Q18" t="s">
        <v>15</v>
      </c>
      <c r="R18">
        <v>10088</v>
      </c>
      <c r="S18" s="2">
        <v>3482</v>
      </c>
      <c r="T18" s="2">
        <v>7</v>
      </c>
      <c r="U18" s="10">
        <v>1</v>
      </c>
      <c r="V18" s="2">
        <v>14</v>
      </c>
    </row>
    <row r="19" spans="1:22" x14ac:dyDescent="0.25">
      <c r="H19" s="2">
        <f>D17-D22</f>
        <v>12</v>
      </c>
      <c r="I19" s="1"/>
      <c r="J19" s="1"/>
      <c r="K19" s="1"/>
      <c r="L19" s="2"/>
      <c r="M19" s="1"/>
      <c r="N19" s="1"/>
    </row>
    <row r="20" spans="1:22" x14ac:dyDescent="0.25">
      <c r="H20" s="2">
        <f>D18-D17</f>
        <v>3</v>
      </c>
      <c r="I20" s="1"/>
      <c r="J20" s="1"/>
      <c r="K20" s="1"/>
      <c r="L20" s="2"/>
      <c r="M20" s="1"/>
      <c r="N20" s="1"/>
    </row>
    <row r="21" spans="1:22" x14ac:dyDescent="0.25">
      <c r="A21" s="12" t="s">
        <v>100</v>
      </c>
      <c r="B21" s="12" t="s">
        <v>15</v>
      </c>
      <c r="C21" s="12">
        <v>10070</v>
      </c>
      <c r="D21" s="13">
        <f>C21-(A_UM!$F$3)</f>
        <v>3464</v>
      </c>
      <c r="E21" s="13">
        <v>9</v>
      </c>
      <c r="F21" s="13">
        <v>2</v>
      </c>
      <c r="G21" s="13">
        <v>8</v>
      </c>
      <c r="H21" s="2"/>
      <c r="I21" s="1" t="str">
        <f t="shared" ref="I21:I22" si="19">IF(D21,"defaultid","")</f>
        <v>defaultid</v>
      </c>
      <c r="J21" s="1" t="str">
        <f t="shared" ref="J21:J22" si="20">IF(D21,"0.0, 0.0, "&amp;D21&amp;".0","")</f>
        <v>0.0, 0.0, 3464.0</v>
      </c>
      <c r="K21" s="1" t="str">
        <f t="shared" ref="K21:K22" si="21">IF(D21,"0.0, 0.0, 0.0","")</f>
        <v>0.0, 0.0, 0.0</v>
      </c>
      <c r="L21" s="2">
        <f t="shared" ref="L21:L22" si="22">IF(D21,1,"")</f>
        <v>1</v>
      </c>
      <c r="M21" s="1" t="str">
        <f t="shared" ref="M21:M22" si="23">IF(D21,"balise.ac","")</f>
        <v>balise.ac</v>
      </c>
      <c r="N21" s="1" t="str">
        <f t="shared" ref="N21:N22" si="24">IF(D21,E21&amp;", "&amp;F21&amp;", "&amp;G21,"")</f>
        <v>9, 2, 8</v>
      </c>
    </row>
    <row r="22" spans="1:22" x14ac:dyDescent="0.25">
      <c r="A22" s="12"/>
      <c r="B22" s="12" t="s">
        <v>14</v>
      </c>
      <c r="C22" s="12">
        <v>10073</v>
      </c>
      <c r="D22" s="13">
        <f>C22-(A_UM!$F$3)</f>
        <v>3467</v>
      </c>
      <c r="E22" s="12">
        <v>4</v>
      </c>
      <c r="F22" s="12">
        <v>14</v>
      </c>
      <c r="G22" s="12">
        <v>12</v>
      </c>
      <c r="H22" s="2"/>
      <c r="I22" s="1" t="str">
        <f t="shared" si="19"/>
        <v>defaultid</v>
      </c>
      <c r="J22" s="1" t="str">
        <f t="shared" si="20"/>
        <v>0.0, 0.0, 3467.0</v>
      </c>
      <c r="K22" s="1" t="str">
        <f t="shared" si="21"/>
        <v>0.0, 0.0, 0.0</v>
      </c>
      <c r="L22" s="2">
        <f t="shared" si="22"/>
        <v>1</v>
      </c>
      <c r="M22" s="1" t="str">
        <f t="shared" si="23"/>
        <v>balise.ac</v>
      </c>
      <c r="N22" s="1" t="str">
        <f t="shared" si="24"/>
        <v>4, 14, 12</v>
      </c>
    </row>
    <row r="23" spans="1:22" x14ac:dyDescent="0.25">
      <c r="D23" s="2"/>
      <c r="E23" s="2"/>
      <c r="F23" s="2"/>
      <c r="G23" s="2"/>
      <c r="H23" s="2"/>
      <c r="I23" s="2" t="str">
        <f t="shared" si="7"/>
        <v/>
      </c>
      <c r="J23" s="2" t="str">
        <f t="shared" si="8"/>
        <v/>
      </c>
      <c r="K23" s="2" t="str">
        <f t="shared" si="9"/>
        <v/>
      </c>
      <c r="L23" s="2" t="str">
        <f t="shared" si="10"/>
        <v/>
      </c>
      <c r="M23" s="2" t="str">
        <f t="shared" si="11"/>
        <v/>
      </c>
      <c r="N23" s="2" t="str">
        <f t="shared" si="12"/>
        <v/>
      </c>
    </row>
    <row r="24" spans="1:22" x14ac:dyDescent="0.25">
      <c r="D24" s="2"/>
      <c r="E24" s="2"/>
      <c r="F24" s="2"/>
      <c r="G24" s="2"/>
      <c r="H24" s="2"/>
      <c r="I24" s="2" t="str">
        <f t="shared" si="7"/>
        <v/>
      </c>
      <c r="J24" s="2" t="str">
        <f t="shared" si="8"/>
        <v/>
      </c>
      <c r="K24" s="2" t="str">
        <f t="shared" si="9"/>
        <v/>
      </c>
      <c r="L24" s="2" t="str">
        <f t="shared" si="10"/>
        <v/>
      </c>
      <c r="M24" s="2" t="str">
        <f t="shared" si="11"/>
        <v/>
      </c>
      <c r="N24" s="2" t="str">
        <f t="shared" si="12"/>
        <v/>
      </c>
    </row>
    <row r="25" spans="1:22" x14ac:dyDescent="0.25">
      <c r="D25" s="2"/>
      <c r="E25" s="4"/>
      <c r="F25" s="4"/>
      <c r="G25" s="4"/>
      <c r="H25" s="2"/>
      <c r="I25" s="2" t="str">
        <f t="shared" si="7"/>
        <v/>
      </c>
      <c r="J25" s="2" t="str">
        <f t="shared" si="8"/>
        <v/>
      </c>
      <c r="K25" s="2" t="str">
        <f t="shared" si="9"/>
        <v/>
      </c>
      <c r="L25" s="2" t="str">
        <f t="shared" si="10"/>
        <v/>
      </c>
      <c r="M25" s="2" t="str">
        <f t="shared" si="11"/>
        <v/>
      </c>
      <c r="N25" s="2" t="str">
        <f t="shared" si="12"/>
        <v/>
      </c>
    </row>
    <row r="26" spans="1:22" x14ac:dyDescent="0.25">
      <c r="D26" s="2"/>
      <c r="E26" s="2"/>
      <c r="F26" s="2"/>
      <c r="G26" s="2"/>
      <c r="H26" s="2"/>
      <c r="I26" s="2" t="str">
        <f t="shared" si="7"/>
        <v/>
      </c>
      <c r="J26" s="2" t="str">
        <f t="shared" si="8"/>
        <v/>
      </c>
      <c r="K26" s="2" t="str">
        <f t="shared" si="9"/>
        <v/>
      </c>
      <c r="L26" s="2" t="str">
        <f t="shared" si="10"/>
        <v/>
      </c>
      <c r="M26" s="2" t="str">
        <f t="shared" si="11"/>
        <v/>
      </c>
      <c r="N26" s="2" t="str">
        <f t="shared" si="12"/>
        <v/>
      </c>
    </row>
    <row r="27" spans="1:22" x14ac:dyDescent="0.25">
      <c r="D27" s="2"/>
      <c r="E27" s="2"/>
      <c r="F27" s="2"/>
      <c r="G27" s="2"/>
      <c r="H27" s="2"/>
      <c r="I27" s="2" t="str">
        <f t="shared" si="7"/>
        <v/>
      </c>
      <c r="J27" s="2" t="str">
        <f t="shared" si="8"/>
        <v/>
      </c>
      <c r="K27" s="2" t="str">
        <f t="shared" si="9"/>
        <v/>
      </c>
      <c r="L27" s="2" t="str">
        <f t="shared" si="10"/>
        <v/>
      </c>
      <c r="M27" s="2" t="str">
        <f t="shared" si="11"/>
        <v/>
      </c>
      <c r="N27" s="2" t="str">
        <f t="shared" si="12"/>
        <v/>
      </c>
    </row>
    <row r="28" spans="1:22" x14ac:dyDescent="0.25">
      <c r="D28" s="2"/>
      <c r="E28" s="4"/>
      <c r="F28" s="4"/>
      <c r="G28" s="4"/>
      <c r="H28" s="2"/>
      <c r="I28" s="2" t="str">
        <f t="shared" si="7"/>
        <v/>
      </c>
      <c r="J28" s="2" t="str">
        <f t="shared" si="8"/>
        <v/>
      </c>
      <c r="K28" s="2" t="str">
        <f t="shared" si="9"/>
        <v/>
      </c>
      <c r="L28" s="2" t="str">
        <f t="shared" si="10"/>
        <v/>
      </c>
      <c r="M28" s="2" t="str">
        <f t="shared" si="11"/>
        <v/>
      </c>
      <c r="N28" s="2" t="str">
        <f t="shared" si="12"/>
        <v/>
      </c>
    </row>
    <row r="29" spans="1:22" x14ac:dyDescent="0.25">
      <c r="D29" s="2"/>
      <c r="E29" s="4"/>
      <c r="F29" s="4"/>
      <c r="G29" s="4"/>
      <c r="H29" s="2"/>
      <c r="I29" s="2" t="str">
        <f t="shared" si="7"/>
        <v/>
      </c>
      <c r="J29" s="2" t="str">
        <f t="shared" si="8"/>
        <v/>
      </c>
      <c r="K29" s="2" t="str">
        <f t="shared" si="9"/>
        <v/>
      </c>
      <c r="L29" s="2" t="str">
        <f t="shared" si="10"/>
        <v/>
      </c>
      <c r="M29" s="2" t="str">
        <f t="shared" si="11"/>
        <v/>
      </c>
      <c r="N29" s="2" t="str">
        <f t="shared" si="12"/>
        <v/>
      </c>
    </row>
    <row r="30" spans="1:22" x14ac:dyDescent="0.25">
      <c r="D30" s="2"/>
      <c r="E30" s="2"/>
      <c r="F30" s="2"/>
      <c r="G30" s="2"/>
      <c r="H30" s="2"/>
      <c r="I30" s="2" t="str">
        <f t="shared" si="7"/>
        <v/>
      </c>
      <c r="J30" s="2" t="str">
        <f t="shared" si="8"/>
        <v/>
      </c>
      <c r="K30" s="2" t="str">
        <f t="shared" si="9"/>
        <v/>
      </c>
      <c r="L30" s="2" t="str">
        <f t="shared" si="10"/>
        <v/>
      </c>
      <c r="M30" s="2" t="str">
        <f t="shared" si="11"/>
        <v/>
      </c>
      <c r="N30" s="2" t="str">
        <f t="shared" si="12"/>
        <v/>
      </c>
    </row>
    <row r="31" spans="1:22" x14ac:dyDescent="0.25">
      <c r="D31" s="2"/>
      <c r="E31" s="2"/>
      <c r="F31" s="2"/>
      <c r="G31" s="2"/>
      <c r="H31" s="2"/>
      <c r="I31" s="2" t="str">
        <f t="shared" si="7"/>
        <v/>
      </c>
      <c r="J31" s="2" t="str">
        <f t="shared" si="8"/>
        <v/>
      </c>
      <c r="K31" s="2" t="str">
        <f t="shared" si="9"/>
        <v/>
      </c>
      <c r="L31" s="2" t="str">
        <f t="shared" si="10"/>
        <v/>
      </c>
      <c r="M31" s="2" t="str">
        <f t="shared" si="11"/>
        <v/>
      </c>
      <c r="N31" s="2" t="str">
        <f t="shared" si="12"/>
        <v/>
      </c>
    </row>
    <row r="32" spans="1:22" x14ac:dyDescent="0.25">
      <c r="D32" s="2"/>
      <c r="E32" s="2"/>
      <c r="F32" s="2"/>
      <c r="G32" s="2"/>
      <c r="H32" s="2"/>
      <c r="I32" s="2" t="str">
        <f t="shared" si="7"/>
        <v/>
      </c>
      <c r="J32" s="2" t="str">
        <f t="shared" si="8"/>
        <v/>
      </c>
      <c r="K32" s="2" t="str">
        <f t="shared" si="9"/>
        <v/>
      </c>
      <c r="L32" s="2" t="str">
        <f t="shared" si="10"/>
        <v/>
      </c>
      <c r="M32" s="2" t="str">
        <f t="shared" si="11"/>
        <v/>
      </c>
      <c r="N32" s="2" t="str">
        <f t="shared" si="12"/>
        <v/>
      </c>
    </row>
    <row r="33" spans="4:14" x14ac:dyDescent="0.25">
      <c r="D33" s="2"/>
      <c r="E33" s="4"/>
      <c r="F33" s="4"/>
      <c r="G33" s="4"/>
      <c r="H33" s="2"/>
      <c r="I33" s="2" t="str">
        <f t="shared" si="7"/>
        <v/>
      </c>
      <c r="J33" s="2" t="str">
        <f t="shared" si="8"/>
        <v/>
      </c>
      <c r="K33" s="2" t="str">
        <f t="shared" si="9"/>
        <v/>
      </c>
      <c r="L33" s="2" t="str">
        <f t="shared" si="10"/>
        <v/>
      </c>
      <c r="M33" s="2" t="str">
        <f t="shared" si="11"/>
        <v/>
      </c>
      <c r="N33" s="2" t="str">
        <f t="shared" si="12"/>
        <v/>
      </c>
    </row>
    <row r="34" spans="4:14" x14ac:dyDescent="0.25">
      <c r="D34" s="2"/>
      <c r="E34" s="2"/>
      <c r="F34" s="2"/>
      <c r="G34" s="2"/>
      <c r="H34" s="2"/>
      <c r="I34" s="2" t="str">
        <f t="shared" si="7"/>
        <v/>
      </c>
      <c r="J34" s="2" t="str">
        <f t="shared" si="8"/>
        <v/>
      </c>
      <c r="K34" s="2" t="str">
        <f t="shared" si="9"/>
        <v/>
      </c>
      <c r="L34" s="2" t="str">
        <f t="shared" si="10"/>
        <v/>
      </c>
      <c r="M34" s="2" t="str">
        <f t="shared" si="11"/>
        <v/>
      </c>
      <c r="N34" s="2" t="str">
        <f t="shared" si="12"/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E4FF-70B5-41D5-9B78-6BA01CC4FB0E}">
  <dimension ref="A6:V28"/>
  <sheetViews>
    <sheetView workbookViewId="0">
      <selection activeCell="C9" sqref="C9:D10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H6" s="2"/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71</v>
      </c>
      <c r="B7" t="s">
        <v>15</v>
      </c>
      <c r="C7">
        <v>10336</v>
      </c>
      <c r="D7" s="2">
        <f>C7-(A_UM!$F$3)</f>
        <v>3730</v>
      </c>
      <c r="E7" s="2">
        <v>7</v>
      </c>
      <c r="F7" s="10">
        <v>1</v>
      </c>
      <c r="G7" s="2">
        <v>14</v>
      </c>
      <c r="H7" s="2"/>
      <c r="I7" s="1" t="str">
        <f t="shared" ref="I7:I28" si="0">IF(D7,"defaultid","")</f>
        <v>defaultid</v>
      </c>
      <c r="J7" s="1" t="str">
        <f t="shared" ref="J7:J28" si="1">IF(D7,"0.0, 0.0, "&amp;D7&amp;".0","")</f>
        <v>0.0, 0.0, 3730.0</v>
      </c>
      <c r="K7" s="1" t="str">
        <f t="shared" ref="K7:K28" si="2">IF(D7,"0.0, 0.0, 0.0","")</f>
        <v>0.0, 0.0, 0.0</v>
      </c>
      <c r="L7" s="2">
        <f t="shared" ref="L7:L28" si="3">IF(D7,1,"")</f>
        <v>1</v>
      </c>
      <c r="M7" s="1" t="str">
        <f t="shared" ref="M7:M28" si="4">IF(D7,"balise.ac","")</f>
        <v>balise.ac</v>
      </c>
      <c r="N7" s="1" t="str">
        <f t="shared" ref="N7:N28" si="5">IF(D7,E7&amp;", "&amp;F7&amp;", "&amp;G7,"")</f>
        <v>7, 1, 14</v>
      </c>
      <c r="P7" t="s">
        <v>71</v>
      </c>
      <c r="Q7" t="s">
        <v>15</v>
      </c>
      <c r="R7">
        <v>10336</v>
      </c>
      <c r="S7" s="2">
        <v>3730</v>
      </c>
      <c r="T7" s="2">
        <v>7</v>
      </c>
      <c r="U7" s="10">
        <v>1</v>
      </c>
      <c r="V7" s="2">
        <v>14</v>
      </c>
    </row>
    <row r="8" spans="1:22" x14ac:dyDescent="0.25">
      <c r="B8" t="s">
        <v>14</v>
      </c>
      <c r="C8">
        <v>10339</v>
      </c>
      <c r="D8" s="2">
        <f>C8-(A_UM!$F$3)</f>
        <v>3733</v>
      </c>
      <c r="E8" s="6">
        <v>3</v>
      </c>
      <c r="F8" s="6">
        <v>3</v>
      </c>
      <c r="G8" s="7">
        <v>14</v>
      </c>
      <c r="H8" s="2">
        <f>D8-D7</f>
        <v>3</v>
      </c>
      <c r="I8" s="1" t="str">
        <f t="shared" si="0"/>
        <v>defaultid</v>
      </c>
      <c r="J8" s="1" t="str">
        <f t="shared" si="1"/>
        <v>0.0, 0.0, 3733.0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3, 3, 14</v>
      </c>
      <c r="Q8" t="s">
        <v>14</v>
      </c>
      <c r="R8">
        <v>10339</v>
      </c>
      <c r="S8" s="2">
        <v>3733</v>
      </c>
      <c r="T8" s="6">
        <v>3</v>
      </c>
      <c r="U8" s="6">
        <v>3</v>
      </c>
      <c r="V8" s="7">
        <v>14</v>
      </c>
    </row>
    <row r="9" spans="1:22" x14ac:dyDescent="0.25">
      <c r="A9" t="s">
        <v>72</v>
      </c>
      <c r="B9" t="s">
        <v>15</v>
      </c>
      <c r="C9" s="12">
        <v>10350</v>
      </c>
      <c r="D9" s="13">
        <f>C9-(A_UM!$F$3)</f>
        <v>3744</v>
      </c>
      <c r="E9" s="2">
        <v>9</v>
      </c>
      <c r="F9" s="2">
        <v>1</v>
      </c>
      <c r="G9" s="2">
        <v>13</v>
      </c>
      <c r="H9" s="2">
        <f t="shared" ref="H9:H20" si="6">D9-D8</f>
        <v>11</v>
      </c>
      <c r="I9" s="1" t="str">
        <f t="shared" si="0"/>
        <v>defaultid</v>
      </c>
      <c r="J9" s="1" t="str">
        <f t="shared" si="1"/>
        <v>0.0, 0.0, 3744.0</v>
      </c>
      <c r="K9" s="1" t="str">
        <f t="shared" si="2"/>
        <v>0.0, 0.0, 0.0</v>
      </c>
      <c r="L9" s="2">
        <f t="shared" si="3"/>
        <v>1</v>
      </c>
      <c r="M9" s="1" t="str">
        <f t="shared" si="4"/>
        <v>balise.ac</v>
      </c>
      <c r="N9" s="1" t="str">
        <f t="shared" si="5"/>
        <v>9, 1, 13</v>
      </c>
      <c r="P9" t="s">
        <v>72</v>
      </c>
      <c r="Q9" t="s">
        <v>15</v>
      </c>
      <c r="R9">
        <v>10349</v>
      </c>
      <c r="S9" s="2">
        <v>3743</v>
      </c>
      <c r="T9" s="2">
        <v>9</v>
      </c>
      <c r="U9" s="2">
        <v>1</v>
      </c>
      <c r="V9" s="2">
        <v>13</v>
      </c>
    </row>
    <row r="10" spans="1:22" x14ac:dyDescent="0.25">
      <c r="B10" t="s">
        <v>14</v>
      </c>
      <c r="C10" s="12">
        <v>10353</v>
      </c>
      <c r="D10" s="13">
        <f>C10-(A_UM!$F$3)</f>
        <v>3747</v>
      </c>
      <c r="E10" s="6">
        <v>4</v>
      </c>
      <c r="F10" s="6">
        <v>12</v>
      </c>
      <c r="G10" s="6">
        <v>14</v>
      </c>
      <c r="H10" s="2">
        <f t="shared" si="6"/>
        <v>3</v>
      </c>
      <c r="I10" s="1" t="str">
        <f t="shared" si="0"/>
        <v>defaultid</v>
      </c>
      <c r="J10" s="1" t="str">
        <f t="shared" si="1"/>
        <v>0.0, 0.0, 3747.0</v>
      </c>
      <c r="K10" s="1" t="str">
        <f t="shared" si="2"/>
        <v>0.0, 0.0, 0.0</v>
      </c>
      <c r="L10" s="2">
        <f t="shared" si="3"/>
        <v>1</v>
      </c>
      <c r="M10" s="1" t="str">
        <f t="shared" si="4"/>
        <v>balise.ac</v>
      </c>
      <c r="N10" s="1" t="str">
        <f t="shared" si="5"/>
        <v>4, 12, 14</v>
      </c>
      <c r="Q10" t="s">
        <v>14</v>
      </c>
      <c r="R10">
        <v>10352</v>
      </c>
      <c r="S10" s="2">
        <v>3746</v>
      </c>
      <c r="T10" s="6">
        <v>4</v>
      </c>
      <c r="U10" s="6">
        <v>12</v>
      </c>
      <c r="V10" s="6">
        <v>14</v>
      </c>
    </row>
    <row r="11" spans="1:22" x14ac:dyDescent="0.25">
      <c r="A11" t="s">
        <v>73</v>
      </c>
      <c r="B11" t="s">
        <v>15</v>
      </c>
      <c r="C11">
        <v>10497</v>
      </c>
      <c r="D11" s="2">
        <f>C11-(A_UM!$F$3)</f>
        <v>3891</v>
      </c>
      <c r="E11" s="6">
        <v>9</v>
      </c>
      <c r="F11" s="7">
        <v>0</v>
      </c>
      <c r="G11" s="7">
        <v>13</v>
      </c>
      <c r="H11" s="2">
        <f t="shared" si="6"/>
        <v>144</v>
      </c>
      <c r="I11" s="1" t="str">
        <f t="shared" si="0"/>
        <v>defaultid</v>
      </c>
      <c r="J11" s="1" t="str">
        <f t="shared" si="1"/>
        <v>0.0, 0.0, 3891.0</v>
      </c>
      <c r="K11" s="1" t="str">
        <f t="shared" si="2"/>
        <v>0.0, 0.0, 0.0</v>
      </c>
      <c r="L11" s="2">
        <f t="shared" si="3"/>
        <v>1</v>
      </c>
      <c r="M11" s="1" t="str">
        <f t="shared" si="4"/>
        <v>balise.ac</v>
      </c>
      <c r="N11" s="1" t="str">
        <f t="shared" si="5"/>
        <v>9, 0, 13</v>
      </c>
      <c r="P11" t="s">
        <v>73</v>
      </c>
      <c r="Q11" t="s">
        <v>15</v>
      </c>
      <c r="R11">
        <v>10497</v>
      </c>
      <c r="S11" s="2">
        <v>3891</v>
      </c>
      <c r="T11" s="6">
        <v>9</v>
      </c>
      <c r="U11" s="7">
        <v>0</v>
      </c>
      <c r="V11" s="7">
        <v>13</v>
      </c>
    </row>
    <row r="12" spans="1:22" x14ac:dyDescent="0.25">
      <c r="B12" t="s">
        <v>14</v>
      </c>
      <c r="C12">
        <v>10500</v>
      </c>
      <c r="D12" s="2">
        <f>C12-(A_UM!$F$3)</f>
        <v>3894</v>
      </c>
      <c r="E12" s="6">
        <v>6</v>
      </c>
      <c r="F12" s="6">
        <v>0</v>
      </c>
      <c r="G12" s="7">
        <v>14</v>
      </c>
      <c r="H12" s="2">
        <f t="shared" si="6"/>
        <v>3</v>
      </c>
      <c r="I12" s="1" t="str">
        <f t="shared" si="0"/>
        <v>defaultid</v>
      </c>
      <c r="J12" s="1" t="str">
        <f t="shared" si="1"/>
        <v>0.0, 0.0, 3894.0</v>
      </c>
      <c r="K12" s="1" t="str">
        <f t="shared" si="2"/>
        <v>0.0, 0.0, 0.0</v>
      </c>
      <c r="L12" s="2">
        <f t="shared" si="3"/>
        <v>1</v>
      </c>
      <c r="M12" s="1" t="str">
        <f t="shared" si="4"/>
        <v>balise.ac</v>
      </c>
      <c r="N12" s="1" t="str">
        <f t="shared" si="5"/>
        <v>6, 0, 14</v>
      </c>
      <c r="Q12" t="s">
        <v>14</v>
      </c>
      <c r="R12">
        <v>10500</v>
      </c>
      <c r="S12" s="2">
        <v>3894</v>
      </c>
      <c r="T12" s="6">
        <v>6</v>
      </c>
      <c r="U12" s="6">
        <v>0</v>
      </c>
      <c r="V12" s="7">
        <v>14</v>
      </c>
    </row>
    <row r="13" spans="1:22" x14ac:dyDescent="0.25">
      <c r="A13" t="s">
        <v>76</v>
      </c>
      <c r="B13" t="s">
        <v>14</v>
      </c>
      <c r="C13">
        <v>10552</v>
      </c>
      <c r="D13" s="2">
        <f>C13-(A_UM!$F$3)</f>
        <v>3946</v>
      </c>
      <c r="E13" s="6">
        <v>4</v>
      </c>
      <c r="F13" s="6">
        <v>14</v>
      </c>
      <c r="G13" s="7">
        <v>12</v>
      </c>
      <c r="H13" s="2">
        <f t="shared" si="6"/>
        <v>52</v>
      </c>
      <c r="I13" s="1" t="str">
        <f t="shared" si="0"/>
        <v>defaultid</v>
      </c>
      <c r="J13" s="1" t="str">
        <f t="shared" si="1"/>
        <v>0.0, 0.0, 3946.0</v>
      </c>
      <c r="K13" s="1" t="str">
        <f t="shared" si="2"/>
        <v>0.0, 0.0, 0.0</v>
      </c>
      <c r="L13" s="2">
        <f t="shared" si="3"/>
        <v>1</v>
      </c>
      <c r="M13" s="1" t="str">
        <f t="shared" si="4"/>
        <v>balise.ac</v>
      </c>
      <c r="N13" s="1" t="str">
        <f t="shared" si="5"/>
        <v>4, 14, 12</v>
      </c>
      <c r="P13" t="s">
        <v>76</v>
      </c>
      <c r="Q13" t="s">
        <v>14</v>
      </c>
      <c r="R13">
        <v>10552</v>
      </c>
      <c r="S13" s="2">
        <v>3946</v>
      </c>
      <c r="T13" s="6">
        <v>4</v>
      </c>
      <c r="U13" s="6">
        <v>14</v>
      </c>
      <c r="V13" s="7">
        <v>12</v>
      </c>
    </row>
    <row r="14" spans="1:22" x14ac:dyDescent="0.25">
      <c r="B14" t="s">
        <v>15</v>
      </c>
      <c r="C14">
        <v>10555</v>
      </c>
      <c r="D14" s="2">
        <f>C14-(A_UM!$F$3)</f>
        <v>3949</v>
      </c>
      <c r="E14" s="2">
        <v>9</v>
      </c>
      <c r="F14" s="2">
        <v>1</v>
      </c>
      <c r="G14" s="2">
        <v>7</v>
      </c>
      <c r="H14" s="2">
        <f t="shared" si="6"/>
        <v>3</v>
      </c>
      <c r="I14" s="1" t="str">
        <f t="shared" si="0"/>
        <v>defaultid</v>
      </c>
      <c r="J14" s="1" t="str">
        <f t="shared" si="1"/>
        <v>0.0, 0.0, 3949.0</v>
      </c>
      <c r="K14" s="1" t="str">
        <f t="shared" si="2"/>
        <v>0.0, 0.0, 0.0</v>
      </c>
      <c r="L14" s="2">
        <f t="shared" si="3"/>
        <v>1</v>
      </c>
      <c r="M14" s="1" t="str">
        <f t="shared" si="4"/>
        <v>balise.ac</v>
      </c>
      <c r="N14" s="1" t="str">
        <f t="shared" si="5"/>
        <v>9, 1, 7</v>
      </c>
      <c r="Q14" t="s">
        <v>15</v>
      </c>
      <c r="R14">
        <v>10555</v>
      </c>
      <c r="S14" s="2">
        <v>3949</v>
      </c>
      <c r="T14" s="2">
        <v>9</v>
      </c>
      <c r="U14" s="2">
        <v>1</v>
      </c>
      <c r="V14" s="2">
        <v>7</v>
      </c>
    </row>
    <row r="15" spans="1:22" x14ac:dyDescent="0.25">
      <c r="A15" t="s">
        <v>77</v>
      </c>
      <c r="B15" t="s">
        <v>14</v>
      </c>
      <c r="C15">
        <v>10574</v>
      </c>
      <c r="D15" s="2">
        <f>C15-(A_UM!$F$3)</f>
        <v>3968</v>
      </c>
      <c r="E15" s="6">
        <v>6</v>
      </c>
      <c r="F15" s="6">
        <v>0</v>
      </c>
      <c r="G15" s="7">
        <v>14</v>
      </c>
      <c r="H15" s="2">
        <f t="shared" si="6"/>
        <v>19</v>
      </c>
      <c r="I15" s="1" t="str">
        <f t="shared" si="0"/>
        <v>defaultid</v>
      </c>
      <c r="J15" s="1" t="str">
        <f t="shared" si="1"/>
        <v>0.0, 0.0, 3968.0</v>
      </c>
      <c r="K15" s="1" t="str">
        <f t="shared" si="2"/>
        <v>0.0, 0.0, 0.0</v>
      </c>
      <c r="L15" s="2">
        <f t="shared" si="3"/>
        <v>1</v>
      </c>
      <c r="M15" s="1" t="str">
        <f t="shared" si="4"/>
        <v>balise.ac</v>
      </c>
      <c r="N15" s="1" t="str">
        <f t="shared" si="5"/>
        <v>6, 0, 14</v>
      </c>
      <c r="P15" t="s">
        <v>77</v>
      </c>
      <c r="Q15" t="s">
        <v>14</v>
      </c>
      <c r="R15">
        <v>10574</v>
      </c>
      <c r="S15" s="2">
        <v>3968</v>
      </c>
      <c r="T15" s="6">
        <v>6</v>
      </c>
      <c r="U15" s="6">
        <v>0</v>
      </c>
      <c r="V15" s="7">
        <v>14</v>
      </c>
    </row>
    <row r="16" spans="1:22" x14ac:dyDescent="0.25">
      <c r="B16" t="s">
        <v>15</v>
      </c>
      <c r="C16">
        <v>10577</v>
      </c>
      <c r="D16" s="2">
        <f>C16-(A_UM!$F$3)</f>
        <v>3971</v>
      </c>
      <c r="E16" s="2">
        <v>9</v>
      </c>
      <c r="F16" s="2">
        <v>1</v>
      </c>
      <c r="G16" s="2">
        <v>7</v>
      </c>
      <c r="H16" s="2">
        <f t="shared" si="6"/>
        <v>3</v>
      </c>
      <c r="I16" s="1" t="str">
        <f t="shared" si="0"/>
        <v>defaultid</v>
      </c>
      <c r="J16" s="1" t="str">
        <f t="shared" si="1"/>
        <v>0.0, 0.0, 3971.0</v>
      </c>
      <c r="K16" s="1" t="str">
        <f t="shared" si="2"/>
        <v>0.0, 0.0, 0.0</v>
      </c>
      <c r="L16" s="2">
        <f t="shared" si="3"/>
        <v>1</v>
      </c>
      <c r="M16" s="1" t="str">
        <f t="shared" si="4"/>
        <v>balise.ac</v>
      </c>
      <c r="N16" s="1" t="str">
        <f t="shared" si="5"/>
        <v>9, 1, 7</v>
      </c>
      <c r="Q16" t="s">
        <v>15</v>
      </c>
      <c r="R16">
        <v>10577</v>
      </c>
      <c r="S16" s="2">
        <v>3971</v>
      </c>
      <c r="T16" s="2">
        <v>9</v>
      </c>
      <c r="U16" s="2">
        <v>1</v>
      </c>
      <c r="V16" s="2">
        <v>7</v>
      </c>
    </row>
    <row r="17" spans="1:22" x14ac:dyDescent="0.25">
      <c r="A17" t="s">
        <v>79</v>
      </c>
      <c r="B17" t="s">
        <v>14</v>
      </c>
      <c r="C17">
        <v>10811</v>
      </c>
      <c r="D17" s="2">
        <f>C17-(A_UM!$F$3)</f>
        <v>4205</v>
      </c>
      <c r="E17" s="6">
        <v>4</v>
      </c>
      <c r="F17" s="6">
        <v>12</v>
      </c>
      <c r="G17" s="6">
        <v>12</v>
      </c>
      <c r="H17" s="2">
        <f t="shared" si="6"/>
        <v>234</v>
      </c>
      <c r="I17" s="2" t="str">
        <f t="shared" si="0"/>
        <v>defaultid</v>
      </c>
      <c r="J17" s="2" t="str">
        <f t="shared" si="1"/>
        <v>0.0, 0.0, 4205.0</v>
      </c>
      <c r="K17" s="2" t="str">
        <f t="shared" si="2"/>
        <v>0.0, 0.0, 0.0</v>
      </c>
      <c r="L17" s="2">
        <f t="shared" si="3"/>
        <v>1</v>
      </c>
      <c r="M17" s="2" t="str">
        <f t="shared" si="4"/>
        <v>balise.ac</v>
      </c>
      <c r="N17" s="2" t="str">
        <f t="shared" si="5"/>
        <v>4, 12, 12</v>
      </c>
      <c r="P17" t="s">
        <v>79</v>
      </c>
      <c r="Q17" t="s">
        <v>14</v>
      </c>
      <c r="R17">
        <v>10811</v>
      </c>
      <c r="S17" s="2">
        <v>4205</v>
      </c>
      <c r="T17" s="6">
        <v>4</v>
      </c>
      <c r="U17" s="6">
        <v>12</v>
      </c>
      <c r="V17" s="6">
        <v>12</v>
      </c>
    </row>
    <row r="18" spans="1:22" x14ac:dyDescent="0.25">
      <c r="B18" t="s">
        <v>15</v>
      </c>
      <c r="C18">
        <v>10814</v>
      </c>
      <c r="D18" s="2">
        <f>C18-(A_UM!$F$3)</f>
        <v>4208</v>
      </c>
      <c r="E18" s="6">
        <v>9</v>
      </c>
      <c r="F18" s="6">
        <v>5</v>
      </c>
      <c r="G18" s="7">
        <v>8</v>
      </c>
      <c r="H18" s="2">
        <f t="shared" si="6"/>
        <v>3</v>
      </c>
      <c r="I18" s="2" t="str">
        <f t="shared" si="0"/>
        <v>defaultid</v>
      </c>
      <c r="J18" s="2" t="str">
        <f t="shared" si="1"/>
        <v>0.0, 0.0, 4208.0</v>
      </c>
      <c r="K18" s="2" t="str">
        <f t="shared" si="2"/>
        <v>0.0, 0.0, 0.0</v>
      </c>
      <c r="L18" s="2">
        <f t="shared" si="3"/>
        <v>1</v>
      </c>
      <c r="M18" s="2" t="str">
        <f t="shared" si="4"/>
        <v>balise.ac</v>
      </c>
      <c r="N18" s="2" t="str">
        <f t="shared" si="5"/>
        <v>9, 5, 8</v>
      </c>
      <c r="Q18" t="s">
        <v>15</v>
      </c>
      <c r="R18">
        <v>10814</v>
      </c>
      <c r="S18" s="2">
        <v>4208</v>
      </c>
      <c r="T18" s="6">
        <v>9</v>
      </c>
      <c r="U18" s="6">
        <v>5</v>
      </c>
      <c r="V18" s="7">
        <v>8</v>
      </c>
    </row>
    <row r="19" spans="1:22" x14ac:dyDescent="0.25">
      <c r="A19" t="s">
        <v>80</v>
      </c>
      <c r="B19" t="s">
        <v>14</v>
      </c>
      <c r="C19">
        <v>10831</v>
      </c>
      <c r="D19" s="2">
        <f>C19-(A_UM!$F$3)</f>
        <v>4225</v>
      </c>
      <c r="E19" s="6">
        <v>3</v>
      </c>
      <c r="F19" s="6">
        <v>3</v>
      </c>
      <c r="G19" s="7">
        <v>4</v>
      </c>
      <c r="H19" s="2">
        <f t="shared" si="6"/>
        <v>17</v>
      </c>
      <c r="I19" s="2" t="str">
        <f t="shared" si="0"/>
        <v>defaultid</v>
      </c>
      <c r="J19" s="2" t="str">
        <f t="shared" si="1"/>
        <v>0.0, 0.0, 4225.0</v>
      </c>
      <c r="K19" s="2" t="str">
        <f t="shared" si="2"/>
        <v>0.0, 0.0, 0.0</v>
      </c>
      <c r="L19" s="2">
        <f t="shared" si="3"/>
        <v>1</v>
      </c>
      <c r="M19" s="2" t="str">
        <f t="shared" si="4"/>
        <v>balise.ac</v>
      </c>
      <c r="N19" s="2" t="str">
        <f t="shared" si="5"/>
        <v>3, 3, 4</v>
      </c>
      <c r="P19" t="s">
        <v>80</v>
      </c>
      <c r="Q19" t="s">
        <v>14</v>
      </c>
      <c r="R19">
        <v>10831</v>
      </c>
      <c r="S19" s="2">
        <v>4225</v>
      </c>
      <c r="T19" s="6">
        <v>3</v>
      </c>
      <c r="U19" s="6">
        <v>3</v>
      </c>
      <c r="V19" s="7">
        <v>4</v>
      </c>
    </row>
    <row r="20" spans="1:22" x14ac:dyDescent="0.25">
      <c r="B20" t="s">
        <v>15</v>
      </c>
      <c r="C20">
        <v>10834</v>
      </c>
      <c r="D20" s="2">
        <f>C20-(A_UM!$F$3)</f>
        <v>4228</v>
      </c>
      <c r="E20" s="2">
        <v>7</v>
      </c>
      <c r="F20" s="10">
        <v>1</v>
      </c>
      <c r="G20" s="2">
        <v>14</v>
      </c>
      <c r="H20" s="2">
        <f t="shared" si="6"/>
        <v>3</v>
      </c>
      <c r="I20" s="2" t="str">
        <f t="shared" si="0"/>
        <v>defaultid</v>
      </c>
      <c r="J20" s="2" t="str">
        <f t="shared" si="1"/>
        <v>0.0, 0.0, 4228.0</v>
      </c>
      <c r="K20" s="2" t="str">
        <f t="shared" si="2"/>
        <v>0.0, 0.0, 0.0</v>
      </c>
      <c r="L20" s="2">
        <f t="shared" si="3"/>
        <v>1</v>
      </c>
      <c r="M20" s="2" t="str">
        <f t="shared" si="4"/>
        <v>balise.ac</v>
      </c>
      <c r="N20" s="2" t="str">
        <f t="shared" si="5"/>
        <v>7, 1, 14</v>
      </c>
      <c r="Q20" t="s">
        <v>15</v>
      </c>
      <c r="R20">
        <v>10834</v>
      </c>
      <c r="S20" s="2">
        <v>4228</v>
      </c>
      <c r="T20" s="2">
        <v>7</v>
      </c>
      <c r="U20" s="10">
        <v>1</v>
      </c>
      <c r="V20" s="2">
        <v>14</v>
      </c>
    </row>
    <row r="21" spans="1:22" x14ac:dyDescent="0.25">
      <c r="D21" s="2"/>
      <c r="E21" s="2"/>
      <c r="F21" s="2"/>
      <c r="G21" s="2"/>
      <c r="H21" s="2"/>
      <c r="I21" s="2" t="str">
        <f t="shared" si="0"/>
        <v/>
      </c>
      <c r="J21" s="2" t="str">
        <f t="shared" si="1"/>
        <v/>
      </c>
      <c r="K21" s="2" t="str">
        <f t="shared" si="2"/>
        <v/>
      </c>
      <c r="L21" s="2" t="str">
        <f t="shared" si="3"/>
        <v/>
      </c>
      <c r="M21" s="2" t="str">
        <f t="shared" si="4"/>
        <v/>
      </c>
      <c r="N21" s="2" t="str">
        <f t="shared" si="5"/>
        <v/>
      </c>
    </row>
    <row r="22" spans="1:22" x14ac:dyDescent="0.25">
      <c r="D22" s="2"/>
      <c r="E22" s="4"/>
      <c r="F22" s="4"/>
      <c r="G22" s="4"/>
      <c r="H22" s="2"/>
      <c r="I22" s="2" t="str">
        <f t="shared" si="0"/>
        <v/>
      </c>
      <c r="J22" s="2" t="str">
        <f t="shared" si="1"/>
        <v/>
      </c>
      <c r="K22" s="2" t="str">
        <f t="shared" si="2"/>
        <v/>
      </c>
      <c r="L22" s="2" t="str">
        <f t="shared" si="3"/>
        <v/>
      </c>
      <c r="M22" s="2" t="str">
        <f t="shared" si="4"/>
        <v/>
      </c>
      <c r="N22" s="2" t="str">
        <f t="shared" si="5"/>
        <v/>
      </c>
    </row>
    <row r="23" spans="1:22" x14ac:dyDescent="0.25">
      <c r="D23" s="2"/>
      <c r="E23" s="4"/>
      <c r="F23" s="4"/>
      <c r="G23" s="4"/>
      <c r="H23" s="2"/>
      <c r="I23" s="2" t="str">
        <f t="shared" si="0"/>
        <v/>
      </c>
      <c r="J23" s="2" t="str">
        <f t="shared" si="1"/>
        <v/>
      </c>
      <c r="K23" s="2" t="str">
        <f t="shared" si="2"/>
        <v/>
      </c>
      <c r="L23" s="2" t="str">
        <f t="shared" si="3"/>
        <v/>
      </c>
      <c r="M23" s="2" t="str">
        <f t="shared" si="4"/>
        <v/>
      </c>
      <c r="N23" s="2" t="str">
        <f t="shared" si="5"/>
        <v/>
      </c>
    </row>
    <row r="24" spans="1:22" x14ac:dyDescent="0.25">
      <c r="D24" s="2"/>
      <c r="E24" s="2"/>
      <c r="F24" s="2"/>
      <c r="G24" s="2"/>
      <c r="H24" s="2"/>
      <c r="I24" s="2" t="str">
        <f t="shared" si="0"/>
        <v/>
      </c>
      <c r="J24" s="2" t="str">
        <f t="shared" si="1"/>
        <v/>
      </c>
      <c r="K24" s="2" t="str">
        <f t="shared" si="2"/>
        <v/>
      </c>
      <c r="L24" s="2" t="str">
        <f t="shared" si="3"/>
        <v/>
      </c>
      <c r="M24" s="2" t="str">
        <f t="shared" si="4"/>
        <v/>
      </c>
      <c r="N24" s="2" t="str">
        <f t="shared" si="5"/>
        <v/>
      </c>
    </row>
    <row r="25" spans="1:22" x14ac:dyDescent="0.25">
      <c r="D25" s="2"/>
      <c r="E25" s="2"/>
      <c r="F25" s="2"/>
      <c r="G25" s="2"/>
      <c r="H25" s="2"/>
      <c r="I25" s="2" t="str">
        <f t="shared" si="0"/>
        <v/>
      </c>
      <c r="J25" s="2" t="str">
        <f t="shared" si="1"/>
        <v/>
      </c>
      <c r="K25" s="2" t="str">
        <f t="shared" si="2"/>
        <v/>
      </c>
      <c r="L25" s="2" t="str">
        <f t="shared" si="3"/>
        <v/>
      </c>
      <c r="M25" s="2" t="str">
        <f t="shared" si="4"/>
        <v/>
      </c>
      <c r="N25" s="2" t="str">
        <f t="shared" si="5"/>
        <v/>
      </c>
    </row>
    <row r="26" spans="1:22" x14ac:dyDescent="0.25">
      <c r="D26" s="2"/>
      <c r="E26" s="2"/>
      <c r="F26" s="2"/>
      <c r="G26" s="2"/>
      <c r="H26" s="2"/>
      <c r="I26" s="2" t="str">
        <f t="shared" si="0"/>
        <v/>
      </c>
      <c r="J26" s="2" t="str">
        <f t="shared" si="1"/>
        <v/>
      </c>
      <c r="K26" s="2" t="str">
        <f t="shared" si="2"/>
        <v/>
      </c>
      <c r="L26" s="2" t="str">
        <f t="shared" si="3"/>
        <v/>
      </c>
      <c r="M26" s="2" t="str">
        <f t="shared" si="4"/>
        <v/>
      </c>
      <c r="N26" s="2" t="str">
        <f t="shared" si="5"/>
        <v/>
      </c>
    </row>
    <row r="27" spans="1:22" x14ac:dyDescent="0.25">
      <c r="D27" s="2"/>
      <c r="E27" s="4"/>
      <c r="F27" s="4"/>
      <c r="G27" s="4"/>
      <c r="H27" s="2"/>
      <c r="I27" s="2" t="str">
        <f t="shared" si="0"/>
        <v/>
      </c>
      <c r="J27" s="2" t="str">
        <f t="shared" si="1"/>
        <v/>
      </c>
      <c r="K27" s="2" t="str">
        <f t="shared" si="2"/>
        <v/>
      </c>
      <c r="L27" s="2" t="str">
        <f t="shared" si="3"/>
        <v/>
      </c>
      <c r="M27" s="2" t="str">
        <f t="shared" si="4"/>
        <v/>
      </c>
      <c r="N27" s="2" t="str">
        <f t="shared" si="5"/>
        <v/>
      </c>
    </row>
    <row r="28" spans="1:22" x14ac:dyDescent="0.25">
      <c r="D28" s="2"/>
      <c r="E28" s="2"/>
      <c r="F28" s="2"/>
      <c r="G28" s="2"/>
      <c r="H28" s="2"/>
      <c r="I28" s="2" t="str">
        <f t="shared" si="0"/>
        <v/>
      </c>
      <c r="J28" s="2" t="str">
        <f t="shared" si="1"/>
        <v/>
      </c>
      <c r="K28" s="2" t="str">
        <f t="shared" si="2"/>
        <v/>
      </c>
      <c r="L28" s="2" t="str">
        <f t="shared" si="3"/>
        <v/>
      </c>
      <c r="M28" s="2" t="str">
        <f t="shared" si="4"/>
        <v/>
      </c>
      <c r="N28" s="2" t="str">
        <f t="shared" si="5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7ED-9338-4EA4-A45F-B69853DB009B}">
  <dimension ref="A6:V17"/>
  <sheetViews>
    <sheetView workbookViewId="0">
      <selection activeCell="P7" sqref="P7:V11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H6" s="2"/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s="2" t="s">
        <v>69</v>
      </c>
      <c r="B7" s="2" t="s">
        <v>15</v>
      </c>
      <c r="C7" s="2">
        <v>10170</v>
      </c>
      <c r="D7" s="2">
        <f>C7-(A_UM!$F$3)</f>
        <v>3564</v>
      </c>
      <c r="E7" s="6">
        <v>7</v>
      </c>
      <c r="F7" s="11">
        <v>1</v>
      </c>
      <c r="G7" s="6">
        <v>14</v>
      </c>
      <c r="H7" s="2"/>
      <c r="I7" s="1" t="str">
        <f t="shared" ref="I7:I17" si="0">IF(D7,"defaultid","")</f>
        <v>defaultid</v>
      </c>
      <c r="J7" s="1" t="str">
        <f t="shared" ref="J7:J17" si="1">IF(D7,"0.0, 0.0, "&amp;D7&amp;".0","")</f>
        <v>0.0, 0.0, 3564.0</v>
      </c>
      <c r="K7" s="1" t="str">
        <f t="shared" ref="K7:K17" si="2">IF(D7,"0.0, 0.0, 0.0","")</f>
        <v>0.0, 0.0, 0.0</v>
      </c>
      <c r="L7" s="2">
        <f t="shared" ref="L7:L17" si="3">IF(D7,1,"")</f>
        <v>1</v>
      </c>
      <c r="M7" s="1" t="str">
        <f t="shared" ref="M7:M17" si="4">IF(D7,"balise.ac","")</f>
        <v>balise.ac</v>
      </c>
      <c r="N7" s="1" t="str">
        <f t="shared" ref="N7:N17" si="5">IF(D7,E7&amp;", "&amp;F7&amp;", "&amp;G7,"")</f>
        <v>7, 1, 14</v>
      </c>
      <c r="P7" s="2" t="s">
        <v>69</v>
      </c>
      <c r="Q7" s="2" t="s">
        <v>15</v>
      </c>
      <c r="R7" s="2">
        <v>10170</v>
      </c>
      <c r="S7" s="2">
        <v>3564</v>
      </c>
      <c r="T7" s="6">
        <v>7</v>
      </c>
      <c r="U7" s="11">
        <v>1</v>
      </c>
      <c r="V7" s="6">
        <v>14</v>
      </c>
    </row>
    <row r="8" spans="1:22" x14ac:dyDescent="0.25">
      <c r="A8" s="2"/>
      <c r="B8" s="2" t="s">
        <v>14</v>
      </c>
      <c r="C8" s="2">
        <v>10173</v>
      </c>
      <c r="D8" s="2">
        <f>C8-(A_UM!$F$3)</f>
        <v>3567</v>
      </c>
      <c r="E8" s="6">
        <v>3</v>
      </c>
      <c r="F8" s="6">
        <v>3</v>
      </c>
      <c r="G8" s="7">
        <v>14</v>
      </c>
      <c r="H8" s="2"/>
      <c r="I8" s="1" t="str">
        <f t="shared" si="0"/>
        <v>defaultid</v>
      </c>
      <c r="J8" s="1" t="str">
        <f t="shared" si="1"/>
        <v>0.0, 0.0, 3567.0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3, 3, 14</v>
      </c>
      <c r="P8" s="2"/>
      <c r="Q8" s="2" t="s">
        <v>14</v>
      </c>
      <c r="R8" s="2">
        <v>10173</v>
      </c>
      <c r="S8" s="2">
        <v>3567</v>
      </c>
      <c r="T8" s="6">
        <v>3</v>
      </c>
      <c r="U8" s="6">
        <v>3</v>
      </c>
      <c r="V8" s="7">
        <v>14</v>
      </c>
    </row>
    <row r="9" spans="1:22" x14ac:dyDescent="0.25">
      <c r="A9" t="s">
        <v>70</v>
      </c>
      <c r="B9" t="s">
        <v>16</v>
      </c>
      <c r="C9">
        <v>10299</v>
      </c>
      <c r="D9" s="2">
        <f>C9-(A_UM!$F$3)</f>
        <v>3693</v>
      </c>
      <c r="E9" s="2">
        <v>14</v>
      </c>
      <c r="F9" s="2">
        <v>10</v>
      </c>
      <c r="G9" s="2">
        <v>6</v>
      </c>
      <c r="H9" s="2"/>
      <c r="I9" s="1" t="str">
        <f t="shared" si="0"/>
        <v>defaultid</v>
      </c>
      <c r="J9" s="1" t="str">
        <f t="shared" si="1"/>
        <v>0.0, 0.0, 3693.0</v>
      </c>
      <c r="K9" s="1" t="str">
        <f t="shared" si="2"/>
        <v>0.0, 0.0, 0.0</v>
      </c>
      <c r="L9" s="2">
        <f t="shared" si="3"/>
        <v>1</v>
      </c>
      <c r="M9" s="1" t="str">
        <f t="shared" si="4"/>
        <v>balise.ac</v>
      </c>
      <c r="N9" s="1" t="str">
        <f t="shared" si="5"/>
        <v>14, 10, 6</v>
      </c>
      <c r="P9" t="s">
        <v>70</v>
      </c>
      <c r="Q9" t="s">
        <v>16</v>
      </c>
      <c r="R9">
        <v>10299</v>
      </c>
      <c r="S9" s="2">
        <v>3693</v>
      </c>
      <c r="T9" s="2">
        <v>14</v>
      </c>
      <c r="U9" s="2">
        <v>10</v>
      </c>
      <c r="V9" s="2">
        <v>6</v>
      </c>
    </row>
    <row r="10" spans="1:22" x14ac:dyDescent="0.25">
      <c r="B10" t="s">
        <v>15</v>
      </c>
      <c r="C10">
        <v>10302</v>
      </c>
      <c r="D10" s="2">
        <f>C10-(A_UM!$F$3)</f>
        <v>3696</v>
      </c>
      <c r="E10" s="2">
        <v>9</v>
      </c>
      <c r="F10" s="2">
        <v>0</v>
      </c>
      <c r="G10" s="2">
        <v>0</v>
      </c>
      <c r="H10" s="2"/>
      <c r="I10" s="1" t="str">
        <f t="shared" si="0"/>
        <v>defaultid</v>
      </c>
      <c r="J10" s="1" t="str">
        <f t="shared" si="1"/>
        <v>0.0, 0.0, 3696.0</v>
      </c>
      <c r="K10" s="1" t="str">
        <f t="shared" si="2"/>
        <v>0.0, 0.0, 0.0</v>
      </c>
      <c r="L10" s="2">
        <f t="shared" si="3"/>
        <v>1</v>
      </c>
      <c r="M10" s="1" t="str">
        <f t="shared" si="4"/>
        <v>balise.ac</v>
      </c>
      <c r="N10" s="1" t="str">
        <f t="shared" si="5"/>
        <v>9, 0, 0</v>
      </c>
      <c r="Q10" t="s">
        <v>15</v>
      </c>
      <c r="R10">
        <v>10302</v>
      </c>
      <c r="S10" s="2">
        <v>3696</v>
      </c>
      <c r="T10" s="2">
        <v>9</v>
      </c>
      <c r="U10" s="2">
        <v>0</v>
      </c>
      <c r="V10" s="2">
        <v>0</v>
      </c>
    </row>
    <row r="11" spans="1:22" x14ac:dyDescent="0.25">
      <c r="B11" t="s">
        <v>14</v>
      </c>
      <c r="C11">
        <v>10305</v>
      </c>
      <c r="D11" s="2">
        <f>C11-(A_UM!$F$3)</f>
        <v>3699</v>
      </c>
      <c r="E11" s="6">
        <v>2</v>
      </c>
      <c r="F11" s="6">
        <v>0</v>
      </c>
      <c r="G11" s="7">
        <v>14</v>
      </c>
      <c r="H11" s="2"/>
      <c r="I11" s="2" t="str">
        <f>IF(D11,"defaultid","")</f>
        <v>defaultid</v>
      </c>
      <c r="J11" s="2" t="str">
        <f>IF(D11,"0.0, 0.0, "&amp;D11&amp;".0","")</f>
        <v>0.0, 0.0, 3699.0</v>
      </c>
      <c r="K11" s="2" t="str">
        <f>IF(D11,"0.0, 0.0, 0.0","")</f>
        <v>0.0, 0.0, 0.0</v>
      </c>
      <c r="L11" s="2">
        <f>IF(D11,1,"")</f>
        <v>1</v>
      </c>
      <c r="M11" s="2" t="str">
        <f>IF(D11,"balise.ac","")</f>
        <v>balise.ac</v>
      </c>
      <c r="N11" s="2" t="str">
        <f>IF(D11,E11&amp;", "&amp;F11&amp;", "&amp;G11,"")</f>
        <v>2, 0, 14</v>
      </c>
      <c r="Q11" t="s">
        <v>14</v>
      </c>
      <c r="R11">
        <v>10305</v>
      </c>
      <c r="S11" s="2">
        <v>3699</v>
      </c>
      <c r="T11" s="6">
        <v>2</v>
      </c>
      <c r="U11" s="6">
        <v>0</v>
      </c>
      <c r="V11" s="7">
        <v>14</v>
      </c>
    </row>
    <row r="12" spans="1:22" x14ac:dyDescent="0.25">
      <c r="D12" s="2"/>
      <c r="E12" s="4"/>
      <c r="F12" s="4"/>
      <c r="G12" s="4"/>
      <c r="H12" s="2"/>
      <c r="I12" s="2" t="str">
        <f t="shared" si="0"/>
        <v/>
      </c>
      <c r="J12" s="2" t="str">
        <f t="shared" si="1"/>
        <v/>
      </c>
      <c r="K12" s="2" t="str">
        <f t="shared" si="2"/>
        <v/>
      </c>
      <c r="L12" s="2" t="str">
        <f t="shared" si="3"/>
        <v/>
      </c>
      <c r="M12" s="2" t="str">
        <f t="shared" si="4"/>
        <v/>
      </c>
      <c r="N12" s="2" t="str">
        <f t="shared" si="5"/>
        <v/>
      </c>
    </row>
    <row r="13" spans="1:22" x14ac:dyDescent="0.25">
      <c r="D13" s="2"/>
      <c r="E13" s="2"/>
      <c r="F13" s="2"/>
      <c r="G13" s="2"/>
      <c r="H13" s="2"/>
      <c r="I13" s="2" t="str">
        <f t="shared" si="0"/>
        <v/>
      </c>
      <c r="J13" s="2" t="str">
        <f t="shared" si="1"/>
        <v/>
      </c>
      <c r="K13" s="2" t="str">
        <f t="shared" si="2"/>
        <v/>
      </c>
      <c r="L13" s="2" t="str">
        <f t="shared" si="3"/>
        <v/>
      </c>
      <c r="M13" s="2" t="str">
        <f t="shared" si="4"/>
        <v/>
      </c>
      <c r="N13" s="2" t="str">
        <f t="shared" si="5"/>
        <v/>
      </c>
    </row>
    <row r="14" spans="1:22" x14ac:dyDescent="0.25">
      <c r="D14" s="2"/>
      <c r="E14" s="2"/>
      <c r="F14" s="2"/>
      <c r="G14" s="2"/>
      <c r="H14" s="2"/>
      <c r="I14" s="2" t="str">
        <f t="shared" si="0"/>
        <v/>
      </c>
      <c r="J14" s="2" t="str">
        <f t="shared" si="1"/>
        <v/>
      </c>
      <c r="K14" s="2" t="str">
        <f t="shared" si="2"/>
        <v/>
      </c>
      <c r="L14" s="2" t="str">
        <f t="shared" si="3"/>
        <v/>
      </c>
      <c r="M14" s="2" t="str">
        <f t="shared" si="4"/>
        <v/>
      </c>
      <c r="N14" s="2" t="str">
        <f t="shared" si="5"/>
        <v/>
      </c>
    </row>
    <row r="15" spans="1:22" x14ac:dyDescent="0.25">
      <c r="D15" s="2"/>
      <c r="E15" s="2"/>
      <c r="F15" s="2"/>
      <c r="G15" s="2"/>
      <c r="H15" s="2"/>
      <c r="I15" s="2" t="str">
        <f t="shared" si="0"/>
        <v/>
      </c>
      <c r="J15" s="2" t="str">
        <f t="shared" si="1"/>
        <v/>
      </c>
      <c r="K15" s="2" t="str">
        <f t="shared" si="2"/>
        <v/>
      </c>
      <c r="L15" s="2" t="str">
        <f t="shared" si="3"/>
        <v/>
      </c>
      <c r="M15" s="2" t="str">
        <f t="shared" si="4"/>
        <v/>
      </c>
      <c r="N15" s="2" t="str">
        <f t="shared" si="5"/>
        <v/>
      </c>
    </row>
    <row r="16" spans="1:22" x14ac:dyDescent="0.25">
      <c r="D16" s="2"/>
      <c r="E16" s="4"/>
      <c r="F16" s="4"/>
      <c r="G16" s="4"/>
      <c r="H16" s="2"/>
      <c r="I16" s="2" t="str">
        <f t="shared" si="0"/>
        <v/>
      </c>
      <c r="J16" s="2" t="str">
        <f t="shared" si="1"/>
        <v/>
      </c>
      <c r="K16" s="2" t="str">
        <f t="shared" si="2"/>
        <v/>
      </c>
      <c r="L16" s="2" t="str">
        <f t="shared" si="3"/>
        <v/>
      </c>
      <c r="M16" s="2" t="str">
        <f t="shared" si="4"/>
        <v/>
      </c>
      <c r="N16" s="2" t="str">
        <f t="shared" si="5"/>
        <v/>
      </c>
    </row>
    <row r="17" spans="4:14" x14ac:dyDescent="0.25">
      <c r="D17" s="2"/>
      <c r="E17" s="2"/>
      <c r="F17" s="2"/>
      <c r="G17" s="2"/>
      <c r="H17" s="2"/>
      <c r="I17" s="2" t="str">
        <f t="shared" si="0"/>
        <v/>
      </c>
      <c r="J17" s="2" t="str">
        <f t="shared" si="1"/>
        <v/>
      </c>
      <c r="K17" s="2" t="str">
        <f t="shared" si="2"/>
        <v/>
      </c>
      <c r="L17" s="2" t="str">
        <f t="shared" si="3"/>
        <v/>
      </c>
      <c r="M17" s="2" t="str">
        <f t="shared" si="4"/>
        <v/>
      </c>
      <c r="N17" s="2" t="str">
        <f t="shared" si="5"/>
        <v/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4662-F21D-4071-A856-9DF6FD51960E}">
  <dimension ref="A6:V33"/>
  <sheetViews>
    <sheetView workbookViewId="0">
      <selection activeCell="G24" sqref="G24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81</v>
      </c>
      <c r="B7" t="s">
        <v>15</v>
      </c>
      <c r="C7">
        <v>10317</v>
      </c>
      <c r="D7" s="2">
        <f>C7-(A_UM!$F$3)</f>
        <v>3711</v>
      </c>
      <c r="E7" s="2">
        <v>9</v>
      </c>
      <c r="F7" s="2">
        <v>0</v>
      </c>
      <c r="G7" s="2">
        <v>8</v>
      </c>
      <c r="I7" s="1" t="str">
        <f t="shared" ref="I7:I33" si="0">IF(D7,"defaultid","")</f>
        <v>defaultid</v>
      </c>
      <c r="J7" s="1" t="str">
        <f t="shared" ref="J7:J33" si="1">IF(D7,"0.0, 0.0, "&amp;D7&amp;".0","")</f>
        <v>0.0, 0.0, 3711.0</v>
      </c>
      <c r="K7" s="1" t="str">
        <f t="shared" ref="K7:K33" si="2">IF(D7,"0.0, 0.0, 0.0","")</f>
        <v>0.0, 0.0, 0.0</v>
      </c>
      <c r="L7" s="2">
        <f t="shared" ref="L7:L33" si="3">IF(D7,1,"")</f>
        <v>1</v>
      </c>
      <c r="M7" s="1" t="str">
        <f t="shared" ref="M7:M33" si="4">IF(D7,"balise.ac","")</f>
        <v>balise.ac</v>
      </c>
      <c r="N7" s="1" t="str">
        <f t="shared" ref="N7:N33" si="5">IF(D7,E7&amp;", "&amp;F7&amp;", "&amp;G7,"")</f>
        <v>9, 0, 8</v>
      </c>
      <c r="P7" t="s">
        <v>81</v>
      </c>
      <c r="Q7" t="s">
        <v>15</v>
      </c>
      <c r="R7">
        <v>10317</v>
      </c>
      <c r="S7" s="2">
        <v>3711</v>
      </c>
      <c r="T7" s="2">
        <v>9</v>
      </c>
      <c r="U7" s="2">
        <v>0</v>
      </c>
      <c r="V7" s="2">
        <v>8</v>
      </c>
    </row>
    <row r="8" spans="1:22" x14ac:dyDescent="0.25">
      <c r="B8" t="s">
        <v>14</v>
      </c>
      <c r="C8">
        <v>10320</v>
      </c>
      <c r="D8" s="2">
        <f>C8-(A_UM!$F$3)</f>
        <v>3714</v>
      </c>
      <c r="E8" s="6">
        <v>6</v>
      </c>
      <c r="F8" s="6">
        <v>0</v>
      </c>
      <c r="G8" s="7">
        <v>14</v>
      </c>
      <c r="H8">
        <f>D8-D7</f>
        <v>3</v>
      </c>
      <c r="I8" s="1" t="str">
        <f t="shared" si="0"/>
        <v>defaultid</v>
      </c>
      <c r="J8" s="1" t="str">
        <f t="shared" si="1"/>
        <v>0.0, 0.0, 3714.0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6, 0, 14</v>
      </c>
      <c r="Q8" t="s">
        <v>14</v>
      </c>
      <c r="R8">
        <v>10320</v>
      </c>
      <c r="S8" s="2">
        <v>3714</v>
      </c>
      <c r="T8" s="6">
        <v>6</v>
      </c>
      <c r="U8" s="6">
        <v>0</v>
      </c>
      <c r="V8" s="7">
        <v>14</v>
      </c>
    </row>
    <row r="9" spans="1:22" x14ac:dyDescent="0.25">
      <c r="A9" t="s">
        <v>82</v>
      </c>
      <c r="B9" t="s">
        <v>15</v>
      </c>
      <c r="C9">
        <v>10331</v>
      </c>
      <c r="D9" s="2">
        <f>C9-(A_UM!$F$3)</f>
        <v>3725</v>
      </c>
      <c r="E9" s="2">
        <v>9</v>
      </c>
      <c r="F9" s="2">
        <v>1</v>
      </c>
      <c r="G9" s="2">
        <v>12</v>
      </c>
      <c r="H9">
        <f t="shared" ref="H9:H22" si="6">D9-D8</f>
        <v>11</v>
      </c>
      <c r="I9" s="2" t="str">
        <f t="shared" si="0"/>
        <v>defaultid</v>
      </c>
      <c r="J9" s="1" t="str">
        <f t="shared" si="1"/>
        <v>0.0, 0.0, 3725.0</v>
      </c>
      <c r="K9" s="1" t="str">
        <f t="shared" si="2"/>
        <v>0.0, 0.0, 0.0</v>
      </c>
      <c r="L9" s="2">
        <f t="shared" si="3"/>
        <v>1</v>
      </c>
      <c r="M9" s="1" t="str">
        <f t="shared" si="4"/>
        <v>balise.ac</v>
      </c>
      <c r="N9" s="1" t="str">
        <f t="shared" si="5"/>
        <v>9, 1, 12</v>
      </c>
      <c r="P9" t="s">
        <v>82</v>
      </c>
      <c r="Q9" t="s">
        <v>15</v>
      </c>
      <c r="R9">
        <v>10331</v>
      </c>
      <c r="S9" s="2">
        <v>3725</v>
      </c>
      <c r="T9" s="2">
        <v>9</v>
      </c>
      <c r="U9" s="2">
        <v>1</v>
      </c>
      <c r="V9" s="2">
        <v>12</v>
      </c>
    </row>
    <row r="10" spans="1:22" x14ac:dyDescent="0.25">
      <c r="B10" t="s">
        <v>14</v>
      </c>
      <c r="C10">
        <v>10334</v>
      </c>
      <c r="D10" s="2">
        <f>C10-(A_UM!$F$3)</f>
        <v>3728</v>
      </c>
      <c r="E10" s="6">
        <v>4</v>
      </c>
      <c r="F10" s="6">
        <v>12</v>
      </c>
      <c r="G10" s="6">
        <v>14</v>
      </c>
      <c r="H10">
        <f t="shared" si="6"/>
        <v>3</v>
      </c>
      <c r="I10" s="2" t="str">
        <f t="shared" si="0"/>
        <v>defaultid</v>
      </c>
      <c r="J10" s="1" t="str">
        <f t="shared" si="1"/>
        <v>0.0, 0.0, 3728.0</v>
      </c>
      <c r="K10" s="1" t="str">
        <f t="shared" si="2"/>
        <v>0.0, 0.0, 0.0</v>
      </c>
      <c r="L10" s="2">
        <f t="shared" si="3"/>
        <v>1</v>
      </c>
      <c r="M10" s="1" t="str">
        <f t="shared" si="4"/>
        <v>balise.ac</v>
      </c>
      <c r="N10" s="1" t="str">
        <f t="shared" si="5"/>
        <v>4, 12, 14</v>
      </c>
      <c r="Q10" t="s">
        <v>14</v>
      </c>
      <c r="R10">
        <v>10334</v>
      </c>
      <c r="S10" s="2">
        <v>3728</v>
      </c>
      <c r="T10" s="6">
        <v>4</v>
      </c>
      <c r="U10" s="6">
        <v>12</v>
      </c>
      <c r="V10" s="6">
        <v>14</v>
      </c>
    </row>
    <row r="11" spans="1:22" x14ac:dyDescent="0.25">
      <c r="A11" t="s">
        <v>83</v>
      </c>
      <c r="B11" t="s">
        <v>15</v>
      </c>
      <c r="C11">
        <v>10370</v>
      </c>
      <c r="D11" s="2">
        <f>C11-(A_UM!$F$3)</f>
        <v>3764</v>
      </c>
      <c r="E11" s="2">
        <v>9</v>
      </c>
      <c r="F11" s="2">
        <v>0</v>
      </c>
      <c r="G11" s="2">
        <v>12</v>
      </c>
      <c r="H11">
        <f t="shared" si="6"/>
        <v>36</v>
      </c>
      <c r="I11" s="2" t="str">
        <f t="shared" si="0"/>
        <v>defaultid</v>
      </c>
      <c r="J11" s="1" t="str">
        <f t="shared" si="1"/>
        <v>0.0, 0.0, 3764.0</v>
      </c>
      <c r="K11" s="1" t="str">
        <f t="shared" si="2"/>
        <v>0.0, 0.0, 0.0</v>
      </c>
      <c r="L11" s="2">
        <f t="shared" si="3"/>
        <v>1</v>
      </c>
      <c r="M11" s="1" t="str">
        <f t="shared" si="4"/>
        <v>balise.ac</v>
      </c>
      <c r="N11" s="1" t="str">
        <f t="shared" si="5"/>
        <v>9, 0, 12</v>
      </c>
      <c r="P11" t="s">
        <v>83</v>
      </c>
      <c r="Q11" t="s">
        <v>15</v>
      </c>
      <c r="R11">
        <v>10370</v>
      </c>
      <c r="S11" s="2">
        <v>3764</v>
      </c>
      <c r="T11" s="2">
        <v>9</v>
      </c>
      <c r="U11" s="2">
        <v>0</v>
      </c>
      <c r="V11" s="2">
        <v>12</v>
      </c>
    </row>
    <row r="12" spans="1:22" x14ac:dyDescent="0.25">
      <c r="B12" t="s">
        <v>14</v>
      </c>
      <c r="C12">
        <v>10373</v>
      </c>
      <c r="D12" s="2">
        <f>C12-(A_UM!$F$3)</f>
        <v>3767</v>
      </c>
      <c r="E12" s="6">
        <v>6</v>
      </c>
      <c r="F12" s="6">
        <v>0</v>
      </c>
      <c r="G12" s="7">
        <v>14</v>
      </c>
      <c r="H12">
        <f t="shared" si="6"/>
        <v>3</v>
      </c>
      <c r="I12" s="2" t="str">
        <f t="shared" si="0"/>
        <v>defaultid</v>
      </c>
      <c r="J12" s="1" t="str">
        <f t="shared" si="1"/>
        <v>0.0, 0.0, 3767.0</v>
      </c>
      <c r="K12" s="1" t="str">
        <f t="shared" si="2"/>
        <v>0.0, 0.0, 0.0</v>
      </c>
      <c r="L12" s="2">
        <f t="shared" si="3"/>
        <v>1</v>
      </c>
      <c r="M12" s="1" t="str">
        <f t="shared" si="4"/>
        <v>balise.ac</v>
      </c>
      <c r="N12" s="1" t="str">
        <f t="shared" si="5"/>
        <v>6, 0, 14</v>
      </c>
      <c r="Q12" t="s">
        <v>14</v>
      </c>
      <c r="R12">
        <v>10373</v>
      </c>
      <c r="S12" s="2">
        <v>3767</v>
      </c>
      <c r="T12" s="6">
        <v>6</v>
      </c>
      <c r="U12" s="6">
        <v>0</v>
      </c>
      <c r="V12" s="7">
        <v>14</v>
      </c>
    </row>
    <row r="13" spans="1:22" x14ac:dyDescent="0.25">
      <c r="A13" t="s">
        <v>84</v>
      </c>
      <c r="B13" t="s">
        <v>15</v>
      </c>
      <c r="C13">
        <v>10388</v>
      </c>
      <c r="D13" s="2">
        <f>C13-(A_UM!$F$3)</f>
        <v>3782</v>
      </c>
      <c r="E13" s="2">
        <v>9</v>
      </c>
      <c r="F13" s="2">
        <v>0</v>
      </c>
      <c r="G13" s="2">
        <v>5</v>
      </c>
      <c r="H13">
        <f t="shared" si="6"/>
        <v>15</v>
      </c>
      <c r="I13" s="2" t="str">
        <f t="shared" si="0"/>
        <v>defaultid</v>
      </c>
      <c r="J13" s="1" t="str">
        <f t="shared" si="1"/>
        <v>0.0, 0.0, 3782.0</v>
      </c>
      <c r="K13" s="1" t="str">
        <f t="shared" si="2"/>
        <v>0.0, 0.0, 0.0</v>
      </c>
      <c r="L13" s="2">
        <f t="shared" si="3"/>
        <v>1</v>
      </c>
      <c r="M13" s="1" t="str">
        <f t="shared" si="4"/>
        <v>balise.ac</v>
      </c>
      <c r="N13" s="1" t="str">
        <f t="shared" si="5"/>
        <v>9, 0, 5</v>
      </c>
      <c r="P13" t="s">
        <v>84</v>
      </c>
      <c r="Q13" t="s">
        <v>15</v>
      </c>
      <c r="R13">
        <v>10388</v>
      </c>
      <c r="S13" s="2">
        <v>3782</v>
      </c>
      <c r="T13" s="2">
        <v>9</v>
      </c>
      <c r="U13" s="2">
        <v>0</v>
      </c>
      <c r="V13" s="2">
        <v>5</v>
      </c>
    </row>
    <row r="14" spans="1:22" x14ac:dyDescent="0.25">
      <c r="B14" t="s">
        <v>14</v>
      </c>
      <c r="C14">
        <v>10391</v>
      </c>
      <c r="D14" s="2">
        <f>C14-(A_UM!$F$3)</f>
        <v>3785</v>
      </c>
      <c r="E14" s="6">
        <v>4</v>
      </c>
      <c r="F14" s="6">
        <v>14</v>
      </c>
      <c r="G14" s="7">
        <v>12</v>
      </c>
      <c r="H14">
        <f t="shared" si="6"/>
        <v>3</v>
      </c>
      <c r="I14" s="2" t="str">
        <f t="shared" si="0"/>
        <v>defaultid</v>
      </c>
      <c r="J14" s="1" t="str">
        <f t="shared" si="1"/>
        <v>0.0, 0.0, 3785.0</v>
      </c>
      <c r="K14" s="1" t="str">
        <f t="shared" si="2"/>
        <v>0.0, 0.0, 0.0</v>
      </c>
      <c r="L14" s="2">
        <f t="shared" si="3"/>
        <v>1</v>
      </c>
      <c r="M14" s="1" t="str">
        <f t="shared" si="4"/>
        <v>balise.ac</v>
      </c>
      <c r="N14" s="1" t="str">
        <f t="shared" si="5"/>
        <v>4, 14, 12</v>
      </c>
      <c r="Q14" t="s">
        <v>14</v>
      </c>
      <c r="R14">
        <v>10391</v>
      </c>
      <c r="S14" s="2">
        <v>3785</v>
      </c>
      <c r="T14" s="6">
        <v>4</v>
      </c>
      <c r="U14" s="6">
        <v>14</v>
      </c>
      <c r="V14" s="7">
        <v>12</v>
      </c>
    </row>
    <row r="15" spans="1:22" x14ac:dyDescent="0.25">
      <c r="A15" t="s">
        <v>85</v>
      </c>
      <c r="B15" t="s">
        <v>14</v>
      </c>
      <c r="C15">
        <v>10556</v>
      </c>
      <c r="D15" s="2">
        <f>C15-(A_UM!$F$3)</f>
        <v>3950</v>
      </c>
      <c r="E15" s="6">
        <v>4</v>
      </c>
      <c r="F15" s="6">
        <v>14</v>
      </c>
      <c r="G15" s="7">
        <v>12</v>
      </c>
      <c r="H15">
        <f t="shared" si="6"/>
        <v>165</v>
      </c>
      <c r="I15" s="2" t="str">
        <f t="shared" si="0"/>
        <v>defaultid</v>
      </c>
      <c r="J15" s="1" t="str">
        <f t="shared" si="1"/>
        <v>0.0, 0.0, 3950.0</v>
      </c>
      <c r="K15" s="1" t="str">
        <f t="shared" si="2"/>
        <v>0.0, 0.0, 0.0</v>
      </c>
      <c r="L15" s="2">
        <f t="shared" si="3"/>
        <v>1</v>
      </c>
      <c r="M15" s="1" t="str">
        <f t="shared" si="4"/>
        <v>balise.ac</v>
      </c>
      <c r="N15" s="1" t="str">
        <f t="shared" si="5"/>
        <v>4, 14, 12</v>
      </c>
      <c r="P15" t="s">
        <v>85</v>
      </c>
      <c r="Q15" t="s">
        <v>14</v>
      </c>
      <c r="R15">
        <v>10556</v>
      </c>
      <c r="S15" s="2">
        <v>3950</v>
      </c>
      <c r="T15" s="6">
        <v>4</v>
      </c>
      <c r="U15" s="6">
        <v>14</v>
      </c>
      <c r="V15" s="7">
        <v>12</v>
      </c>
    </row>
    <row r="16" spans="1:22" x14ac:dyDescent="0.25">
      <c r="B16" t="s">
        <v>15</v>
      </c>
      <c r="C16">
        <v>10559</v>
      </c>
      <c r="D16" s="2">
        <f>C16-(A_UM!$F$3)</f>
        <v>3953</v>
      </c>
      <c r="E16" s="2">
        <v>9</v>
      </c>
      <c r="F16" s="2">
        <v>1</v>
      </c>
      <c r="G16" s="2">
        <v>5</v>
      </c>
      <c r="H16">
        <f t="shared" si="6"/>
        <v>3</v>
      </c>
      <c r="I16" s="2" t="str">
        <f t="shared" si="0"/>
        <v>defaultid</v>
      </c>
      <c r="J16" s="1" t="str">
        <f t="shared" si="1"/>
        <v>0.0, 0.0, 3953.0</v>
      </c>
      <c r="K16" s="1" t="str">
        <f t="shared" si="2"/>
        <v>0.0, 0.0, 0.0</v>
      </c>
      <c r="L16" s="2">
        <f t="shared" si="3"/>
        <v>1</v>
      </c>
      <c r="M16" s="1" t="str">
        <f t="shared" si="4"/>
        <v>balise.ac</v>
      </c>
      <c r="N16" s="1" t="str">
        <f t="shared" si="5"/>
        <v>9, 1, 5</v>
      </c>
      <c r="Q16" t="s">
        <v>15</v>
      </c>
      <c r="R16">
        <v>10559</v>
      </c>
      <c r="S16" s="2">
        <v>3953</v>
      </c>
      <c r="T16" s="2">
        <v>9</v>
      </c>
      <c r="U16" s="2">
        <v>1</v>
      </c>
      <c r="V16" s="2">
        <v>5</v>
      </c>
    </row>
    <row r="17" spans="1:22" x14ac:dyDescent="0.25">
      <c r="A17" t="s">
        <v>75</v>
      </c>
      <c r="B17" t="s">
        <v>14</v>
      </c>
      <c r="C17">
        <v>10574</v>
      </c>
      <c r="D17" s="2">
        <f>C17-(A_UM!$F$3)</f>
        <v>3968</v>
      </c>
      <c r="E17" s="6">
        <v>6</v>
      </c>
      <c r="F17" s="6">
        <v>0</v>
      </c>
      <c r="G17" s="7">
        <v>14</v>
      </c>
      <c r="H17">
        <f t="shared" si="6"/>
        <v>15</v>
      </c>
      <c r="I17" s="2" t="str">
        <f t="shared" si="0"/>
        <v>defaultid</v>
      </c>
      <c r="J17" s="1" t="str">
        <f t="shared" si="1"/>
        <v>0.0, 0.0, 3968.0</v>
      </c>
      <c r="K17" s="1" t="str">
        <f t="shared" si="2"/>
        <v>0.0, 0.0, 0.0</v>
      </c>
      <c r="L17" s="2">
        <f t="shared" si="3"/>
        <v>1</v>
      </c>
      <c r="M17" s="1" t="str">
        <f t="shared" si="4"/>
        <v>balise.ac</v>
      </c>
      <c r="N17" s="1" t="str">
        <f t="shared" si="5"/>
        <v>6, 0, 14</v>
      </c>
      <c r="P17" t="s">
        <v>75</v>
      </c>
      <c r="Q17" t="s">
        <v>14</v>
      </c>
      <c r="R17">
        <v>10574</v>
      </c>
      <c r="S17" s="2">
        <v>3968</v>
      </c>
      <c r="T17" s="6">
        <v>6</v>
      </c>
      <c r="U17" s="6">
        <v>0</v>
      </c>
      <c r="V17" s="7">
        <v>14</v>
      </c>
    </row>
    <row r="18" spans="1:22" x14ac:dyDescent="0.25">
      <c r="B18" t="s">
        <v>15</v>
      </c>
      <c r="C18">
        <v>10577</v>
      </c>
      <c r="D18" s="2">
        <f>C18-(A_UM!$F$3)</f>
        <v>3971</v>
      </c>
      <c r="E18" s="2">
        <v>9</v>
      </c>
      <c r="F18" s="2">
        <v>2</v>
      </c>
      <c r="G18" s="2">
        <v>1</v>
      </c>
      <c r="H18">
        <f t="shared" si="6"/>
        <v>3</v>
      </c>
      <c r="I18" s="2" t="str">
        <f t="shared" si="0"/>
        <v>defaultid</v>
      </c>
      <c r="J18" s="1" t="str">
        <f t="shared" si="1"/>
        <v>0.0, 0.0, 3971.0</v>
      </c>
      <c r="K18" s="1" t="str">
        <f t="shared" si="2"/>
        <v>0.0, 0.0, 0.0</v>
      </c>
      <c r="L18" s="2">
        <f t="shared" si="3"/>
        <v>1</v>
      </c>
      <c r="M18" s="1" t="str">
        <f t="shared" si="4"/>
        <v>balise.ac</v>
      </c>
      <c r="N18" s="1" t="str">
        <f t="shared" si="5"/>
        <v>9, 2, 1</v>
      </c>
      <c r="Q18" t="s">
        <v>15</v>
      </c>
      <c r="R18">
        <v>10577</v>
      </c>
      <c r="S18" s="2">
        <v>3971</v>
      </c>
      <c r="T18" s="2">
        <v>9</v>
      </c>
      <c r="U18" s="2">
        <v>2</v>
      </c>
      <c r="V18" s="2">
        <v>1</v>
      </c>
    </row>
    <row r="19" spans="1:22" x14ac:dyDescent="0.25">
      <c r="A19" t="s">
        <v>78</v>
      </c>
      <c r="B19" t="s">
        <v>14</v>
      </c>
      <c r="C19">
        <v>10794</v>
      </c>
      <c r="D19" s="2">
        <f>C19-(A_UM!$F$3)</f>
        <v>4188</v>
      </c>
      <c r="E19" s="6">
        <v>4</v>
      </c>
      <c r="F19" s="6">
        <v>12</v>
      </c>
      <c r="G19" s="6">
        <v>12</v>
      </c>
      <c r="H19">
        <f t="shared" si="6"/>
        <v>217</v>
      </c>
      <c r="I19" s="2" t="str">
        <f t="shared" si="0"/>
        <v>defaultid</v>
      </c>
      <c r="J19" s="1" t="str">
        <f t="shared" si="1"/>
        <v>0.0, 0.0, 4188.0</v>
      </c>
      <c r="K19" s="1" t="str">
        <f t="shared" si="2"/>
        <v>0.0, 0.0, 0.0</v>
      </c>
      <c r="L19" s="2">
        <f t="shared" si="3"/>
        <v>1</v>
      </c>
      <c r="M19" s="1" t="str">
        <f t="shared" si="4"/>
        <v>balise.ac</v>
      </c>
      <c r="N19" s="1" t="str">
        <f t="shared" si="5"/>
        <v>4, 12, 12</v>
      </c>
      <c r="P19" t="s">
        <v>78</v>
      </c>
      <c r="Q19" t="s">
        <v>14</v>
      </c>
      <c r="R19">
        <v>10794</v>
      </c>
      <c r="S19" s="2">
        <v>4188</v>
      </c>
      <c r="T19" s="6">
        <v>4</v>
      </c>
      <c r="U19" s="6">
        <v>12</v>
      </c>
      <c r="V19" s="6">
        <v>12</v>
      </c>
    </row>
    <row r="20" spans="1:22" x14ac:dyDescent="0.25">
      <c r="B20" t="s">
        <v>15</v>
      </c>
      <c r="C20">
        <v>10797</v>
      </c>
      <c r="D20" s="2">
        <f>C20-(A_UM!$F$3)</f>
        <v>4191</v>
      </c>
      <c r="E20" s="6">
        <v>9</v>
      </c>
      <c r="F20" s="6">
        <v>5</v>
      </c>
      <c r="G20" s="7">
        <v>14</v>
      </c>
      <c r="H20">
        <f t="shared" si="6"/>
        <v>3</v>
      </c>
      <c r="I20" s="2" t="str">
        <f t="shared" si="0"/>
        <v>defaultid</v>
      </c>
      <c r="J20" s="1" t="str">
        <f t="shared" si="1"/>
        <v>0.0, 0.0, 4191.0</v>
      </c>
      <c r="K20" s="1" t="str">
        <f t="shared" si="2"/>
        <v>0.0, 0.0, 0.0</v>
      </c>
      <c r="L20" s="2">
        <f t="shared" si="3"/>
        <v>1</v>
      </c>
      <c r="M20" s="1" t="str">
        <f t="shared" si="4"/>
        <v>balise.ac</v>
      </c>
      <c r="N20" s="1" t="str">
        <f t="shared" si="5"/>
        <v>9, 5, 14</v>
      </c>
      <c r="Q20" t="s">
        <v>15</v>
      </c>
      <c r="R20">
        <v>10797</v>
      </c>
      <c r="S20" s="2">
        <v>4191</v>
      </c>
      <c r="T20" s="6">
        <v>9</v>
      </c>
      <c r="U20" s="6">
        <v>5</v>
      </c>
      <c r="V20" s="7">
        <v>14</v>
      </c>
    </row>
    <row r="21" spans="1:22" x14ac:dyDescent="0.25">
      <c r="A21" t="s">
        <v>74</v>
      </c>
      <c r="B21" t="s">
        <v>14</v>
      </c>
      <c r="C21">
        <v>10810</v>
      </c>
      <c r="D21" s="2">
        <f>C21-(A_UM!$F$3)</f>
        <v>4204</v>
      </c>
      <c r="E21" s="6">
        <v>6</v>
      </c>
      <c r="F21" s="6">
        <v>0</v>
      </c>
      <c r="G21" s="7">
        <v>14</v>
      </c>
      <c r="H21">
        <f t="shared" si="6"/>
        <v>13</v>
      </c>
      <c r="I21" s="2" t="str">
        <f t="shared" si="0"/>
        <v>defaultid</v>
      </c>
      <c r="J21" s="1" t="str">
        <f t="shared" si="1"/>
        <v>0.0, 0.0, 4204.0</v>
      </c>
      <c r="K21" s="1" t="str">
        <f t="shared" si="2"/>
        <v>0.0, 0.0, 0.0</v>
      </c>
      <c r="L21" s="2">
        <f t="shared" si="3"/>
        <v>1</v>
      </c>
      <c r="M21" s="1" t="str">
        <f t="shared" si="4"/>
        <v>balise.ac</v>
      </c>
      <c r="N21" s="1" t="str">
        <f t="shared" si="5"/>
        <v>6, 0, 14</v>
      </c>
      <c r="P21" t="s">
        <v>74</v>
      </c>
      <c r="Q21" t="s">
        <v>14</v>
      </c>
      <c r="R21">
        <v>10810</v>
      </c>
      <c r="S21" s="2">
        <v>4204</v>
      </c>
      <c r="T21" s="6">
        <v>6</v>
      </c>
      <c r="U21" s="6">
        <v>0</v>
      </c>
      <c r="V21" s="7">
        <v>14</v>
      </c>
    </row>
    <row r="22" spans="1:22" x14ac:dyDescent="0.25">
      <c r="B22" t="s">
        <v>15</v>
      </c>
      <c r="C22">
        <v>10813</v>
      </c>
      <c r="D22" s="2">
        <f>C22-(A_UM!$F$3)</f>
        <v>4207</v>
      </c>
      <c r="E22" s="6">
        <v>9</v>
      </c>
      <c r="F22" s="6">
        <v>0</v>
      </c>
      <c r="G22" s="6">
        <v>10</v>
      </c>
      <c r="H22">
        <f t="shared" si="6"/>
        <v>3</v>
      </c>
      <c r="I22" s="2" t="str">
        <f t="shared" si="0"/>
        <v>defaultid</v>
      </c>
      <c r="J22" s="1" t="str">
        <f t="shared" si="1"/>
        <v>0.0, 0.0, 4207.0</v>
      </c>
      <c r="K22" s="1" t="str">
        <f t="shared" si="2"/>
        <v>0.0, 0.0, 0.0</v>
      </c>
      <c r="L22" s="2">
        <f t="shared" si="3"/>
        <v>1</v>
      </c>
      <c r="M22" s="1" t="str">
        <f t="shared" si="4"/>
        <v>balise.ac</v>
      </c>
      <c r="N22" s="1" t="str">
        <f t="shared" si="5"/>
        <v>9, 0, 10</v>
      </c>
      <c r="Q22" t="s">
        <v>15</v>
      </c>
      <c r="R22">
        <v>10813</v>
      </c>
      <c r="S22" s="2">
        <v>4207</v>
      </c>
      <c r="T22" s="6">
        <v>9</v>
      </c>
      <c r="U22" s="6">
        <v>0</v>
      </c>
      <c r="V22" s="6">
        <v>10</v>
      </c>
    </row>
    <row r="23" spans="1:22" x14ac:dyDescent="0.25">
      <c r="D23" s="2"/>
      <c r="E23" s="2"/>
      <c r="F23" s="2"/>
      <c r="G23" s="2"/>
      <c r="I23" s="2" t="str">
        <f t="shared" si="0"/>
        <v/>
      </c>
      <c r="J23" s="1" t="str">
        <f t="shared" si="1"/>
        <v/>
      </c>
      <c r="K23" s="1" t="str">
        <f t="shared" si="2"/>
        <v/>
      </c>
      <c r="L23" s="2" t="str">
        <f t="shared" si="3"/>
        <v/>
      </c>
      <c r="M23" s="1" t="str">
        <f t="shared" si="4"/>
        <v/>
      </c>
      <c r="N23" s="1" t="str">
        <f t="shared" si="5"/>
        <v/>
      </c>
    </row>
    <row r="24" spans="1:22" x14ac:dyDescent="0.25">
      <c r="D24" s="2"/>
      <c r="E24" s="2"/>
      <c r="F24" s="2"/>
      <c r="G24" s="2"/>
      <c r="I24" s="2" t="str">
        <f t="shared" si="0"/>
        <v/>
      </c>
      <c r="J24" s="1" t="str">
        <f t="shared" si="1"/>
        <v/>
      </c>
      <c r="K24" s="1" t="str">
        <f t="shared" si="2"/>
        <v/>
      </c>
      <c r="L24" s="2" t="str">
        <f t="shared" si="3"/>
        <v/>
      </c>
      <c r="M24" s="1" t="str">
        <f t="shared" si="4"/>
        <v/>
      </c>
      <c r="N24" s="1" t="str">
        <f t="shared" si="5"/>
        <v/>
      </c>
    </row>
    <row r="25" spans="1:22" x14ac:dyDescent="0.25">
      <c r="D25" s="2"/>
      <c r="E25" s="2"/>
      <c r="F25" s="2"/>
      <c r="G25" s="2"/>
      <c r="I25" s="2" t="str">
        <f t="shared" si="0"/>
        <v/>
      </c>
      <c r="J25" s="1" t="str">
        <f t="shared" si="1"/>
        <v/>
      </c>
      <c r="K25" s="1" t="str">
        <f t="shared" si="2"/>
        <v/>
      </c>
      <c r="L25" s="2" t="str">
        <f t="shared" si="3"/>
        <v/>
      </c>
      <c r="M25" s="1" t="str">
        <f t="shared" si="4"/>
        <v/>
      </c>
      <c r="N25" s="1" t="str">
        <f t="shared" si="5"/>
        <v/>
      </c>
    </row>
    <row r="26" spans="1:22" x14ac:dyDescent="0.25">
      <c r="D26" s="2"/>
      <c r="E26" s="2"/>
      <c r="F26" s="2"/>
      <c r="G26" s="2"/>
      <c r="I26" s="2" t="str">
        <f t="shared" si="0"/>
        <v/>
      </c>
      <c r="J26" s="1" t="str">
        <f t="shared" si="1"/>
        <v/>
      </c>
      <c r="K26" s="1" t="str">
        <f t="shared" si="2"/>
        <v/>
      </c>
      <c r="L26" s="2" t="str">
        <f t="shared" si="3"/>
        <v/>
      </c>
      <c r="M26" s="1" t="str">
        <f t="shared" si="4"/>
        <v/>
      </c>
      <c r="N26" s="1" t="str">
        <f t="shared" si="5"/>
        <v/>
      </c>
    </row>
    <row r="27" spans="1:22" x14ac:dyDescent="0.25">
      <c r="D27" s="2"/>
      <c r="E27" s="2"/>
      <c r="F27" s="2"/>
      <c r="G27" s="2"/>
      <c r="I27" s="2" t="str">
        <f t="shared" si="0"/>
        <v/>
      </c>
      <c r="J27" s="1" t="str">
        <f t="shared" si="1"/>
        <v/>
      </c>
      <c r="K27" s="1" t="str">
        <f t="shared" si="2"/>
        <v/>
      </c>
      <c r="L27" s="2" t="str">
        <f t="shared" si="3"/>
        <v/>
      </c>
      <c r="M27" s="1" t="str">
        <f t="shared" si="4"/>
        <v/>
      </c>
      <c r="N27" s="1" t="str">
        <f t="shared" si="5"/>
        <v/>
      </c>
    </row>
    <row r="28" spans="1:22" x14ac:dyDescent="0.25">
      <c r="D28" s="2"/>
      <c r="E28" s="2"/>
      <c r="F28" s="2"/>
      <c r="G28" s="2"/>
      <c r="I28" s="2" t="str">
        <f t="shared" si="0"/>
        <v/>
      </c>
      <c r="J28" s="1" t="str">
        <f t="shared" si="1"/>
        <v/>
      </c>
      <c r="K28" s="1" t="str">
        <f t="shared" si="2"/>
        <v/>
      </c>
      <c r="L28" s="2" t="str">
        <f t="shared" si="3"/>
        <v/>
      </c>
      <c r="M28" s="1" t="str">
        <f t="shared" si="4"/>
        <v/>
      </c>
      <c r="N28" s="1" t="str">
        <f t="shared" si="5"/>
        <v/>
      </c>
    </row>
    <row r="29" spans="1:22" x14ac:dyDescent="0.25">
      <c r="D29" s="2"/>
      <c r="E29" s="2"/>
      <c r="F29" s="2"/>
      <c r="G29" s="2"/>
      <c r="I29" s="2" t="str">
        <f t="shared" si="0"/>
        <v/>
      </c>
      <c r="J29" s="1" t="str">
        <f t="shared" si="1"/>
        <v/>
      </c>
      <c r="K29" s="1" t="str">
        <f t="shared" si="2"/>
        <v/>
      </c>
      <c r="L29" s="2" t="str">
        <f t="shared" si="3"/>
        <v/>
      </c>
      <c r="M29" s="1" t="str">
        <f t="shared" si="4"/>
        <v/>
      </c>
      <c r="N29" s="1" t="str">
        <f t="shared" si="5"/>
        <v/>
      </c>
    </row>
    <row r="30" spans="1:22" x14ac:dyDescent="0.25">
      <c r="D30" s="2"/>
      <c r="E30" s="2"/>
      <c r="F30" s="2"/>
      <c r="G30" s="2"/>
      <c r="I30" s="2" t="str">
        <f t="shared" si="0"/>
        <v/>
      </c>
      <c r="J30" s="1" t="str">
        <f t="shared" si="1"/>
        <v/>
      </c>
      <c r="K30" s="1" t="str">
        <f t="shared" si="2"/>
        <v/>
      </c>
      <c r="L30" s="2" t="str">
        <f t="shared" si="3"/>
        <v/>
      </c>
      <c r="M30" s="1" t="str">
        <f t="shared" si="4"/>
        <v/>
      </c>
      <c r="N30" s="1" t="str">
        <f t="shared" si="5"/>
        <v/>
      </c>
    </row>
    <row r="31" spans="1:22" x14ac:dyDescent="0.25">
      <c r="D31" s="2"/>
      <c r="E31" s="2"/>
      <c r="F31" s="2"/>
      <c r="G31" s="2"/>
      <c r="I31" s="2" t="str">
        <f t="shared" si="0"/>
        <v/>
      </c>
      <c r="J31" s="1" t="str">
        <f t="shared" si="1"/>
        <v/>
      </c>
      <c r="K31" s="1" t="str">
        <f t="shared" si="2"/>
        <v/>
      </c>
      <c r="L31" s="2" t="str">
        <f t="shared" si="3"/>
        <v/>
      </c>
      <c r="M31" s="1" t="str">
        <f t="shared" si="4"/>
        <v/>
      </c>
      <c r="N31" s="1" t="str">
        <f t="shared" si="5"/>
        <v/>
      </c>
    </row>
    <row r="32" spans="1:22" x14ac:dyDescent="0.25">
      <c r="D32" s="2"/>
      <c r="E32" s="2"/>
      <c r="F32" s="2"/>
      <c r="G32" s="2"/>
      <c r="I32" s="2" t="str">
        <f t="shared" si="0"/>
        <v/>
      </c>
      <c r="J32" s="1" t="str">
        <f t="shared" si="1"/>
        <v/>
      </c>
      <c r="K32" s="1" t="str">
        <f t="shared" si="2"/>
        <v/>
      </c>
      <c r="L32" s="2" t="str">
        <f t="shared" si="3"/>
        <v/>
      </c>
      <c r="M32" s="1" t="str">
        <f t="shared" si="4"/>
        <v/>
      </c>
      <c r="N32" s="1" t="str">
        <f t="shared" si="5"/>
        <v/>
      </c>
    </row>
    <row r="33" spans="4:14" x14ac:dyDescent="0.25">
      <c r="D33" s="2"/>
      <c r="E33" s="2"/>
      <c r="F33" s="2"/>
      <c r="G33" s="2"/>
      <c r="I33" s="2" t="str">
        <f t="shared" si="0"/>
        <v/>
      </c>
      <c r="J33" s="1" t="str">
        <f t="shared" si="1"/>
        <v/>
      </c>
      <c r="K33" s="1" t="str">
        <f t="shared" si="2"/>
        <v/>
      </c>
      <c r="L33" s="2" t="str">
        <f t="shared" si="3"/>
        <v/>
      </c>
      <c r="M33" s="1" t="str">
        <f t="shared" si="4"/>
        <v/>
      </c>
      <c r="N33" s="1" t="str">
        <f t="shared" si="5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EF7D-A5AC-4141-806E-20909E390B8F}">
  <dimension ref="A6:V36"/>
  <sheetViews>
    <sheetView workbookViewId="0">
      <selection activeCell="H7" sqref="H7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86</v>
      </c>
      <c r="B7" t="s">
        <v>15</v>
      </c>
      <c r="C7">
        <v>10270</v>
      </c>
      <c r="D7" s="2">
        <f>C7-(A_UM!$F$3)</f>
        <v>3664</v>
      </c>
      <c r="E7" s="2">
        <v>7</v>
      </c>
      <c r="F7" s="2">
        <v>1</v>
      </c>
      <c r="G7" s="2">
        <v>14</v>
      </c>
      <c r="I7" s="1" t="str">
        <f t="shared" ref="I7:I36" si="0">IF(D7,"defaultid","")</f>
        <v>defaultid</v>
      </c>
      <c r="J7" s="1" t="str">
        <f t="shared" ref="J7:J36" si="1">IF(D7,"0.0, 0.0, "&amp;D7&amp;".0","")</f>
        <v>0.0, 0.0, 3664.0</v>
      </c>
      <c r="K7" s="1" t="str">
        <f t="shared" ref="K7:K36" si="2">IF(D7,"0.0, 0.0, 0.0","")</f>
        <v>0.0, 0.0, 0.0</v>
      </c>
      <c r="L7" s="2">
        <f t="shared" ref="L7:L36" si="3">IF(D7,1,"")</f>
        <v>1</v>
      </c>
      <c r="M7" s="1" t="str">
        <f t="shared" ref="M7:M36" si="4">IF(D7,"balise.ac","")</f>
        <v>balise.ac</v>
      </c>
      <c r="N7" s="1" t="str">
        <f t="shared" ref="N7:N36" si="5">IF(D7,E7&amp;", "&amp;F7&amp;", "&amp;G7,"")</f>
        <v>7, 1, 14</v>
      </c>
      <c r="P7" t="s">
        <v>86</v>
      </c>
      <c r="Q7" t="s">
        <v>15</v>
      </c>
      <c r="R7">
        <v>10270</v>
      </c>
      <c r="S7" s="2">
        <v>3664</v>
      </c>
      <c r="T7" s="2">
        <v>7</v>
      </c>
      <c r="U7" s="2">
        <v>1</v>
      </c>
      <c r="V7" s="2">
        <v>14</v>
      </c>
    </row>
    <row r="8" spans="1:22" x14ac:dyDescent="0.25">
      <c r="B8" t="s">
        <v>14</v>
      </c>
      <c r="C8">
        <v>10273</v>
      </c>
      <c r="D8" s="2">
        <f>C8-(A_UM!$F$3)</f>
        <v>3667</v>
      </c>
      <c r="E8" s="5">
        <v>3</v>
      </c>
      <c r="F8" s="5">
        <v>3</v>
      </c>
      <c r="G8" s="5">
        <v>4</v>
      </c>
      <c r="H8">
        <f>D8-D7</f>
        <v>3</v>
      </c>
      <c r="I8" s="1" t="str">
        <f t="shared" si="0"/>
        <v>defaultid</v>
      </c>
      <c r="J8" s="1" t="str">
        <f t="shared" si="1"/>
        <v>0.0, 0.0, 3667.0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3, 3, 4</v>
      </c>
      <c r="Q8" t="s">
        <v>14</v>
      </c>
      <c r="R8">
        <v>10273</v>
      </c>
      <c r="S8" s="2">
        <v>3667</v>
      </c>
      <c r="T8" s="5">
        <v>3</v>
      </c>
      <c r="U8" s="5">
        <v>3</v>
      </c>
      <c r="V8" s="5">
        <v>4</v>
      </c>
    </row>
    <row r="9" spans="1:22" x14ac:dyDescent="0.25">
      <c r="A9" t="s">
        <v>87</v>
      </c>
      <c r="B9" t="s">
        <v>15</v>
      </c>
      <c r="C9">
        <v>10319</v>
      </c>
      <c r="D9" s="2">
        <f>C9-(A_UM!$F$3)</f>
        <v>3713</v>
      </c>
      <c r="E9" s="2">
        <v>9</v>
      </c>
      <c r="F9" s="2">
        <v>1</v>
      </c>
      <c r="G9" s="2">
        <v>11</v>
      </c>
      <c r="H9">
        <f t="shared" ref="H9:H14" si="6">D9-D8</f>
        <v>46</v>
      </c>
      <c r="I9" s="2" t="str">
        <f t="shared" si="0"/>
        <v>defaultid</v>
      </c>
      <c r="J9" s="1" t="str">
        <f t="shared" si="1"/>
        <v>0.0, 0.0, 3713.0</v>
      </c>
      <c r="K9" s="1" t="str">
        <f t="shared" si="2"/>
        <v>0.0, 0.0, 0.0</v>
      </c>
      <c r="L9" s="2">
        <f t="shared" si="3"/>
        <v>1</v>
      </c>
      <c r="M9" s="1" t="str">
        <f t="shared" si="4"/>
        <v>balise.ac</v>
      </c>
      <c r="N9" s="1" t="str">
        <f t="shared" si="5"/>
        <v>9, 1, 11</v>
      </c>
      <c r="P9" t="s">
        <v>87</v>
      </c>
      <c r="Q9" t="s">
        <v>15</v>
      </c>
      <c r="R9">
        <v>10319</v>
      </c>
      <c r="S9" s="2">
        <v>3713</v>
      </c>
      <c r="T9" s="2">
        <v>9</v>
      </c>
      <c r="U9" s="2">
        <v>1</v>
      </c>
      <c r="V9" s="2">
        <v>11</v>
      </c>
    </row>
    <row r="10" spans="1:22" x14ac:dyDescent="0.25">
      <c r="B10" t="s">
        <v>14</v>
      </c>
      <c r="C10">
        <v>10322</v>
      </c>
      <c r="D10" s="2">
        <f>C10-(A_UM!$F$3)</f>
        <v>3716</v>
      </c>
      <c r="E10" s="6">
        <v>4</v>
      </c>
      <c r="F10" s="6">
        <v>12</v>
      </c>
      <c r="G10" s="6">
        <v>14</v>
      </c>
      <c r="H10">
        <f t="shared" si="6"/>
        <v>3</v>
      </c>
      <c r="I10" s="2" t="str">
        <f t="shared" si="0"/>
        <v>defaultid</v>
      </c>
      <c r="J10" s="1" t="str">
        <f t="shared" si="1"/>
        <v>0.0, 0.0, 3716.0</v>
      </c>
      <c r="K10" s="1" t="str">
        <f t="shared" si="2"/>
        <v>0.0, 0.0, 0.0</v>
      </c>
      <c r="L10" s="2">
        <f t="shared" si="3"/>
        <v>1</v>
      </c>
      <c r="M10" s="1" t="str">
        <f t="shared" si="4"/>
        <v>balise.ac</v>
      </c>
      <c r="N10" s="1" t="str">
        <f t="shared" si="5"/>
        <v>4, 12, 14</v>
      </c>
      <c r="Q10" t="s">
        <v>14</v>
      </c>
      <c r="R10">
        <v>10322</v>
      </c>
      <c r="S10" s="2">
        <v>3716</v>
      </c>
      <c r="T10" s="6">
        <v>4</v>
      </c>
      <c r="U10" s="6">
        <v>12</v>
      </c>
      <c r="V10" s="6">
        <v>14</v>
      </c>
    </row>
    <row r="11" spans="1:22" x14ac:dyDescent="0.25">
      <c r="A11" t="s">
        <v>88</v>
      </c>
      <c r="B11" t="s">
        <v>14</v>
      </c>
      <c r="C11">
        <v>10856</v>
      </c>
      <c r="D11" s="2">
        <f>C11-(A_UM!$F$3)</f>
        <v>4250</v>
      </c>
      <c r="E11" s="6">
        <v>4</v>
      </c>
      <c r="F11" s="6">
        <v>12</v>
      </c>
      <c r="G11" s="6">
        <v>12</v>
      </c>
      <c r="H11">
        <f t="shared" si="6"/>
        <v>534</v>
      </c>
      <c r="I11" s="2" t="str">
        <f t="shared" si="0"/>
        <v>defaultid</v>
      </c>
      <c r="J11" s="1" t="str">
        <f t="shared" si="1"/>
        <v>0.0, 0.0, 4250.0</v>
      </c>
      <c r="K11" s="1" t="str">
        <f t="shared" si="2"/>
        <v>0.0, 0.0, 0.0</v>
      </c>
      <c r="L11" s="2">
        <f t="shared" si="3"/>
        <v>1</v>
      </c>
      <c r="M11" s="1" t="str">
        <f t="shared" si="4"/>
        <v>balise.ac</v>
      </c>
      <c r="N11" s="1" t="str">
        <f t="shared" si="5"/>
        <v>4, 12, 12</v>
      </c>
      <c r="P11" t="s">
        <v>88</v>
      </c>
      <c r="Q11" t="s">
        <v>14</v>
      </c>
      <c r="R11">
        <v>10856</v>
      </c>
      <c r="S11" s="2">
        <v>4250</v>
      </c>
      <c r="T11" s="6">
        <v>4</v>
      </c>
      <c r="U11" s="6">
        <v>12</v>
      </c>
      <c r="V11" s="6">
        <v>12</v>
      </c>
    </row>
    <row r="12" spans="1:22" x14ac:dyDescent="0.25">
      <c r="B12" t="s">
        <v>15</v>
      </c>
      <c r="C12">
        <v>10859</v>
      </c>
      <c r="D12" s="2">
        <f>C12-(A_UM!$F$3)</f>
        <v>4253</v>
      </c>
      <c r="E12" s="6">
        <v>9</v>
      </c>
      <c r="F12" s="6">
        <v>5</v>
      </c>
      <c r="G12" s="7">
        <v>6</v>
      </c>
      <c r="H12">
        <f t="shared" si="6"/>
        <v>3</v>
      </c>
      <c r="I12" s="2" t="str">
        <f t="shared" si="0"/>
        <v>defaultid</v>
      </c>
      <c r="J12" s="1" t="str">
        <f t="shared" si="1"/>
        <v>0.0, 0.0, 4253.0</v>
      </c>
      <c r="K12" s="1" t="str">
        <f t="shared" si="2"/>
        <v>0.0, 0.0, 0.0</v>
      </c>
      <c r="L12" s="2">
        <f t="shared" si="3"/>
        <v>1</v>
      </c>
      <c r="M12" s="1" t="str">
        <f t="shared" si="4"/>
        <v>balise.ac</v>
      </c>
      <c r="N12" s="1" t="str">
        <f t="shared" si="5"/>
        <v>9, 5, 6</v>
      </c>
      <c r="Q12" t="s">
        <v>15</v>
      </c>
      <c r="R12">
        <v>10859</v>
      </c>
      <c r="S12" s="2">
        <v>4253</v>
      </c>
      <c r="T12" s="6">
        <v>9</v>
      </c>
      <c r="U12" s="6">
        <v>5</v>
      </c>
      <c r="V12" s="7">
        <v>6</v>
      </c>
    </row>
    <row r="13" spans="1:22" x14ac:dyDescent="0.25">
      <c r="A13" t="s">
        <v>89</v>
      </c>
      <c r="B13" t="s">
        <v>14</v>
      </c>
      <c r="C13">
        <v>10900</v>
      </c>
      <c r="D13" s="2">
        <f>C13-(A_UM!$F$3)</f>
        <v>4294</v>
      </c>
      <c r="E13" s="2">
        <v>3</v>
      </c>
      <c r="F13" s="2">
        <v>3</v>
      </c>
      <c r="G13" s="2">
        <v>4</v>
      </c>
      <c r="H13">
        <f t="shared" si="6"/>
        <v>41</v>
      </c>
      <c r="I13" s="2" t="str">
        <f t="shared" si="0"/>
        <v>defaultid</v>
      </c>
      <c r="J13" s="1" t="str">
        <f t="shared" si="1"/>
        <v>0.0, 0.0, 4294.0</v>
      </c>
      <c r="K13" s="1" t="str">
        <f t="shared" si="2"/>
        <v>0.0, 0.0, 0.0</v>
      </c>
      <c r="L13" s="2">
        <f t="shared" si="3"/>
        <v>1</v>
      </c>
      <c r="M13" s="1" t="str">
        <f t="shared" si="4"/>
        <v>balise.ac</v>
      </c>
      <c r="N13" s="1" t="str">
        <f t="shared" si="5"/>
        <v>3, 3, 4</v>
      </c>
      <c r="P13" t="s">
        <v>89</v>
      </c>
      <c r="Q13" t="s">
        <v>14</v>
      </c>
      <c r="R13">
        <v>10900</v>
      </c>
      <c r="S13" s="2">
        <v>4294</v>
      </c>
      <c r="T13" s="2">
        <v>3</v>
      </c>
      <c r="U13" s="2">
        <v>3</v>
      </c>
      <c r="V13" s="2">
        <v>4</v>
      </c>
    </row>
    <row r="14" spans="1:22" x14ac:dyDescent="0.25">
      <c r="B14" t="s">
        <v>15</v>
      </c>
      <c r="C14">
        <v>10903</v>
      </c>
      <c r="D14" s="2">
        <f>C14-(A_UM!$F$3)</f>
        <v>4297</v>
      </c>
      <c r="E14" s="6">
        <v>7</v>
      </c>
      <c r="F14" s="11">
        <v>1</v>
      </c>
      <c r="G14" s="6">
        <v>14</v>
      </c>
      <c r="H14">
        <f t="shared" si="6"/>
        <v>3</v>
      </c>
      <c r="I14" s="2" t="str">
        <f t="shared" si="0"/>
        <v>defaultid</v>
      </c>
      <c r="J14" s="1" t="str">
        <f t="shared" si="1"/>
        <v>0.0, 0.0, 4297.0</v>
      </c>
      <c r="K14" s="1" t="str">
        <f t="shared" si="2"/>
        <v>0.0, 0.0, 0.0</v>
      </c>
      <c r="L14" s="2">
        <f t="shared" si="3"/>
        <v>1</v>
      </c>
      <c r="M14" s="1" t="str">
        <f t="shared" si="4"/>
        <v>balise.ac</v>
      </c>
      <c r="N14" s="1" t="str">
        <f t="shared" si="5"/>
        <v>7, 1, 14</v>
      </c>
      <c r="Q14" t="s">
        <v>15</v>
      </c>
      <c r="R14">
        <v>10903</v>
      </c>
      <c r="S14" s="2">
        <v>4297</v>
      </c>
      <c r="T14" s="6">
        <v>7</v>
      </c>
      <c r="U14" s="11">
        <v>1</v>
      </c>
      <c r="V14" s="6">
        <v>14</v>
      </c>
    </row>
    <row r="15" spans="1:22" x14ac:dyDescent="0.25">
      <c r="D15" s="2"/>
      <c r="E15" s="2"/>
      <c r="F15" s="2"/>
      <c r="G15" s="2"/>
      <c r="I15" s="2" t="str">
        <f t="shared" si="0"/>
        <v/>
      </c>
      <c r="J15" s="1" t="str">
        <f t="shared" si="1"/>
        <v/>
      </c>
      <c r="K15" s="1" t="str">
        <f t="shared" si="2"/>
        <v/>
      </c>
      <c r="L15" s="2" t="str">
        <f t="shared" si="3"/>
        <v/>
      </c>
      <c r="M15" s="1" t="str">
        <f t="shared" si="4"/>
        <v/>
      </c>
      <c r="N15" s="1" t="str">
        <f t="shared" si="5"/>
        <v/>
      </c>
    </row>
    <row r="16" spans="1:22" x14ac:dyDescent="0.25">
      <c r="D16" s="2"/>
      <c r="E16" s="4"/>
      <c r="F16" s="4"/>
      <c r="G16" s="4"/>
      <c r="I16" s="2" t="str">
        <f t="shared" si="0"/>
        <v/>
      </c>
      <c r="J16" s="1" t="str">
        <f t="shared" si="1"/>
        <v/>
      </c>
      <c r="K16" s="1" t="str">
        <f t="shared" si="2"/>
        <v/>
      </c>
      <c r="L16" s="2" t="str">
        <f t="shared" si="3"/>
        <v/>
      </c>
      <c r="M16" s="1" t="str">
        <f t="shared" si="4"/>
        <v/>
      </c>
      <c r="N16" s="1" t="str">
        <f t="shared" si="5"/>
        <v/>
      </c>
    </row>
    <row r="17" spans="4:14" x14ac:dyDescent="0.25">
      <c r="D17" s="2"/>
      <c r="E17" s="2"/>
      <c r="F17" s="2"/>
      <c r="G17" s="2"/>
      <c r="I17" s="2" t="str">
        <f t="shared" si="0"/>
        <v/>
      </c>
      <c r="J17" s="1" t="str">
        <f t="shared" si="1"/>
        <v/>
      </c>
      <c r="K17" s="1" t="str">
        <f t="shared" si="2"/>
        <v/>
      </c>
      <c r="L17" s="2" t="str">
        <f t="shared" si="3"/>
        <v/>
      </c>
      <c r="M17" s="1" t="str">
        <f t="shared" si="4"/>
        <v/>
      </c>
      <c r="N17" s="1" t="str">
        <f t="shared" si="5"/>
        <v/>
      </c>
    </row>
    <row r="18" spans="4:14" x14ac:dyDescent="0.25">
      <c r="D18" s="2"/>
      <c r="E18" s="2"/>
      <c r="F18" s="2"/>
      <c r="G18" s="2"/>
      <c r="I18" s="2" t="str">
        <f t="shared" si="0"/>
        <v/>
      </c>
      <c r="J18" s="1" t="str">
        <f t="shared" si="1"/>
        <v/>
      </c>
      <c r="K18" s="1" t="str">
        <f t="shared" si="2"/>
        <v/>
      </c>
      <c r="L18" s="2" t="str">
        <f t="shared" si="3"/>
        <v/>
      </c>
      <c r="M18" s="1" t="str">
        <f t="shared" si="4"/>
        <v/>
      </c>
      <c r="N18" s="1" t="str">
        <f t="shared" si="5"/>
        <v/>
      </c>
    </row>
    <row r="19" spans="4:14" x14ac:dyDescent="0.25">
      <c r="D19" s="2"/>
      <c r="E19" s="4"/>
      <c r="F19" s="4"/>
      <c r="G19" s="4"/>
      <c r="I19" s="2" t="str">
        <f t="shared" si="0"/>
        <v/>
      </c>
      <c r="J19" s="1" t="str">
        <f t="shared" si="1"/>
        <v/>
      </c>
      <c r="K19" s="1" t="str">
        <f t="shared" si="2"/>
        <v/>
      </c>
      <c r="L19" s="2" t="str">
        <f t="shared" si="3"/>
        <v/>
      </c>
      <c r="M19" s="1" t="str">
        <f t="shared" si="4"/>
        <v/>
      </c>
      <c r="N19" s="1" t="str">
        <f t="shared" si="5"/>
        <v/>
      </c>
    </row>
    <row r="20" spans="4:14" x14ac:dyDescent="0.25">
      <c r="D20" s="2"/>
      <c r="E20" s="2"/>
      <c r="F20" s="2"/>
      <c r="G20" s="2"/>
      <c r="I20" s="2" t="str">
        <f t="shared" si="0"/>
        <v/>
      </c>
      <c r="J20" s="1" t="str">
        <f t="shared" si="1"/>
        <v/>
      </c>
      <c r="K20" s="1" t="str">
        <f t="shared" si="2"/>
        <v/>
      </c>
      <c r="L20" s="2" t="str">
        <f t="shared" si="3"/>
        <v/>
      </c>
      <c r="M20" s="1" t="str">
        <f t="shared" si="4"/>
        <v/>
      </c>
      <c r="N20" s="1" t="str">
        <f t="shared" si="5"/>
        <v/>
      </c>
    </row>
    <row r="21" spans="4:14" x14ac:dyDescent="0.25">
      <c r="D21" s="2"/>
      <c r="E21" s="2"/>
      <c r="F21" s="2"/>
      <c r="G21" s="2"/>
      <c r="I21" s="2" t="str">
        <f t="shared" si="0"/>
        <v/>
      </c>
      <c r="J21" s="1" t="str">
        <f t="shared" si="1"/>
        <v/>
      </c>
      <c r="K21" s="1" t="str">
        <f t="shared" si="2"/>
        <v/>
      </c>
      <c r="L21" s="2" t="str">
        <f t="shared" si="3"/>
        <v/>
      </c>
      <c r="M21" s="1" t="str">
        <f t="shared" si="4"/>
        <v/>
      </c>
      <c r="N21" s="1" t="str">
        <f t="shared" si="5"/>
        <v/>
      </c>
    </row>
    <row r="22" spans="4:14" x14ac:dyDescent="0.25">
      <c r="D22" s="2"/>
      <c r="E22" s="4"/>
      <c r="F22" s="4"/>
      <c r="G22" s="4"/>
      <c r="I22" s="2" t="str">
        <f t="shared" si="0"/>
        <v/>
      </c>
      <c r="J22" s="1" t="str">
        <f t="shared" si="1"/>
        <v/>
      </c>
      <c r="K22" s="1" t="str">
        <f t="shared" si="2"/>
        <v/>
      </c>
      <c r="L22" s="2" t="str">
        <f t="shared" si="3"/>
        <v/>
      </c>
      <c r="M22" s="1" t="str">
        <f t="shared" si="4"/>
        <v/>
      </c>
      <c r="N22" s="1" t="str">
        <f t="shared" si="5"/>
        <v/>
      </c>
    </row>
    <row r="23" spans="4:14" x14ac:dyDescent="0.25">
      <c r="D23" s="2"/>
      <c r="E23" s="4"/>
      <c r="F23" s="4"/>
      <c r="G23" s="4"/>
      <c r="I23" s="2" t="str">
        <f t="shared" si="0"/>
        <v/>
      </c>
      <c r="J23" s="1" t="str">
        <f t="shared" si="1"/>
        <v/>
      </c>
      <c r="K23" s="1" t="str">
        <f t="shared" si="2"/>
        <v/>
      </c>
      <c r="L23" s="2" t="str">
        <f t="shared" si="3"/>
        <v/>
      </c>
      <c r="M23" s="1" t="str">
        <f t="shared" si="4"/>
        <v/>
      </c>
      <c r="N23" s="1" t="str">
        <f t="shared" si="5"/>
        <v/>
      </c>
    </row>
    <row r="24" spans="4:14" x14ac:dyDescent="0.25">
      <c r="D24" s="2"/>
      <c r="E24" s="4"/>
      <c r="F24" s="4"/>
      <c r="G24" s="4"/>
      <c r="I24" s="2" t="str">
        <f t="shared" si="0"/>
        <v/>
      </c>
      <c r="J24" s="1" t="str">
        <f t="shared" si="1"/>
        <v/>
      </c>
      <c r="K24" s="1" t="str">
        <f t="shared" si="2"/>
        <v/>
      </c>
      <c r="L24" s="2" t="str">
        <f t="shared" si="3"/>
        <v/>
      </c>
      <c r="M24" s="1" t="str">
        <f t="shared" si="4"/>
        <v/>
      </c>
      <c r="N24" s="1" t="str">
        <f t="shared" si="5"/>
        <v/>
      </c>
    </row>
    <row r="25" spans="4:14" x14ac:dyDescent="0.25">
      <c r="D25" s="2"/>
      <c r="E25" s="6"/>
      <c r="F25" s="6"/>
      <c r="G25" s="6"/>
      <c r="I25" s="2" t="str">
        <f t="shared" si="0"/>
        <v/>
      </c>
      <c r="J25" s="1" t="str">
        <f t="shared" si="1"/>
        <v/>
      </c>
      <c r="K25" s="1" t="str">
        <f t="shared" si="2"/>
        <v/>
      </c>
      <c r="L25" s="2" t="str">
        <f t="shared" si="3"/>
        <v/>
      </c>
      <c r="M25" s="1" t="str">
        <f t="shared" si="4"/>
        <v/>
      </c>
      <c r="N25" s="1" t="str">
        <f t="shared" si="5"/>
        <v/>
      </c>
    </row>
    <row r="26" spans="4:14" x14ac:dyDescent="0.25">
      <c r="D26" s="2"/>
      <c r="E26" s="2"/>
      <c r="F26" s="2"/>
      <c r="G26" s="2"/>
      <c r="I26" s="2" t="str">
        <f t="shared" si="0"/>
        <v/>
      </c>
      <c r="J26" s="1" t="str">
        <f t="shared" si="1"/>
        <v/>
      </c>
      <c r="K26" s="1" t="str">
        <f t="shared" si="2"/>
        <v/>
      </c>
      <c r="L26" s="2" t="str">
        <f t="shared" si="3"/>
        <v/>
      </c>
      <c r="M26" s="1" t="str">
        <f t="shared" si="4"/>
        <v/>
      </c>
      <c r="N26" s="1" t="str">
        <f t="shared" si="5"/>
        <v/>
      </c>
    </row>
    <row r="27" spans="4:14" x14ac:dyDescent="0.25">
      <c r="D27" s="2"/>
      <c r="E27" s="2"/>
      <c r="F27" s="2"/>
      <c r="G27" s="2"/>
      <c r="I27" s="2" t="str">
        <f t="shared" si="0"/>
        <v/>
      </c>
      <c r="J27" s="1" t="str">
        <f t="shared" si="1"/>
        <v/>
      </c>
      <c r="K27" s="1" t="str">
        <f t="shared" si="2"/>
        <v/>
      </c>
      <c r="L27" s="2" t="str">
        <f t="shared" si="3"/>
        <v/>
      </c>
      <c r="M27" s="1" t="str">
        <f t="shared" si="4"/>
        <v/>
      </c>
      <c r="N27" s="1" t="str">
        <f t="shared" si="5"/>
        <v/>
      </c>
    </row>
    <row r="28" spans="4:14" x14ac:dyDescent="0.25">
      <c r="D28" s="2"/>
      <c r="E28" s="2"/>
      <c r="F28" s="2"/>
      <c r="G28" s="2"/>
      <c r="I28" s="2" t="str">
        <f t="shared" si="0"/>
        <v/>
      </c>
      <c r="J28" s="1" t="str">
        <f t="shared" si="1"/>
        <v/>
      </c>
      <c r="K28" s="1" t="str">
        <f t="shared" si="2"/>
        <v/>
      </c>
      <c r="L28" s="2" t="str">
        <f t="shared" si="3"/>
        <v/>
      </c>
      <c r="M28" s="1" t="str">
        <f t="shared" si="4"/>
        <v/>
      </c>
      <c r="N28" s="1" t="str">
        <f t="shared" si="5"/>
        <v/>
      </c>
    </row>
    <row r="29" spans="4:14" x14ac:dyDescent="0.25">
      <c r="D29" s="2"/>
      <c r="E29" s="2"/>
      <c r="F29" s="2"/>
      <c r="G29" s="2"/>
      <c r="I29" s="2" t="str">
        <f t="shared" si="0"/>
        <v/>
      </c>
      <c r="J29" s="1" t="str">
        <f t="shared" si="1"/>
        <v/>
      </c>
      <c r="K29" s="1" t="str">
        <f t="shared" si="2"/>
        <v/>
      </c>
      <c r="L29" s="2" t="str">
        <f t="shared" si="3"/>
        <v/>
      </c>
      <c r="M29" s="1" t="str">
        <f t="shared" si="4"/>
        <v/>
      </c>
      <c r="N29" s="1" t="str">
        <f t="shared" si="5"/>
        <v/>
      </c>
    </row>
    <row r="30" spans="4:14" x14ac:dyDescent="0.25">
      <c r="D30" s="2"/>
      <c r="E30" s="2"/>
      <c r="F30" s="2"/>
      <c r="G30" s="2"/>
      <c r="I30" s="2" t="str">
        <f t="shared" si="0"/>
        <v/>
      </c>
      <c r="J30" s="1" t="str">
        <f t="shared" si="1"/>
        <v/>
      </c>
      <c r="K30" s="1" t="str">
        <f t="shared" si="2"/>
        <v/>
      </c>
      <c r="L30" s="2" t="str">
        <f t="shared" si="3"/>
        <v/>
      </c>
      <c r="M30" s="1" t="str">
        <f t="shared" si="4"/>
        <v/>
      </c>
      <c r="N30" s="1" t="str">
        <f t="shared" si="5"/>
        <v/>
      </c>
    </row>
    <row r="31" spans="4:14" x14ac:dyDescent="0.25">
      <c r="D31" s="2"/>
      <c r="E31" s="2"/>
      <c r="F31" s="2"/>
      <c r="G31" s="2"/>
      <c r="I31" s="2" t="str">
        <f t="shared" si="0"/>
        <v/>
      </c>
      <c r="J31" s="1" t="str">
        <f t="shared" si="1"/>
        <v/>
      </c>
      <c r="K31" s="1" t="str">
        <f t="shared" si="2"/>
        <v/>
      </c>
      <c r="L31" s="2" t="str">
        <f t="shared" si="3"/>
        <v/>
      </c>
      <c r="M31" s="1" t="str">
        <f t="shared" si="4"/>
        <v/>
      </c>
      <c r="N31" s="1" t="str">
        <f t="shared" si="5"/>
        <v/>
      </c>
    </row>
    <row r="32" spans="4:14" x14ac:dyDescent="0.25">
      <c r="D32" s="2"/>
      <c r="E32" s="2"/>
      <c r="F32" s="2"/>
      <c r="G32" s="2"/>
      <c r="I32" s="2" t="str">
        <f t="shared" si="0"/>
        <v/>
      </c>
      <c r="J32" s="1" t="str">
        <f t="shared" si="1"/>
        <v/>
      </c>
      <c r="K32" s="1" t="str">
        <f t="shared" si="2"/>
        <v/>
      </c>
      <c r="L32" s="2" t="str">
        <f t="shared" si="3"/>
        <v/>
      </c>
      <c r="M32" s="1" t="str">
        <f t="shared" si="4"/>
        <v/>
      </c>
      <c r="N32" s="1" t="str">
        <f t="shared" si="5"/>
        <v/>
      </c>
    </row>
    <row r="33" spans="4:14" x14ac:dyDescent="0.25">
      <c r="D33" s="2"/>
      <c r="E33" s="2"/>
      <c r="F33" s="2"/>
      <c r="G33" s="2"/>
      <c r="I33" s="2" t="str">
        <f t="shared" si="0"/>
        <v/>
      </c>
      <c r="J33" s="1" t="str">
        <f t="shared" si="1"/>
        <v/>
      </c>
      <c r="K33" s="1" t="str">
        <f t="shared" si="2"/>
        <v/>
      </c>
      <c r="L33" s="2" t="str">
        <f t="shared" si="3"/>
        <v/>
      </c>
      <c r="M33" s="1" t="str">
        <f t="shared" si="4"/>
        <v/>
      </c>
      <c r="N33" s="1" t="str">
        <f t="shared" si="5"/>
        <v/>
      </c>
    </row>
    <row r="34" spans="4:14" x14ac:dyDescent="0.25">
      <c r="D34" s="2"/>
      <c r="E34" s="2"/>
      <c r="F34" s="2"/>
      <c r="G34" s="2"/>
      <c r="I34" s="2" t="str">
        <f t="shared" si="0"/>
        <v/>
      </c>
      <c r="J34" s="1" t="str">
        <f t="shared" si="1"/>
        <v/>
      </c>
      <c r="K34" s="1" t="str">
        <f t="shared" si="2"/>
        <v/>
      </c>
      <c r="L34" s="2" t="str">
        <f t="shared" si="3"/>
        <v/>
      </c>
      <c r="M34" s="1" t="str">
        <f t="shared" si="4"/>
        <v/>
      </c>
      <c r="N34" s="1" t="str">
        <f t="shared" si="5"/>
        <v/>
      </c>
    </row>
    <row r="35" spans="4:14" x14ac:dyDescent="0.25">
      <c r="D35" s="2"/>
      <c r="E35" s="2"/>
      <c r="F35" s="2"/>
      <c r="G35" s="2"/>
      <c r="I35" s="2" t="str">
        <f t="shared" si="0"/>
        <v/>
      </c>
      <c r="J35" s="1" t="str">
        <f t="shared" si="1"/>
        <v/>
      </c>
      <c r="K35" s="1" t="str">
        <f t="shared" si="2"/>
        <v/>
      </c>
      <c r="L35" s="2" t="str">
        <f t="shared" si="3"/>
        <v/>
      </c>
      <c r="M35" s="1" t="str">
        <f t="shared" si="4"/>
        <v/>
      </c>
      <c r="N35" s="1" t="str">
        <f t="shared" si="5"/>
        <v/>
      </c>
    </row>
    <row r="36" spans="4:14" x14ac:dyDescent="0.25">
      <c r="D36" s="2"/>
      <c r="E36" s="2"/>
      <c r="F36" s="2"/>
      <c r="G36" s="2"/>
      <c r="I36" s="2" t="str">
        <f t="shared" si="0"/>
        <v/>
      </c>
      <c r="J36" s="1" t="str">
        <f t="shared" si="1"/>
        <v/>
      </c>
      <c r="K36" s="1" t="str">
        <f t="shared" si="2"/>
        <v/>
      </c>
      <c r="L36" s="2" t="str">
        <f t="shared" si="3"/>
        <v/>
      </c>
      <c r="M36" s="1" t="str">
        <f t="shared" si="4"/>
        <v/>
      </c>
      <c r="N36" s="1" t="str">
        <f t="shared" si="5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BF9-8A90-4033-AFEE-CC84DD53900F}">
  <dimension ref="A6:V8"/>
  <sheetViews>
    <sheetView workbookViewId="0">
      <selection activeCell="P7" sqref="P7:V8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90</v>
      </c>
      <c r="B7" t="s">
        <v>14</v>
      </c>
      <c r="C7">
        <v>10195</v>
      </c>
      <c r="D7" s="2">
        <f>C7-(A_UM!$F$3)</f>
        <v>3589</v>
      </c>
      <c r="E7" s="2">
        <v>3</v>
      </c>
      <c r="F7" s="2">
        <v>3</v>
      </c>
      <c r="G7" s="2">
        <v>4</v>
      </c>
      <c r="I7" s="1" t="str">
        <f t="shared" ref="I7:I8" si="0">IF(D7,"defaultid","")</f>
        <v>defaultid</v>
      </c>
      <c r="J7" s="1" t="str">
        <f t="shared" ref="J7:J8" si="1">IF(D7,"0.0, 0.0, "&amp;D7&amp;".0","")</f>
        <v>0.0, 0.0, 3589.0</v>
      </c>
      <c r="K7" s="1" t="str">
        <f t="shared" ref="K7:K8" si="2">IF(D7,"0.0, 0.0, 0.0","")</f>
        <v>0.0, 0.0, 0.0</v>
      </c>
      <c r="L7" s="2">
        <f t="shared" ref="L7:L8" si="3">IF(D7,1,"")</f>
        <v>1</v>
      </c>
      <c r="M7" s="1" t="str">
        <f t="shared" ref="M7:M8" si="4">IF(D7,"balise.ac","")</f>
        <v>balise.ac</v>
      </c>
      <c r="N7" s="1" t="str">
        <f t="shared" ref="N7:N8" si="5">IF(D7,E7&amp;", "&amp;F7&amp;", "&amp;G7,"")</f>
        <v>3, 3, 4</v>
      </c>
      <c r="P7" t="s">
        <v>90</v>
      </c>
      <c r="Q7" t="s">
        <v>14</v>
      </c>
      <c r="R7">
        <v>10195</v>
      </c>
      <c r="S7" s="2">
        <v>3589</v>
      </c>
      <c r="T7" s="2">
        <v>3</v>
      </c>
      <c r="U7" s="2">
        <v>3</v>
      </c>
      <c r="V7" s="2">
        <v>4</v>
      </c>
    </row>
    <row r="8" spans="1:22" x14ac:dyDescent="0.25">
      <c r="B8" t="s">
        <v>15</v>
      </c>
      <c r="C8">
        <v>10198</v>
      </c>
      <c r="D8" s="2">
        <f>C8-(A_UM!$F$3)</f>
        <v>3592</v>
      </c>
      <c r="E8" s="5">
        <v>3</v>
      </c>
      <c r="F8" s="5">
        <v>3</v>
      </c>
      <c r="G8" s="5">
        <v>4</v>
      </c>
      <c r="I8" s="1" t="str">
        <f t="shared" si="0"/>
        <v>defaultid</v>
      </c>
      <c r="J8" s="1" t="str">
        <f t="shared" si="1"/>
        <v>0.0, 0.0, 3592.0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3, 3, 4</v>
      </c>
      <c r="Q8" t="s">
        <v>15</v>
      </c>
      <c r="R8">
        <v>10198</v>
      </c>
      <c r="S8" s="2">
        <v>3592</v>
      </c>
      <c r="T8" s="5">
        <v>3</v>
      </c>
      <c r="U8" s="5">
        <v>3</v>
      </c>
      <c r="V8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EE3-7F9B-4F9C-B898-E4DB55C15545}">
  <dimension ref="A6:V8"/>
  <sheetViews>
    <sheetView workbookViewId="0">
      <selection activeCell="P7" sqref="P7:V8"/>
    </sheetView>
  </sheetViews>
  <sheetFormatPr baseColWidth="10" defaultRowHeight="15" x14ac:dyDescent="0.25"/>
  <sheetData>
    <row r="6" spans="1:22" ht="30" x14ac:dyDescent="0.25">
      <c r="A6" s="2" t="s">
        <v>5</v>
      </c>
      <c r="B6" s="2" t="s">
        <v>4</v>
      </c>
      <c r="C6" s="3" t="s">
        <v>9</v>
      </c>
      <c r="D6" s="3" t="s">
        <v>6</v>
      </c>
      <c r="E6" s="2" t="s">
        <v>10</v>
      </c>
      <c r="F6" s="2" t="s">
        <v>11</v>
      </c>
      <c r="G6" s="2" t="s">
        <v>12</v>
      </c>
      <c r="I6" s="2" t="s">
        <v>0</v>
      </c>
      <c r="J6" s="2" t="s">
        <v>7</v>
      </c>
      <c r="K6" s="2" t="s">
        <v>8</v>
      </c>
      <c r="L6" s="2" t="s">
        <v>1</v>
      </c>
      <c r="M6" s="2" t="s">
        <v>2</v>
      </c>
      <c r="N6" s="2" t="s">
        <v>3</v>
      </c>
    </row>
    <row r="7" spans="1:22" x14ac:dyDescent="0.25">
      <c r="A7" t="s">
        <v>68</v>
      </c>
      <c r="B7" t="s">
        <v>14</v>
      </c>
      <c r="C7">
        <v>10960</v>
      </c>
      <c r="D7" s="2">
        <f>C7-(A_UM!$F$3)</f>
        <v>4354</v>
      </c>
      <c r="E7" s="2">
        <v>3</v>
      </c>
      <c r="F7" s="2">
        <v>3</v>
      </c>
      <c r="G7" s="2">
        <v>4</v>
      </c>
      <c r="I7" s="1" t="str">
        <f t="shared" ref="I7:I8" si="0">IF(D7,"defaultid","")</f>
        <v>defaultid</v>
      </c>
      <c r="J7" s="1" t="str">
        <f t="shared" ref="J7:J8" si="1">IF(D7,"0.0, 0.0, "&amp;D7&amp;".0","")</f>
        <v>0.0, 0.0, 4354.0</v>
      </c>
      <c r="K7" s="1" t="str">
        <f t="shared" ref="K7:K8" si="2">IF(D7,"0.0, 0.0, 0.0","")</f>
        <v>0.0, 0.0, 0.0</v>
      </c>
      <c r="L7" s="2">
        <f t="shared" ref="L7:L8" si="3">IF(D7,1,"")</f>
        <v>1</v>
      </c>
      <c r="M7" s="1" t="str">
        <f t="shared" ref="M7:M8" si="4">IF(D7,"balise.ac","")</f>
        <v>balise.ac</v>
      </c>
      <c r="N7" s="1" t="str">
        <f t="shared" ref="N7:N8" si="5">IF(D7,E7&amp;", "&amp;F7&amp;", "&amp;G7,"")</f>
        <v>3, 3, 4</v>
      </c>
      <c r="P7" t="s">
        <v>68</v>
      </c>
      <c r="Q7" t="s">
        <v>14</v>
      </c>
      <c r="R7">
        <v>10960</v>
      </c>
      <c r="S7" s="2">
        <v>4354</v>
      </c>
      <c r="T7" s="2">
        <v>3</v>
      </c>
      <c r="U7" s="2">
        <v>3</v>
      </c>
      <c r="V7" s="2">
        <v>4</v>
      </c>
    </row>
    <row r="8" spans="1:22" x14ac:dyDescent="0.25">
      <c r="B8" t="s">
        <v>15</v>
      </c>
      <c r="C8">
        <v>10963</v>
      </c>
      <c r="D8" s="2">
        <f>C8-(A_UM!$F$3)</f>
        <v>4357</v>
      </c>
      <c r="E8" s="5">
        <v>7</v>
      </c>
      <c r="F8" s="5">
        <v>1</v>
      </c>
      <c r="G8" s="5">
        <v>14</v>
      </c>
      <c r="I8" s="1" t="str">
        <f t="shared" si="0"/>
        <v>defaultid</v>
      </c>
      <c r="J8" s="1" t="str">
        <f t="shared" si="1"/>
        <v>0.0, 0.0, 4357.0</v>
      </c>
      <c r="K8" s="1" t="str">
        <f t="shared" si="2"/>
        <v>0.0, 0.0, 0.0</v>
      </c>
      <c r="L8" s="2">
        <f t="shared" si="3"/>
        <v>1</v>
      </c>
      <c r="M8" s="1" t="str">
        <f t="shared" si="4"/>
        <v>balise.ac</v>
      </c>
      <c r="N8" s="1" t="str">
        <f t="shared" si="5"/>
        <v>7, 1, 14</v>
      </c>
      <c r="Q8" t="s">
        <v>15</v>
      </c>
      <c r="R8">
        <v>10963</v>
      </c>
      <c r="S8" s="2">
        <v>4357</v>
      </c>
      <c r="T8" s="5">
        <v>7</v>
      </c>
      <c r="U8" s="5">
        <v>1</v>
      </c>
      <c r="V8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A_UM</vt:lpstr>
      <vt:lpstr>UA_M</vt:lpstr>
      <vt:lpstr>B_UL</vt:lpstr>
      <vt:lpstr>UB_L</vt:lpstr>
      <vt:lpstr>ALN</vt:lpstr>
      <vt:lpstr>Spor 1</vt:lpstr>
      <vt:lpstr>mellom v123a og v127b</vt:lpstr>
      <vt:lpstr>Spor 2</vt:lpstr>
      <vt:lpstr>Spor 3</vt:lpstr>
      <vt:lpstr>GRO-H09</vt:lpstr>
      <vt:lpstr>GRO-H15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Fordal Arnt Ove</dc:creator>
  <cp:lastModifiedBy>Fordal Arnt Ove</cp:lastModifiedBy>
  <dcterms:created xsi:type="dcterms:W3CDTF">2019-06-12T07:18:30Z</dcterms:created>
  <dcterms:modified xsi:type="dcterms:W3CDTF">2019-07-04T11:10:01Z</dcterms:modified>
</cp:coreProperties>
</file>