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gu/Google Drive/Laptop Buffer/research/Papers/19-IncidentalCancerGeneral/data/"/>
    </mc:Choice>
  </mc:AlternateContent>
  <xr:revisionPtr revIDLastSave="0" documentId="13_ncr:1_{E0FB8F96-6FA2-8242-9CCD-38E1EEF95E97}" xr6:coauthVersionLast="46" xr6:coauthVersionMax="46" xr10:uidLastSave="{00000000-0000-0000-0000-000000000000}"/>
  <bookViews>
    <workbookView xWindow="0" yWindow="460" windowWidth="35840" windowHeight="20620" xr2:uid="{29474A66-4CB5-BC45-90FD-8BF53B73DF04}"/>
  </bookViews>
  <sheets>
    <sheet name="positives" sheetId="1" r:id="rId1"/>
    <sheet name="negatives" sheetId="2" r:id="rId2"/>
    <sheet name="PosTal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7" i="1"/>
  <c r="B18" i="1"/>
  <c r="C14" i="1" s="1"/>
  <c r="B43" i="1"/>
  <c r="C39" i="1" s="1"/>
  <c r="A74" i="3"/>
  <c r="A73" i="3"/>
  <c r="A72" i="3"/>
  <c r="A71" i="3"/>
  <c r="A69" i="3"/>
  <c r="A76" i="3" s="1"/>
  <c r="C17" i="1" l="1"/>
  <c r="C16" i="1"/>
  <c r="C15" i="1"/>
  <c r="C13" i="1"/>
  <c r="C40" i="1"/>
  <c r="C41" i="1"/>
  <c r="C42" i="1"/>
  <c r="B30" i="1"/>
  <c r="B52" i="1" s="1"/>
  <c r="B29" i="1" l="1"/>
  <c r="B51" i="1" s="1"/>
  <c r="B28" i="1"/>
  <c r="B50" i="1" s="1"/>
  <c r="B49" i="1"/>
  <c r="B53" i="1" l="1"/>
  <c r="C52" i="1" s="1"/>
  <c r="B31" i="1"/>
  <c r="C50" i="1" l="1"/>
  <c r="C51" i="1"/>
  <c r="C49" i="1"/>
  <c r="C28" i="1"/>
  <c r="C27" i="1"/>
  <c r="C30" i="1"/>
  <c r="C29" i="1"/>
</calcChain>
</file>

<file path=xl/sharedStrings.xml><?xml version="1.0" encoding="utf-8"?>
<sst xmlns="http://schemas.openxmlformats.org/spreadsheetml/2006/main" count="116" uniqueCount="21">
  <si>
    <t>Pleural fluid</t>
  </si>
  <si>
    <t>Peritoneal Fluid</t>
  </si>
  <si>
    <t>Abscess</t>
  </si>
  <si>
    <t>CSF</t>
  </si>
  <si>
    <t>Joint Fluid</t>
  </si>
  <si>
    <t>BAL</t>
  </si>
  <si>
    <t>Urine</t>
  </si>
  <si>
    <t>Other</t>
  </si>
  <si>
    <t>total</t>
  </si>
  <si>
    <t>FNA</t>
  </si>
  <si>
    <t>Pericardial</t>
  </si>
  <si>
    <t>Peritoneal</t>
  </si>
  <si>
    <t>Pleural</t>
  </si>
  <si>
    <t>Bronchial Wash</t>
  </si>
  <si>
    <t>Negatives:</t>
  </si>
  <si>
    <t>All:</t>
  </si>
  <si>
    <t>Bronch</t>
  </si>
  <si>
    <t>Study 1</t>
  </si>
  <si>
    <t>Study 2</t>
  </si>
  <si>
    <t>Study 1+2</t>
  </si>
  <si>
    <t>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</si>
</sst>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50-1249-8B64-50501628BD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50-1249-8B64-50501628BD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50-1249-8B64-50501628BD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50-1249-8B64-50501628BD1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250-1249-8B64-50501628BD1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250-1249-8B64-50501628BD1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250-1249-8B64-50501628BD1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50-1249-8B64-50501628BD1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positives!$A$49:$A$52</c:f>
              <c:strCache>
                <c:ptCount val="4"/>
                <c:pt idx="0">
                  <c:v>Pleural</c:v>
                </c:pt>
                <c:pt idx="1">
                  <c:v>Peritoneal</c:v>
                </c:pt>
                <c:pt idx="2">
                  <c:v>BAL</c:v>
                </c:pt>
                <c:pt idx="3">
                  <c:v>Other</c:v>
                </c:pt>
              </c:strCache>
            </c:strRef>
          </c:cat>
          <c:val>
            <c:numRef>
              <c:f>positives!$B$49:$B$52</c:f>
              <c:numCache>
                <c:formatCode>General</c:formatCode>
                <c:ptCount val="4"/>
                <c:pt idx="0">
                  <c:v>107</c:v>
                </c:pt>
                <c:pt idx="1">
                  <c:v>51</c:v>
                </c:pt>
                <c:pt idx="2">
                  <c:v>35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50-1249-8B64-50501628BD1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F5-104C-9570-FA15CCAED4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F5-104C-9570-FA15CCAED4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F5-104C-9570-FA15CCAED4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F5-104C-9570-FA15CCAED4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F5-104C-9570-FA15CCAED4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DF5-104C-9570-FA15CCAED4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DF5-104C-9570-FA15CCAED42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DF5-104C-9570-FA15CCAED42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DF5-104C-9570-FA15CCAED42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DF5-104C-9570-FA15CCAED42A}"/>
                </c:ext>
              </c:extLst>
            </c:dLbl>
            <c:dLbl>
              <c:idx val="2"/>
              <c:layout>
                <c:manualLayout>
                  <c:x val="1.3791929093411875E-2"/>
                  <c:y val="-1.36520115019753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3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1017423007372"/>
                      <c:h val="0.177815699658703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DF5-104C-9570-FA15CCAED42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4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DF5-104C-9570-FA15CCAED42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5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DF5-104C-9570-FA15CCAED42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6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EDF5-104C-9570-FA15CCAED42A}"/>
                </c:ext>
              </c:extLst>
            </c:dLbl>
            <c:dLbl>
              <c:idx val="6"/>
              <c:layout>
                <c:manualLayout>
                  <c:x val="-4.6892558917600732E-2"/>
                  <c:y val="-2.38907849829351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DF5-104C-9570-FA15CCAED42A}"/>
                </c:ext>
              </c:extLst>
            </c:dLbl>
            <c:dLbl>
              <c:idx val="7"/>
              <c:layout>
                <c:manualLayout>
                  <c:x val="2.7583858186823951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DF5-104C-9570-FA15CCAED4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spc="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negatives!$A$1:$A$8</c:f>
              <c:strCache>
                <c:ptCount val="8"/>
                <c:pt idx="0">
                  <c:v>Pleural fluid</c:v>
                </c:pt>
                <c:pt idx="1">
                  <c:v>Peritoneal Fluid</c:v>
                </c:pt>
                <c:pt idx="2">
                  <c:v>Abscess</c:v>
                </c:pt>
                <c:pt idx="3">
                  <c:v>CSF</c:v>
                </c:pt>
                <c:pt idx="4">
                  <c:v>Joint Fluid</c:v>
                </c:pt>
                <c:pt idx="5">
                  <c:v>BAL</c:v>
                </c:pt>
                <c:pt idx="6">
                  <c:v>Urine</c:v>
                </c:pt>
                <c:pt idx="7">
                  <c:v>Other</c:v>
                </c:pt>
              </c:strCache>
            </c:strRef>
          </c:cat>
          <c:val>
            <c:numRef>
              <c:f>negatives!$B$1:$B$8</c:f>
              <c:numCache>
                <c:formatCode>General</c:formatCode>
                <c:ptCount val="8"/>
                <c:pt idx="0">
                  <c:v>17</c:v>
                </c:pt>
                <c:pt idx="1">
                  <c:v>12</c:v>
                </c:pt>
                <c:pt idx="2">
                  <c:v>20</c:v>
                </c:pt>
                <c:pt idx="3">
                  <c:v>8</c:v>
                </c:pt>
                <c:pt idx="4">
                  <c:v>17</c:v>
                </c:pt>
                <c:pt idx="5">
                  <c:v>6</c:v>
                </c:pt>
                <c:pt idx="6">
                  <c:v>2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F5-104C-9570-FA15CCAED42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CF-8D4E-BA73-2E222FFD1C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CF-8D4E-BA73-2E222FFD1C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CF-8D4E-BA73-2E222FFD1C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CF-8D4E-BA73-2E222FFD1C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CF-8D4E-BA73-2E222FFD1C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1CF-8D4E-BA73-2E222FFD1C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1CF-8D4E-BA73-2E222FFD1C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1CF-8D4E-BA73-2E222FFD1CF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CF-8D4E-BA73-2E222FFD1CF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CF-8D4E-BA73-2E222FFD1CF4}"/>
                </c:ext>
              </c:extLst>
            </c:dLbl>
            <c:dLbl>
              <c:idx val="2"/>
              <c:layout>
                <c:manualLayout>
                  <c:x val="1.3791929093411875E-2"/>
                  <c:y val="-1.36520115019753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1017423007372"/>
                      <c:h val="0.177815699658703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1CF-8D4E-BA73-2E222FFD1CF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1CF-8D4E-BA73-2E222FFD1CF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91CF-8D4E-BA73-2E222FFD1CF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91CF-8D4E-BA73-2E222FFD1CF4}"/>
                </c:ext>
              </c:extLst>
            </c:dLbl>
            <c:dLbl>
              <c:idx val="6"/>
              <c:layout>
                <c:manualLayout>
                  <c:x val="-4.6892558917600732E-2"/>
                  <c:y val="-2.38907849829351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1CF-8D4E-BA73-2E222FFD1CF4}"/>
                </c:ext>
              </c:extLst>
            </c:dLbl>
            <c:dLbl>
              <c:idx val="7"/>
              <c:layout>
                <c:manualLayout>
                  <c:x val="2.7583858186823951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1CF-8D4E-BA73-2E222FFD1C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negatives!$A$1:$A$8</c:f>
              <c:strCache>
                <c:ptCount val="8"/>
                <c:pt idx="0">
                  <c:v>Pleural fluid</c:v>
                </c:pt>
                <c:pt idx="1">
                  <c:v>Peritoneal Fluid</c:v>
                </c:pt>
                <c:pt idx="2">
                  <c:v>Abscess</c:v>
                </c:pt>
                <c:pt idx="3">
                  <c:v>CSF</c:v>
                </c:pt>
                <c:pt idx="4">
                  <c:v>Joint Fluid</c:v>
                </c:pt>
                <c:pt idx="5">
                  <c:v>BAL</c:v>
                </c:pt>
                <c:pt idx="6">
                  <c:v>Urine</c:v>
                </c:pt>
                <c:pt idx="7">
                  <c:v>Other</c:v>
                </c:pt>
              </c:strCache>
            </c:strRef>
          </c:cat>
          <c:val>
            <c:numRef>
              <c:f>negatives!$B$1:$B$8</c:f>
              <c:numCache>
                <c:formatCode>General</c:formatCode>
                <c:ptCount val="8"/>
                <c:pt idx="0">
                  <c:v>17</c:v>
                </c:pt>
                <c:pt idx="1">
                  <c:v>12</c:v>
                </c:pt>
                <c:pt idx="2">
                  <c:v>20</c:v>
                </c:pt>
                <c:pt idx="3">
                  <c:v>8</c:v>
                </c:pt>
                <c:pt idx="4">
                  <c:v>17</c:v>
                </c:pt>
                <c:pt idx="5">
                  <c:v>6</c:v>
                </c:pt>
                <c:pt idx="6">
                  <c:v>2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CF-8D4E-BA73-2E222FFD1CF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491612</xdr:colOff>
      <xdr:row>47</xdr:row>
      <xdr:rowOff>177527</xdr:rowOff>
    </xdr:from>
    <xdr:to>
      <xdr:col>11</xdr:col>
      <xdr:colOff>147483</xdr:colOff>
      <xdr:row>61</xdr:row>
      <xdr:rowOff>52985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F5CDAE-6359-404D-BAE9-8D276FECF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2</xdr:row>
      <xdr:rowOff>25400</xdr:rowOff>
    </xdr:from>
    <xdr:to>
      <xdr:col>10</xdr:col>
      <xdr:colOff>559192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C3360-4DE2-1B49-ACBB-DA42E32E4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17</xdr:col>
      <xdr:colOff>476642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EE9730-1C8F-8E44-BED6-D3DBF0830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CE6B-478D-4E4D-B361-41FF6BF55509}">
  <dimension ref="A1:C53"/>
  <sheetViews>
    <sheetView tabSelected="1" zoomScale="93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20</v>
      </c>
      <c r="B1" t="s">
        <v>17</v>
      </c>
    </row>
    <row r="2" spans="1:3" x14ac:dyDescent="0.2">
      <c r="A2" t="s">
        <v>12</v>
      </c>
      <c r="B2">
        <v>40</v>
      </c>
      <c r="C2">
        <v>0.18478260869565216</v>
      </c>
    </row>
    <row r="3" spans="1:3" x14ac:dyDescent="0.2">
      <c r="A3" t="s">
        <v>11</v>
      </c>
      <c r="B3">
        <v>16</v>
      </c>
      <c r="C3">
        <v>0.13043478260869565</v>
      </c>
    </row>
    <row r="4" spans="1:3" x14ac:dyDescent="0.2">
      <c r="A4" t="s">
        <v>5</v>
      </c>
      <c r="B4">
        <v>6</v>
      </c>
      <c r="C4">
        <v>6.5217391304347824E-2</v>
      </c>
    </row>
    <row r="5" spans="1:3" x14ac:dyDescent="0.2">
      <c r="A5" t="s">
        <v>10</v>
      </c>
      <c r="B5">
        <v>2</v>
      </c>
      <c r="C5">
        <v>0.10869565217391304</v>
      </c>
    </row>
    <row r="6" spans="1:3" x14ac:dyDescent="0.2">
      <c r="A6" t="s">
        <v>9</v>
      </c>
      <c r="B6">
        <v>1</v>
      </c>
      <c r="C6">
        <v>0.10869565217391304</v>
      </c>
    </row>
    <row r="7" spans="1:3" x14ac:dyDescent="0.2">
      <c r="A7" t="s">
        <v>8</v>
      </c>
      <c r="B7">
        <f>SUM(B2:B6)</f>
        <v>65</v>
      </c>
    </row>
    <row r="12" spans="1:3" x14ac:dyDescent="0.2">
      <c r="A12" t="s">
        <v>14</v>
      </c>
      <c r="B12" t="s">
        <v>17</v>
      </c>
    </row>
    <row r="13" spans="1:3" x14ac:dyDescent="0.2">
      <c r="A13" t="s">
        <v>12</v>
      </c>
      <c r="B13">
        <v>22</v>
      </c>
      <c r="C13">
        <f>B13/B18</f>
        <v>0.3728813559322034</v>
      </c>
    </row>
    <row r="14" spans="1:3" x14ac:dyDescent="0.2">
      <c r="A14" t="s">
        <v>11</v>
      </c>
      <c r="B14">
        <v>15</v>
      </c>
      <c r="C14">
        <f>B14/B18</f>
        <v>0.25423728813559321</v>
      </c>
    </row>
    <row r="15" spans="1:3" x14ac:dyDescent="0.2">
      <c r="A15" t="s">
        <v>5</v>
      </c>
      <c r="B15">
        <v>18</v>
      </c>
      <c r="C15">
        <f>B15/B18</f>
        <v>0.30508474576271188</v>
      </c>
    </row>
    <row r="16" spans="1:3" x14ac:dyDescent="0.2">
      <c r="A16" t="s">
        <v>13</v>
      </c>
      <c r="B16">
        <v>2</v>
      </c>
      <c r="C16">
        <f>B16/B18</f>
        <v>3.3898305084745763E-2</v>
      </c>
    </row>
    <row r="17" spans="1:3" x14ac:dyDescent="0.2">
      <c r="A17" t="s">
        <v>9</v>
      </c>
      <c r="B17">
        <v>2</v>
      </c>
      <c r="C17">
        <f>B17/B18</f>
        <v>3.3898305084745763E-2</v>
      </c>
    </row>
    <row r="18" spans="1:3" x14ac:dyDescent="0.2">
      <c r="A18" t="s">
        <v>8</v>
      </c>
      <c r="B18">
        <f>SUM(B13:B17)</f>
        <v>59</v>
      </c>
    </row>
    <row r="25" spans="1:3" x14ac:dyDescent="0.2">
      <c r="A25" t="s">
        <v>17</v>
      </c>
    </row>
    <row r="26" spans="1:3" x14ac:dyDescent="0.2">
      <c r="A26" t="s">
        <v>15</v>
      </c>
    </row>
    <row r="27" spans="1:3" x14ac:dyDescent="0.2">
      <c r="A27" t="s">
        <v>12</v>
      </c>
      <c r="B27">
        <f>B2+B13</f>
        <v>62</v>
      </c>
      <c r="C27">
        <f>B27/B31</f>
        <v>0.5</v>
      </c>
    </row>
    <row r="28" spans="1:3" x14ac:dyDescent="0.2">
      <c r="A28" t="s">
        <v>11</v>
      </c>
      <c r="B28">
        <f>B3+B14</f>
        <v>31</v>
      </c>
      <c r="C28">
        <f>B28/B31</f>
        <v>0.25</v>
      </c>
    </row>
    <row r="29" spans="1:3" x14ac:dyDescent="0.2">
      <c r="A29" t="s">
        <v>5</v>
      </c>
      <c r="B29">
        <f>B4+B15</f>
        <v>24</v>
      </c>
      <c r="C29">
        <f>B29/B31</f>
        <v>0.19354838709677419</v>
      </c>
    </row>
    <row r="30" spans="1:3" x14ac:dyDescent="0.2">
      <c r="A30" t="s">
        <v>7</v>
      </c>
      <c r="B30">
        <f>B5+B6+B16+B17</f>
        <v>7</v>
      </c>
      <c r="C30">
        <f>B30/B31</f>
        <v>5.6451612903225805E-2</v>
      </c>
    </row>
    <row r="31" spans="1:3" x14ac:dyDescent="0.2">
      <c r="A31" t="s">
        <v>8</v>
      </c>
      <c r="B31">
        <f>SUM(B27:B30)</f>
        <v>124</v>
      </c>
    </row>
    <row r="38" spans="1:3" x14ac:dyDescent="0.2">
      <c r="A38" t="s">
        <v>18</v>
      </c>
    </row>
    <row r="39" spans="1:3" x14ac:dyDescent="0.2">
      <c r="A39" t="s">
        <v>12</v>
      </c>
      <c r="B39">
        <v>45</v>
      </c>
      <c r="C39">
        <f>B39/B43</f>
        <v>0.55555555555555558</v>
      </c>
    </row>
    <row r="40" spans="1:3" x14ac:dyDescent="0.2">
      <c r="A40" t="s">
        <v>11</v>
      </c>
      <c r="B40">
        <v>20</v>
      </c>
      <c r="C40">
        <f>B40/B43</f>
        <v>0.24691358024691357</v>
      </c>
    </row>
    <row r="41" spans="1:3" x14ac:dyDescent="0.2">
      <c r="A41" t="s">
        <v>5</v>
      </c>
      <c r="B41">
        <v>11</v>
      </c>
      <c r="C41">
        <f>B41/B43</f>
        <v>0.13580246913580246</v>
      </c>
    </row>
    <row r="42" spans="1:3" x14ac:dyDescent="0.2">
      <c r="A42" t="s">
        <v>7</v>
      </c>
      <c r="B42">
        <v>5</v>
      </c>
      <c r="C42">
        <f>B42/B43</f>
        <v>6.1728395061728392E-2</v>
      </c>
    </row>
    <row r="43" spans="1:3" x14ac:dyDescent="0.2">
      <c r="A43" t="s">
        <v>8</v>
      </c>
      <c r="B43">
        <f>SUM(B39:B42)</f>
        <v>81</v>
      </c>
    </row>
    <row r="48" spans="1:3" x14ac:dyDescent="0.2">
      <c r="A48" t="s">
        <v>19</v>
      </c>
    </row>
    <row r="49" spans="1:3" x14ac:dyDescent="0.2">
      <c r="A49" t="s">
        <v>12</v>
      </c>
      <c r="B49">
        <f>B27+B39</f>
        <v>107</v>
      </c>
      <c r="C49">
        <f>B49/B53</f>
        <v>0.52195121951219514</v>
      </c>
    </row>
    <row r="50" spans="1:3" x14ac:dyDescent="0.2">
      <c r="A50" t="s">
        <v>11</v>
      </c>
      <c r="B50">
        <f t="shared" ref="B50:B52" si="0">B28+B40</f>
        <v>51</v>
      </c>
      <c r="C50">
        <f>B50/B53</f>
        <v>0.24878048780487805</v>
      </c>
    </row>
    <row r="51" spans="1:3" x14ac:dyDescent="0.2">
      <c r="A51" t="s">
        <v>5</v>
      </c>
      <c r="B51">
        <f t="shared" si="0"/>
        <v>35</v>
      </c>
      <c r="C51">
        <f>B51/B53</f>
        <v>0.17073170731707318</v>
      </c>
    </row>
    <row r="52" spans="1:3" x14ac:dyDescent="0.2">
      <c r="A52" t="s">
        <v>7</v>
      </c>
      <c r="B52">
        <f t="shared" si="0"/>
        <v>12</v>
      </c>
      <c r="C52">
        <f>B52/B53</f>
        <v>5.8536585365853662E-2</v>
      </c>
    </row>
    <row r="53" spans="1:3" x14ac:dyDescent="0.2">
      <c r="A53" t="s">
        <v>8</v>
      </c>
      <c r="B53">
        <f>SUM(B49:B52)</f>
        <v>205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8B6-105B-5147-9274-44174C62C152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>
        <v>17</v>
      </c>
      <c r="C1">
        <v>0.18478260869565216</v>
      </c>
    </row>
    <row r="2" spans="1:3" x14ac:dyDescent="0.2">
      <c r="A2" t="s">
        <v>1</v>
      </c>
      <c r="B2">
        <v>12</v>
      </c>
      <c r="C2">
        <v>0.13043478260869565</v>
      </c>
    </row>
    <row r="3" spans="1:3" x14ac:dyDescent="0.2">
      <c r="A3" t="s">
        <v>2</v>
      </c>
      <c r="B3">
        <v>20</v>
      </c>
      <c r="C3">
        <v>0.21739130434782608</v>
      </c>
    </row>
    <row r="4" spans="1:3" x14ac:dyDescent="0.2">
      <c r="A4" t="s">
        <v>3</v>
      </c>
      <c r="B4">
        <v>8</v>
      </c>
      <c r="C4">
        <v>8.6956521739130432E-2</v>
      </c>
    </row>
    <row r="5" spans="1:3" x14ac:dyDescent="0.2">
      <c r="A5" t="s">
        <v>4</v>
      </c>
      <c r="B5">
        <v>17</v>
      </c>
      <c r="C5">
        <v>0.18478260869565216</v>
      </c>
    </row>
    <row r="6" spans="1:3" x14ac:dyDescent="0.2">
      <c r="A6" t="s">
        <v>5</v>
      </c>
      <c r="B6">
        <v>6</v>
      </c>
      <c r="C6">
        <v>6.5217391304347824E-2</v>
      </c>
    </row>
    <row r="7" spans="1:3" x14ac:dyDescent="0.2">
      <c r="A7" t="s">
        <v>6</v>
      </c>
      <c r="B7">
        <v>2</v>
      </c>
      <c r="C7">
        <v>2.1739130434782608E-2</v>
      </c>
    </row>
    <row r="8" spans="1:3" x14ac:dyDescent="0.2">
      <c r="A8" t="s">
        <v>7</v>
      </c>
      <c r="B8">
        <v>10</v>
      </c>
      <c r="C8">
        <v>0.10869565217391304</v>
      </c>
    </row>
    <row r="9" spans="1:3" x14ac:dyDescent="0.2">
      <c r="A9" t="s">
        <v>8</v>
      </c>
      <c r="B9">
        <v>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EF37-93AD-DD4B-8BBC-20266B4E8784}">
  <dimension ref="A1:B76"/>
  <sheetViews>
    <sheetView topLeftCell="A40" workbookViewId="0">
      <selection activeCell="A69" sqref="A69:B74"/>
    </sheetView>
  </sheetViews>
  <sheetFormatPr baseColWidth="10" defaultRowHeight="16" x14ac:dyDescent="0.2"/>
  <sheetData>
    <row r="1" spans="1:1" x14ac:dyDescent="0.2">
      <c r="A1" s="1" t="s">
        <v>12</v>
      </c>
    </row>
    <row r="2" spans="1:1" x14ac:dyDescent="0.2">
      <c r="A2" s="3" t="s">
        <v>11</v>
      </c>
    </row>
    <row r="3" spans="1:1" x14ac:dyDescent="0.2">
      <c r="A3" s="1" t="s">
        <v>12</v>
      </c>
    </row>
    <row r="4" spans="1:1" x14ac:dyDescent="0.2">
      <c r="A4" s="1" t="s">
        <v>12</v>
      </c>
    </row>
    <row r="5" spans="1:1" x14ac:dyDescent="0.2">
      <c r="A5" s="2" t="s">
        <v>10</v>
      </c>
    </row>
    <row r="6" spans="1:1" x14ac:dyDescent="0.2">
      <c r="A6" s="1" t="s">
        <v>12</v>
      </c>
    </row>
    <row r="7" spans="1:1" x14ac:dyDescent="0.2">
      <c r="A7" s="1" t="s">
        <v>12</v>
      </c>
    </row>
    <row r="8" spans="1:1" x14ac:dyDescent="0.2">
      <c r="A8" s="3" t="s">
        <v>11</v>
      </c>
    </row>
    <row r="9" spans="1:1" x14ac:dyDescent="0.2">
      <c r="A9" s="1" t="s">
        <v>12</v>
      </c>
    </row>
    <row r="10" spans="1:1" x14ac:dyDescent="0.2">
      <c r="A10" s="3" t="s">
        <v>11</v>
      </c>
    </row>
    <row r="11" spans="1:1" x14ac:dyDescent="0.2">
      <c r="A11" s="1" t="s">
        <v>12</v>
      </c>
    </row>
    <row r="12" spans="1:1" x14ac:dyDescent="0.2">
      <c r="A12" s="1" t="s">
        <v>12</v>
      </c>
    </row>
    <row r="13" spans="1:1" x14ac:dyDescent="0.2">
      <c r="A13" s="1" t="s">
        <v>12</v>
      </c>
    </row>
    <row r="14" spans="1:1" x14ac:dyDescent="0.2">
      <c r="A14" s="1" t="s">
        <v>12</v>
      </c>
    </row>
    <row r="15" spans="1:1" x14ac:dyDescent="0.2">
      <c r="A15" s="1" t="s">
        <v>12</v>
      </c>
    </row>
    <row r="16" spans="1:1" x14ac:dyDescent="0.2">
      <c r="A16" s="1" t="s">
        <v>12</v>
      </c>
    </row>
    <row r="17" spans="1:1" x14ac:dyDescent="0.2">
      <c r="A17" s="1" t="s">
        <v>12</v>
      </c>
    </row>
    <row r="18" spans="1:1" x14ac:dyDescent="0.2">
      <c r="A18" s="1" t="s">
        <v>12</v>
      </c>
    </row>
    <row r="19" spans="1:1" x14ac:dyDescent="0.2">
      <c r="A19" s="1" t="s">
        <v>12</v>
      </c>
    </row>
    <row r="20" spans="1:1" x14ac:dyDescent="0.2">
      <c r="A20" s="1" t="s">
        <v>12</v>
      </c>
    </row>
    <row r="21" spans="1:1" x14ac:dyDescent="0.2">
      <c r="A21" s="3" t="s">
        <v>11</v>
      </c>
    </row>
    <row r="22" spans="1:1" x14ac:dyDescent="0.2">
      <c r="A22" s="1" t="s">
        <v>12</v>
      </c>
    </row>
    <row r="23" spans="1:1" x14ac:dyDescent="0.2">
      <c r="A23" s="3" t="s">
        <v>11</v>
      </c>
    </row>
    <row r="24" spans="1:1" x14ac:dyDescent="0.2">
      <c r="A24" s="1" t="s">
        <v>12</v>
      </c>
    </row>
    <row r="25" spans="1:1" x14ac:dyDescent="0.2">
      <c r="A25" s="1" t="s">
        <v>12</v>
      </c>
    </row>
    <row r="26" spans="1:1" x14ac:dyDescent="0.2">
      <c r="A26" s="3" t="s">
        <v>11</v>
      </c>
    </row>
    <row r="27" spans="1:1" x14ac:dyDescent="0.2">
      <c r="A27" s="3" t="s">
        <v>11</v>
      </c>
    </row>
    <row r="28" spans="1:1" x14ac:dyDescent="0.2">
      <c r="A28" s="3" t="s">
        <v>11</v>
      </c>
    </row>
    <row r="29" spans="1:1" x14ac:dyDescent="0.2">
      <c r="A29" s="1" t="s">
        <v>12</v>
      </c>
    </row>
    <row r="30" spans="1:1" x14ac:dyDescent="0.2">
      <c r="A30" s="1" t="s">
        <v>12</v>
      </c>
    </row>
    <row r="31" spans="1:1" x14ac:dyDescent="0.2">
      <c r="A31" s="3" t="s">
        <v>11</v>
      </c>
    </row>
    <row r="32" spans="1:1" x14ac:dyDescent="0.2">
      <c r="A32" s="1" t="s">
        <v>12</v>
      </c>
    </row>
    <row r="33" spans="1:1" x14ac:dyDescent="0.2">
      <c r="A33" s="1" t="s">
        <v>12</v>
      </c>
    </row>
    <row r="34" spans="1:1" x14ac:dyDescent="0.2">
      <c r="A34" s="1" t="s">
        <v>12</v>
      </c>
    </row>
    <row r="35" spans="1:1" x14ac:dyDescent="0.2">
      <c r="A35" s="1" t="s">
        <v>12</v>
      </c>
    </row>
    <row r="36" spans="1:1" x14ac:dyDescent="0.2">
      <c r="A36" s="1" t="s">
        <v>12</v>
      </c>
    </row>
    <row r="37" spans="1:1" x14ac:dyDescent="0.2">
      <c r="A37" s="3" t="s">
        <v>5</v>
      </c>
    </row>
    <row r="38" spans="1:1" x14ac:dyDescent="0.2">
      <c r="A38" s="1" t="s">
        <v>12</v>
      </c>
    </row>
    <row r="39" spans="1:1" x14ac:dyDescent="0.2">
      <c r="A39" s="1" t="s">
        <v>12</v>
      </c>
    </row>
    <row r="40" spans="1:1" x14ac:dyDescent="0.2">
      <c r="A40" s="3" t="s">
        <v>11</v>
      </c>
    </row>
    <row r="41" spans="1:1" x14ac:dyDescent="0.2">
      <c r="A41" s="1" t="s">
        <v>12</v>
      </c>
    </row>
    <row r="42" spans="1:1" x14ac:dyDescent="0.2">
      <c r="A42" s="1" t="s">
        <v>12</v>
      </c>
    </row>
    <row r="43" spans="1:1" x14ac:dyDescent="0.2">
      <c r="A43" s="1" t="s">
        <v>12</v>
      </c>
    </row>
    <row r="44" spans="1:1" x14ac:dyDescent="0.2">
      <c r="A44" s="1" t="s">
        <v>12</v>
      </c>
    </row>
    <row r="45" spans="1:1" x14ac:dyDescent="0.2">
      <c r="A45" s="1" t="s">
        <v>12</v>
      </c>
    </row>
    <row r="46" spans="1:1" x14ac:dyDescent="0.2">
      <c r="A46" s="1" t="s">
        <v>12</v>
      </c>
    </row>
    <row r="47" spans="1:1" x14ac:dyDescent="0.2">
      <c r="A47" s="3" t="s">
        <v>11</v>
      </c>
    </row>
    <row r="48" spans="1:1" x14ac:dyDescent="0.2">
      <c r="A48" s="3" t="s">
        <v>11</v>
      </c>
    </row>
    <row r="49" spans="1:1" x14ac:dyDescent="0.2">
      <c r="A49" s="1" t="s">
        <v>12</v>
      </c>
    </row>
    <row r="50" spans="1:1" x14ac:dyDescent="0.2">
      <c r="A50" s="1" t="s">
        <v>12</v>
      </c>
    </row>
    <row r="51" spans="1:1" x14ac:dyDescent="0.2">
      <c r="A51" s="1" t="s">
        <v>12</v>
      </c>
    </row>
    <row r="52" spans="1:1" x14ac:dyDescent="0.2">
      <c r="A52" s="1" t="s">
        <v>12</v>
      </c>
    </row>
    <row r="53" spans="1:1" x14ac:dyDescent="0.2">
      <c r="A53" s="3" t="s">
        <v>5</v>
      </c>
    </row>
    <row r="54" spans="1:1" x14ac:dyDescent="0.2">
      <c r="A54" s="3" t="s">
        <v>5</v>
      </c>
    </row>
    <row r="55" spans="1:1" x14ac:dyDescent="0.2">
      <c r="A55" s="3" t="s">
        <v>11</v>
      </c>
    </row>
    <row r="56" spans="1:1" x14ac:dyDescent="0.2">
      <c r="A56" s="2" t="s">
        <v>10</v>
      </c>
    </row>
    <row r="57" spans="1:1" x14ac:dyDescent="0.2">
      <c r="A57" s="1" t="s">
        <v>12</v>
      </c>
    </row>
    <row r="58" spans="1:1" x14ac:dyDescent="0.2">
      <c r="A58" s="3" t="s">
        <v>5</v>
      </c>
    </row>
    <row r="59" spans="1:1" x14ac:dyDescent="0.2">
      <c r="A59" s="3" t="s">
        <v>11</v>
      </c>
    </row>
    <row r="60" spans="1:1" x14ac:dyDescent="0.2">
      <c r="A60" s="3" t="s">
        <v>11</v>
      </c>
    </row>
    <row r="61" spans="1:1" x14ac:dyDescent="0.2">
      <c r="A61" s="1" t="s">
        <v>12</v>
      </c>
    </row>
    <row r="62" spans="1:1" x14ac:dyDescent="0.2">
      <c r="A62" s="3" t="s">
        <v>11</v>
      </c>
    </row>
    <row r="63" spans="1:1" x14ac:dyDescent="0.2">
      <c r="A63" s="3" t="s">
        <v>5</v>
      </c>
    </row>
    <row r="64" spans="1:1" x14ac:dyDescent="0.2">
      <c r="A64" s="2" t="s">
        <v>9</v>
      </c>
    </row>
    <row r="65" spans="1:2" x14ac:dyDescent="0.2">
      <c r="A65" s="3" t="s">
        <v>5</v>
      </c>
    </row>
    <row r="69" spans="1:2" x14ac:dyDescent="0.2">
      <c r="A69">
        <f>COUNTIF(A1:A67, "FNA")</f>
        <v>1</v>
      </c>
      <c r="B69" t="s">
        <v>9</v>
      </c>
    </row>
    <row r="70" spans="1:2" x14ac:dyDescent="0.2">
      <c r="A70" s="3" t="s">
        <v>11</v>
      </c>
      <c r="B70" t="s">
        <v>16</v>
      </c>
    </row>
    <row r="71" spans="1:2" x14ac:dyDescent="0.2">
      <c r="A71">
        <f>COUNTIF(A1:A65, "BAL")</f>
        <v>6</v>
      </c>
      <c r="B71" t="s">
        <v>5</v>
      </c>
    </row>
    <row r="72" spans="1:2" x14ac:dyDescent="0.2">
      <c r="A72">
        <f>COUNTIF(A1:A66, "Pleural")</f>
        <v>40</v>
      </c>
      <c r="B72" t="s">
        <v>12</v>
      </c>
    </row>
    <row r="73" spans="1:2" x14ac:dyDescent="0.2">
      <c r="A73">
        <f>COUNTIF(A1:A67, "Peritoneal")</f>
        <v>16</v>
      </c>
      <c r="B73" t="s">
        <v>11</v>
      </c>
    </row>
    <row r="74" spans="1:2" x14ac:dyDescent="0.2">
      <c r="A74">
        <f>COUNTIF(A1:A67, "Pericardial")</f>
        <v>2</v>
      </c>
      <c r="B74" s="2" t="s">
        <v>10</v>
      </c>
    </row>
    <row r="76" spans="1:2" x14ac:dyDescent="0.2">
      <c r="A76">
        <f>SUM(A69:A74)</f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positives</vt:lpstr>
      <vt:lpstr>negatives</vt:lpstr>
      <vt:lpstr>PosTally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2019-08-02T22:11:58Z</dcterms:created>
  <dcterms:modified xsi:type="dcterms:W3CDTF">2021-03-06T04:04:42Z</dcterms:modified>
</cp:coreProperties>
</file>