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<sst xmlns="http://schemas.openxmlformats.org/spreadsheetml/2006/main" count="35" uniqueCount="35">
  <si>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Q1</t>
  </si>
  <si>
    <t xml:space="preserve">Q2</t>
  </si>
  <si>
    <t xml:space="preserve">Q3</t>
  </si>
  <si>
    <t xml:space="preserve">as of 3/1/2017, it is 8 year and 3 months 
since first bitcoint is minded</t>
  </si>
  <si>
    <t xml:space="preserve">curent size of bit coint:</t>
  </si>
  <si>
    <t xml:space="preserve">mb</t>
  </si>
  <si>
    <t xml:space="preserve">reword per block</t>
  </si>
  <si>
    <t xml:space="preserve">blocks height</t>
  </si>
  <si>
    <t xml:space="preserve"># of btc</t>
  </si>
  <si>
    <t xml:space="preserve">convert to 10 minutes:</t>
  </si>
  <si>
    <t xml:space="preserve">(probably will be larger,
 since limit is not setted from the begining)</t>
  </si>
  <si>
    <t xml:space="preserve">so we are now in the 
third rewarding period</t>
  </si>
  <si>
    <t xml:space="preserve">growing speed:</t>
  </si>
  <si>
    <t xml:space="preserve">0.1m/min</t>
  </si>
  <si>
    <t xml:space="preserve">rewrod level</t>
  </si>
  <si>
    <t xml:space="preserve">reword from previous two levels</t>
  </si>
  <si>
    <t xml:space="preserve">third</t>
  </si>
  <si>
    <t xml:space="preserve">total in satoshi(spendable unit)</t>
  </si>
  <si>
    <t xml:space="preserve">world gdp in dollar cent:</t>
  </si>
  <si>
    <t xml:space="preserve">compared to the total spendable units
 circulated in world economy
the btc is still is shortage</t>
  </si>
  <si>
    <t xml:space="preserve">Q4</t>
  </si>
  <si>
    <t xml:space="preserve">1 transaction is on average 500 byte</t>
  </si>
  <si>
    <t xml:space="preserve">average # of transactions in a block:</t>
  </si>
  <si>
    <t xml:space="preserve"># of transaction a minutes:</t>
  </si>
  <si>
    <t xml:space="preserve">so the speed to process
 transactions is very slow</t>
  </si>
  <si>
    <t xml:space="preserve">Q5</t>
  </si>
  <si>
    <t xml:space="preserve"># total transactions throughout:</t>
  </si>
  <si>
    <t xml:space="preserve">Q6</t>
  </si>
  <si>
    <t xml:space="preserve">#total bitcoin value in the market by now:</t>
  </si>
  <si>
    <t xml:space="preserve">current value of btc in dollar:</t>
  </si>
  <si>
    <t xml:space="preserve">total btc</t>
  </si>
  <si>
    <t xml:space="preserve">total time </t>
  </si>
  <si>
    <t xml:space="preserve">year</t>
  </si>
  <si>
    <t xml:space="preserve">since btc start
 to be minded from 
Start of 2009, so it will all be
 minded at 2140</t>
  </si>
  <si>
    <t xml:space="preserve">btc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</si>
</sst>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3F3F76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  <fill>
      <patternFill patternType="solid">
        <fgColor rgb="FFFFFFCC"/>
        <bgColor rgb="FFF2F2F2"/>
      </patternFill>
    </fill>
    <fill>
      <patternFill patternType="solid">
        <fgColor rgb="FFFFCC99"/>
        <bgColor rgb="FFFFC7CE"/>
      </patternFill>
    </fill>
    <fill>
      <patternFill patternType="solid">
        <fgColor rgb="FF9DC3E6"/>
        <bgColor rgb="FFB2B2B2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C5E0B4"/>
      </patternFill>
    </fill>
    <fill>
      <patternFill patternType="solid">
        <fgColor rgb="FFFFD966"/>
        <bgColor rgb="FFFFCC99"/>
      </patternFill>
    </fill>
    <fill>
      <patternFill patternType="solid">
        <fgColor rgb="FFC5E0B4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1" applyFont="true" applyBorder="true" applyAlignment="true" applyProtection="false">
      <alignment horizontal="general" vertical="bottom" textRotation="0" wrapText="false" indent="0" shrinkToFit="false"/>
    </xf>
    <xf numFmtId="164" fontId="0" fillId="6" borderId="2" applyFont="true" applyBorder="true" applyAlignment="true" applyProtection="false">
      <alignment horizontal="general" vertical="bottom" textRotation="0" wrapText="false" indent="0" shrinkToFit="false"/>
    </xf>
    <xf numFmtId="164" fontId="9" fillId="7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2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Bad" xfId="21" builtinId="53" customBuiltin="true"/>
    <cellStyle name="Excel Built-in Neutral" xfId="22" builtinId="53" customBuiltin="true"/>
    <cellStyle name="Excel Built-in Calculation" xfId="23" builtinId="53" customBuiltin="true"/>
    <cellStyle name="Excel Built-in Note" xfId="24" builtinId="53" customBuiltin="true"/>
    <cellStyle name="Excel Built-in Input" xfId="25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9CC00"/>
      <rgbColor rgb="FFFFD966"/>
      <rgbColor rgb="FFFF9900"/>
      <rgbColor rgb="FFFA7D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1740890688259"/>
    <col collapsed="false" hidden="false" max="2" min="2" style="0" width="21.2105263157895"/>
    <col collapsed="false" hidden="false" max="3" min="3" style="0" width="15.7449392712551"/>
    <col collapsed="false" hidden="false" max="4" min="4" style="0" width="19.1740890688259"/>
    <col collapsed="false" hidden="false" max="7" min="5" style="0" width="8.57085020242915"/>
    <col collapsed="false" hidden="false" max="8" min="8" style="0" width="30.7449392712551"/>
    <col collapsed="false" hidden="false" max="9" min="9" style="0" width="41.0283400809717"/>
    <col collapsed="false" hidden="false" max="10" min="10" style="0" width="12.1052631578947"/>
    <col collapsed="false" hidden="false" max="11" min="11" style="0" width="21.7449392712551"/>
    <col collapsed="false" hidden="false" max="1025" min="12" style="0" width="8.57085020242915"/>
  </cols>
  <sheetData>
    <row r="1" customFormat="false" ht="15" hidden="false" customHeight="false" outlineLevel="0" collapsed="false">
      <c r="A1" s="0" t="s">
        <v>0</v>
      </c>
      <c r="H1" s="0" t="s">
        <v>1</v>
      </c>
      <c r="I1" s="1"/>
      <c r="K1" s="0" t="s">
        <v>2</v>
      </c>
    </row>
    <row r="2" customFormat="false" ht="41.95" hidden="false" customHeight="false" outlineLevel="0" collapsed="false">
      <c r="H2" s="2" t="s">
        <v>3</v>
      </c>
      <c r="K2" s="3" t="s">
        <v>4</v>
      </c>
      <c r="L2" s="0" t="n">
        <f aca="false">I3</f>
        <v>433872</v>
      </c>
      <c r="M2" s="0" t="s">
        <v>5</v>
      </c>
    </row>
    <row r="3" customFormat="false" ht="75" hidden="false" customHeight="false" outlineLevel="0" collapsed="false">
      <c r="A3" s="4" t="s">
        <v>6</v>
      </c>
      <c r="B3" s="5" t="s">
        <v>7</v>
      </c>
      <c r="C3" s="3" t="s">
        <v>8</v>
      </c>
      <c r="H3" s="4" t="s">
        <v>9</v>
      </c>
      <c r="I3" s="0" t="n">
        <f aca="false">8*365*24*6+3*31*24*6</f>
        <v>433872</v>
      </c>
      <c r="K3" s="6" t="s">
        <v>10</v>
      </c>
    </row>
    <row r="4" customFormat="false" ht="30" hidden="false" customHeight="false" outlineLevel="0" collapsed="false">
      <c r="A4" s="0" t="n">
        <v>50</v>
      </c>
      <c r="B4" s="0" t="n">
        <v>210000</v>
      </c>
      <c r="C4" s="0" t="n">
        <f aca="false">B4*A4</f>
        <v>10500000</v>
      </c>
      <c r="H4" s="2" t="s">
        <v>11</v>
      </c>
      <c r="K4" s="7" t="s">
        <v>12</v>
      </c>
      <c r="L4" s="0" t="s">
        <v>13</v>
      </c>
    </row>
    <row r="5" customFormat="false" ht="15" hidden="false" customHeight="false" outlineLevel="0" collapsed="false">
      <c r="A5" s="0" t="n">
        <f aca="false">A4/2</f>
        <v>25</v>
      </c>
      <c r="B5" s="0" t="n">
        <f aca="false">B4+210000</f>
        <v>420000</v>
      </c>
      <c r="C5" s="0" t="n">
        <f aca="false">C4+210000*A5</f>
        <v>15750000</v>
      </c>
      <c r="H5" s="4" t="s">
        <v>14</v>
      </c>
    </row>
    <row r="6" customFormat="false" ht="15" hidden="false" customHeight="false" outlineLevel="0" collapsed="false">
      <c r="A6" s="0" t="n">
        <f aca="false">A5/2</f>
        <v>12.5</v>
      </c>
      <c r="B6" s="0" t="n">
        <f aca="false">B5+210000</f>
        <v>630000</v>
      </c>
      <c r="C6" s="0" t="n">
        <f aca="false">C5+210000*A6</f>
        <v>18375000</v>
      </c>
      <c r="H6" s="8" t="s">
        <v>15</v>
      </c>
      <c r="I6" s="0" t="n">
        <f aca="false">C5</f>
        <v>15750000</v>
      </c>
    </row>
    <row r="7" customFormat="false" ht="15" hidden="false" customHeight="false" outlineLevel="0" collapsed="false">
      <c r="A7" s="0" t="n">
        <f aca="false">A6/2</f>
        <v>6.25</v>
      </c>
      <c r="B7" s="0" t="n">
        <f aca="false">B6+210000</f>
        <v>840000</v>
      </c>
      <c r="C7" s="0" t="n">
        <f aca="false">C6+210000*A7</f>
        <v>19687500</v>
      </c>
      <c r="H7" s="9" t="s">
        <v>16</v>
      </c>
      <c r="I7" s="0" t="n">
        <f aca="false">(I3-B5)*A6</f>
        <v>173400</v>
      </c>
    </row>
    <row r="8" customFormat="false" ht="15" hidden="false" customHeight="false" outlineLevel="0" collapsed="false">
      <c r="A8" s="0" t="n">
        <f aca="false">A7/2</f>
        <v>3.125</v>
      </c>
      <c r="B8" s="0" t="n">
        <f aca="false">B7+210000</f>
        <v>1050000</v>
      </c>
      <c r="C8" s="0" t="n">
        <f aca="false">C7+210000*A8</f>
        <v>20343750</v>
      </c>
      <c r="H8" s="10" t="s">
        <v>17</v>
      </c>
      <c r="I8" s="0" t="n">
        <f aca="false">(I6+I7)*POWER(10,8)</f>
        <v>1592340000000000</v>
      </c>
    </row>
    <row r="9" customFormat="false" ht="15" hidden="false" customHeight="false" outlineLevel="0" collapsed="false">
      <c r="A9" s="0" t="n">
        <f aca="false">A8/2</f>
        <v>1.5625</v>
      </c>
      <c r="B9" s="0" t="n">
        <f aca="false">B8+210000</f>
        <v>1260000</v>
      </c>
      <c r="C9" s="0" t="n">
        <f aca="false">C8+210000*A9</f>
        <v>20671875</v>
      </c>
      <c r="H9" s="11" t="s">
        <v>18</v>
      </c>
      <c r="I9" s="0" t="n">
        <f aca="false">107.5*POWER(10,12)*POWER(10,2)</f>
        <v>10750000000000000</v>
      </c>
    </row>
    <row r="10" customFormat="false" ht="45" hidden="false" customHeight="false" outlineLevel="0" collapsed="false">
      <c r="A10" s="0" t="n">
        <f aca="false">A9/2</f>
        <v>0.78125</v>
      </c>
      <c r="B10" s="0" t="n">
        <f aca="false">B9+210000</f>
        <v>1470000</v>
      </c>
      <c r="C10" s="0" t="n">
        <f aca="false">C9+210000*A10</f>
        <v>20835937.5</v>
      </c>
      <c r="I10" s="12" t="s">
        <v>19</v>
      </c>
    </row>
    <row r="11" customFormat="false" ht="15" hidden="false" customHeight="false" outlineLevel="0" collapsed="false">
      <c r="A11" s="0" t="n">
        <f aca="false">A10/2</f>
        <v>0.390625</v>
      </c>
      <c r="B11" s="0" t="n">
        <f aca="false">B10+210000</f>
        <v>1680000</v>
      </c>
      <c r="C11" s="0" t="n">
        <f aca="false">C10+210000*A11</f>
        <v>20917968.75</v>
      </c>
    </row>
    <row r="12" customFormat="false" ht="15" hidden="false" customHeight="false" outlineLevel="0" collapsed="false">
      <c r="A12" s="0" t="n">
        <f aca="false">A11/2</f>
        <v>0.1953125</v>
      </c>
      <c r="B12" s="0" t="n">
        <f aca="false">B11+210000</f>
        <v>1890000</v>
      </c>
      <c r="C12" s="0" t="n">
        <f aca="false">C11+210000*A12</f>
        <v>20958984.375</v>
      </c>
    </row>
    <row r="13" customFormat="false" ht="15" hidden="false" customHeight="false" outlineLevel="0" collapsed="false">
      <c r="A13" s="0" t="n">
        <f aca="false">A12/2</f>
        <v>0.09765625</v>
      </c>
      <c r="B13" s="0" t="n">
        <f aca="false">B12+210000</f>
        <v>2100000</v>
      </c>
      <c r="C13" s="0" t="n">
        <f aca="false">C12+210000*A13</f>
        <v>20979492.1875</v>
      </c>
    </row>
    <row r="14" customFormat="false" ht="15" hidden="false" customHeight="false" outlineLevel="0" collapsed="false">
      <c r="A14" s="0" t="n">
        <f aca="false">A13/2</f>
        <v>0.048828125</v>
      </c>
      <c r="B14" s="0" t="n">
        <f aca="false">B13+210000</f>
        <v>2310000</v>
      </c>
      <c r="C14" s="0" t="n">
        <f aca="false">C13+210000*A14</f>
        <v>20989746.09375</v>
      </c>
    </row>
    <row r="15" customFormat="false" ht="15" hidden="false" customHeight="false" outlineLevel="0" collapsed="false">
      <c r="A15" s="0" t="n">
        <f aca="false">A14/2</f>
        <v>0.0244140625</v>
      </c>
      <c r="B15" s="0" t="n">
        <f aca="false">B14+210000</f>
        <v>2520000</v>
      </c>
      <c r="C15" s="0" t="n">
        <f aca="false">C14+210000*A15</f>
        <v>20994873.046875</v>
      </c>
    </row>
    <row r="16" customFormat="false" ht="15" hidden="false" customHeight="false" outlineLevel="0" collapsed="false">
      <c r="A16" s="0" t="n">
        <f aca="false">A15/2</f>
        <v>0.01220703125</v>
      </c>
      <c r="B16" s="0" t="n">
        <f aca="false">B15+210000</f>
        <v>2730000</v>
      </c>
      <c r="C16" s="0" t="n">
        <f aca="false">C15+210000*A16</f>
        <v>20997436.5234375</v>
      </c>
      <c r="H16" s="0" t="s">
        <v>20</v>
      </c>
      <c r="I16" s="5" t="s">
        <v>21</v>
      </c>
    </row>
    <row r="17" customFormat="false" ht="15" hidden="false" customHeight="false" outlineLevel="0" collapsed="false">
      <c r="A17" s="0" t="n">
        <f aca="false">A16/2</f>
        <v>0.006103515625</v>
      </c>
      <c r="B17" s="0" t="n">
        <f aca="false">B16+210000</f>
        <v>2940000</v>
      </c>
      <c r="C17" s="0" t="n">
        <f aca="false">C16+210000*A17</f>
        <v>20998718.2617188</v>
      </c>
      <c r="I17" s="3" t="s">
        <v>22</v>
      </c>
      <c r="J17" s="0" t="n">
        <f aca="false">1000000/500</f>
        <v>2000</v>
      </c>
    </row>
    <row r="18" customFormat="false" ht="60" hidden="false" customHeight="false" outlineLevel="0" collapsed="false">
      <c r="A18" s="0" t="n">
        <f aca="false">A17/2</f>
        <v>0.0030517578125</v>
      </c>
      <c r="B18" s="0" t="n">
        <f aca="false">B17+210000</f>
        <v>3150000</v>
      </c>
      <c r="C18" s="0" t="n">
        <f aca="false">C17+210000*A18</f>
        <v>20999359.1308594</v>
      </c>
      <c r="I18" s="13" t="s">
        <v>23</v>
      </c>
      <c r="J18" s="0" t="n">
        <f aca="false">J17/10</f>
        <v>200</v>
      </c>
      <c r="K18" s="6" t="s">
        <v>24</v>
      </c>
    </row>
    <row r="19" customFormat="false" ht="15" hidden="false" customHeight="false" outlineLevel="0" collapsed="false">
      <c r="A19" s="0" t="n">
        <f aca="false">A18/2</f>
        <v>0.00152587890625</v>
      </c>
      <c r="B19" s="0" t="n">
        <f aca="false">B18+210000</f>
        <v>3360000</v>
      </c>
      <c r="C19" s="0" t="n">
        <f aca="false">C18+210000*A19</f>
        <v>20999679.5654297</v>
      </c>
      <c r="H19" s="0" t="s">
        <v>25</v>
      </c>
      <c r="I19" s="7" t="s">
        <v>26</v>
      </c>
      <c r="J19" s="0" t="n">
        <f aca="false">2000*B36</f>
        <v>13860000000</v>
      </c>
    </row>
    <row r="20" customFormat="false" ht="15" hidden="false" customHeight="false" outlineLevel="0" collapsed="false">
      <c r="A20" s="0" t="n">
        <f aca="false">A19/2</f>
        <v>0.000762939453125</v>
      </c>
      <c r="B20" s="0" t="n">
        <f aca="false">B19+210000</f>
        <v>3570000</v>
      </c>
      <c r="C20" s="0" t="n">
        <f aca="false">C19+210000*A20</f>
        <v>20999839.7827148</v>
      </c>
      <c r="H20" s="0" t="s">
        <v>27</v>
      </c>
      <c r="I20" s="14" t="s">
        <v>28</v>
      </c>
      <c r="J20" s="0" t="n">
        <f aca="false">I24*I8/POWER(10,8)</f>
        <v>18980692800</v>
      </c>
    </row>
    <row r="21" customFormat="false" ht="15" hidden="false" customHeight="false" outlineLevel="0" collapsed="false">
      <c r="A21" s="0" t="n">
        <f aca="false">A20/2</f>
        <v>0.0003814697265625</v>
      </c>
      <c r="B21" s="0" t="n">
        <f aca="false">B20+210000</f>
        <v>3780000</v>
      </c>
      <c r="C21" s="0" t="n">
        <f aca="false">C20+210000*A21</f>
        <v>20999919.8913574</v>
      </c>
    </row>
    <row r="22" customFormat="false" ht="15" hidden="false" customHeight="false" outlineLevel="0" collapsed="false">
      <c r="A22" s="0" t="n">
        <f aca="false">A21/2</f>
        <v>0.00019073486328125</v>
      </c>
      <c r="B22" s="0" t="n">
        <f aca="false">B21+210000</f>
        <v>3990000</v>
      </c>
      <c r="C22" s="0" t="n">
        <f aca="false">C21+210000*A22</f>
        <v>20999959.9456787</v>
      </c>
    </row>
    <row r="23" customFormat="false" ht="15" hidden="false" customHeight="false" outlineLevel="0" collapsed="false">
      <c r="A23" s="0" t="n">
        <f aca="false">A22/2</f>
        <v>9.5367431640625E-005</v>
      </c>
      <c r="B23" s="0" t="n">
        <f aca="false">B22+210000</f>
        <v>4200000</v>
      </c>
      <c r="C23" s="0" t="n">
        <f aca="false">C22+210000*A23</f>
        <v>20999979.9728394</v>
      </c>
    </row>
    <row r="24" customFormat="false" ht="15" hidden="false" customHeight="false" outlineLevel="0" collapsed="false">
      <c r="A24" s="0" t="n">
        <f aca="false">A23/2</f>
        <v>4.76837158203125E-005</v>
      </c>
      <c r="B24" s="0" t="n">
        <f aca="false">B23+210000</f>
        <v>4410000</v>
      </c>
      <c r="C24" s="0" t="n">
        <f aca="false">C23+210000*A24</f>
        <v>20999989.9864197</v>
      </c>
      <c r="H24" s="5" t="s">
        <v>29</v>
      </c>
      <c r="I24" s="0" t="n">
        <v>1192</v>
      </c>
    </row>
    <row r="25" customFormat="false" ht="15" hidden="false" customHeight="false" outlineLevel="0" collapsed="false">
      <c r="A25" s="0" t="n">
        <f aca="false">A24/2</f>
        <v>2.38418579101562E-005</v>
      </c>
      <c r="B25" s="0" t="n">
        <f aca="false">B24+210000</f>
        <v>4620000</v>
      </c>
      <c r="C25" s="0" t="n">
        <f aca="false">C24+210000*A25</f>
        <v>20999994.9932098</v>
      </c>
    </row>
    <row r="26" customFormat="false" ht="15" hidden="false" customHeight="false" outlineLevel="0" collapsed="false">
      <c r="A26" s="0" t="n">
        <f aca="false">A25/2</f>
        <v>1.19209289550781E-005</v>
      </c>
      <c r="B26" s="0" t="n">
        <f aca="false">B25+210000</f>
        <v>4830000</v>
      </c>
      <c r="C26" s="0" t="n">
        <f aca="false">C25+210000*A26</f>
        <v>20999997.4966049</v>
      </c>
    </row>
    <row r="27" customFormat="false" ht="15" hidden="false" customHeight="false" outlineLevel="0" collapsed="false">
      <c r="A27" s="0" t="n">
        <f aca="false">A26/2</f>
        <v>5.96046447753906E-006</v>
      </c>
      <c r="B27" s="0" t="n">
        <f aca="false">B26+210000</f>
        <v>5040000</v>
      </c>
      <c r="C27" s="0" t="n">
        <f aca="false">C26+210000*A27</f>
        <v>20999998.7483025</v>
      </c>
    </row>
    <row r="28" customFormat="false" ht="15" hidden="false" customHeight="false" outlineLevel="0" collapsed="false">
      <c r="A28" s="0" t="n">
        <f aca="false">A27/2</f>
        <v>2.98023223876953E-006</v>
      </c>
      <c r="B28" s="0" t="n">
        <f aca="false">B27+210000</f>
        <v>5250000</v>
      </c>
      <c r="C28" s="0" t="n">
        <f aca="false">C27+210000*A28</f>
        <v>20999999.3741512</v>
      </c>
    </row>
    <row r="29" customFormat="false" ht="15" hidden="false" customHeight="false" outlineLevel="0" collapsed="false">
      <c r="A29" s="0" t="n">
        <f aca="false">A28/2</f>
        <v>1.49011611938477E-006</v>
      </c>
      <c r="B29" s="0" t="n">
        <f aca="false">B28+210000</f>
        <v>5460000</v>
      </c>
      <c r="C29" s="0" t="n">
        <f aca="false">C28+210000*A29</f>
        <v>20999999.6870756</v>
      </c>
    </row>
    <row r="30" customFormat="false" ht="15" hidden="false" customHeight="false" outlineLevel="0" collapsed="false">
      <c r="A30" s="0" t="n">
        <f aca="false">A29/2</f>
        <v>7.45058059692383E-007</v>
      </c>
      <c r="B30" s="0" t="n">
        <f aca="false">B29+210000</f>
        <v>5670000</v>
      </c>
      <c r="C30" s="0" t="n">
        <f aca="false">C29+210000*A30</f>
        <v>20999999.8435378</v>
      </c>
    </row>
    <row r="31" customFormat="false" ht="15" hidden="false" customHeight="false" outlineLevel="0" collapsed="false">
      <c r="A31" s="0" t="n">
        <f aca="false">A30/2</f>
        <v>3.72529029846191E-007</v>
      </c>
      <c r="B31" s="0" t="n">
        <f aca="false">B30+210000</f>
        <v>5880000</v>
      </c>
      <c r="C31" s="0" t="n">
        <f aca="false">C30+210000*A31</f>
        <v>20999999.9217689</v>
      </c>
    </row>
    <row r="32" customFormat="false" ht="15" hidden="false" customHeight="false" outlineLevel="0" collapsed="false">
      <c r="A32" s="0" t="n">
        <f aca="false">A31/2</f>
        <v>1.86264514923096E-007</v>
      </c>
      <c r="B32" s="0" t="n">
        <f aca="false">B31+210000</f>
        <v>6090000</v>
      </c>
      <c r="C32" s="0" t="n">
        <f aca="false">C31+210000*A32</f>
        <v>20999999.9608844</v>
      </c>
    </row>
    <row r="33" customFormat="false" ht="15" hidden="false" customHeight="false" outlineLevel="0" collapsed="false">
      <c r="A33" s="0" t="n">
        <f aca="false">A32/2</f>
        <v>9.31322574615479E-008</v>
      </c>
      <c r="B33" s="0" t="n">
        <f aca="false">B32+210000</f>
        <v>6300000</v>
      </c>
      <c r="C33" s="0" t="n">
        <f aca="false">C32+210000*A33</f>
        <v>20999999.9804422</v>
      </c>
    </row>
    <row r="34" customFormat="false" ht="15" hidden="false" customHeight="false" outlineLevel="0" collapsed="false">
      <c r="A34" s="0" t="n">
        <f aca="false">A33/2</f>
        <v>4.65661287307739E-008</v>
      </c>
      <c r="B34" s="0" t="n">
        <f aca="false">B33+210000</f>
        <v>6510000</v>
      </c>
      <c r="C34" s="0" t="n">
        <f aca="false">C33+210000*A34</f>
        <v>20999999.9902211</v>
      </c>
    </row>
    <row r="35" customFormat="false" ht="15" hidden="false" customHeight="false" outlineLevel="0" collapsed="false">
      <c r="A35" s="0" t="n">
        <f aca="false">A34/2</f>
        <v>2.3283064365387E-008</v>
      </c>
      <c r="B35" s="0" t="n">
        <f aca="false">B34+210000</f>
        <v>6720000</v>
      </c>
      <c r="C35" s="0" t="n">
        <f aca="false">C34+210000*A35</f>
        <v>20999999.9951106</v>
      </c>
    </row>
    <row r="36" customFormat="false" ht="15" hidden="false" customHeight="false" outlineLevel="0" collapsed="false">
      <c r="A36" s="0" t="n">
        <f aca="false">A35/2</f>
        <v>1.16415321826935E-008</v>
      </c>
      <c r="B36" s="0" t="n">
        <f aca="false">B35+210000</f>
        <v>6930000</v>
      </c>
      <c r="C36" s="15" t="n">
        <f aca="false">C35+210000*A36</f>
        <v>20999999.9975553</v>
      </c>
    </row>
    <row r="37" customFormat="false" ht="15" hidden="false" customHeight="false" outlineLevel="0" collapsed="false">
      <c r="B37" s="4" t="s">
        <v>30</v>
      </c>
      <c r="C37" s="16" t="n">
        <f aca="false">C36</f>
        <v>20999999.9975553</v>
      </c>
    </row>
    <row r="38" customFormat="false" ht="15" hidden="false" customHeight="false" outlineLevel="0" collapsed="false">
      <c r="B38" s="4" t="s">
        <v>31</v>
      </c>
      <c r="C38" s="17" t="n">
        <f aca="false">B36*10</f>
        <v>69300000</v>
      </c>
    </row>
    <row r="39" customFormat="false" ht="68.95" hidden="false" customHeight="false" outlineLevel="0" collapsed="false">
      <c r="B39" s="4" t="s">
        <v>32</v>
      </c>
      <c r="C39" s="17" t="n">
        <f aca="false">C38/365/24/60</f>
        <v>131.849315068493</v>
      </c>
      <c r="D39" s="1" t="s">
        <v>33</v>
      </c>
    </row>
    <row r="40" customFormat="false" ht="15" hidden="false" customHeight="false" outlineLevel="0" collapsed="false">
      <c r="B40" s="4" t="s">
        <v>34</v>
      </c>
      <c r="C40" s="17" t="n">
        <f aca="false">C39+2008</f>
        <v>2139.84931506849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2017-03-01T04:46:39Z</dcterms:created>
  <dc:creator>weihao li</dc:creator>
  <dc:description/>
  <dc:language>en-US</dc:language>
  <cp:lastModifiedBy/>
  <dcterms:modified xsi:type="dcterms:W3CDTF">2017-03-01T12:04:20Z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