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he/Documents/VT/R01/Data/"/>
    </mc:Choice>
  </mc:AlternateContent>
  <xr:revisionPtr revIDLastSave="0" documentId="13_ncr:1_{0F20C06F-3062-6F48-9DB0-D2562FD65A00}" xr6:coauthVersionLast="47" xr6:coauthVersionMax="47" xr10:uidLastSave="{00000000-0000-0000-0000-000000000000}"/>
  <bookViews>
    <workbookView xWindow="24780" yWindow="500" windowWidth="38400" windowHeight="216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E28" i="1"/>
  <c r="F27" i="1"/>
  <c r="C37" i="1"/>
  <c r="J12" i="1"/>
  <c r="C12" i="1"/>
  <c r="E12" i="1"/>
  <c r="J11" i="1"/>
  <c r="L11" i="1"/>
  <c r="C11" i="1"/>
  <c r="E11" i="1"/>
  <c r="J10" i="1"/>
  <c r="L10" i="1"/>
  <c r="C10" i="1"/>
  <c r="E10" i="1"/>
  <c r="X29" i="1"/>
  <c r="Z29" i="1"/>
  <c r="Z28" i="1"/>
  <c r="X28" i="1"/>
  <c r="X27" i="1"/>
  <c r="Z27" i="1"/>
  <c r="X21" i="1"/>
  <c r="Z21" i="1"/>
  <c r="AA19" i="1"/>
  <c r="X20" i="1"/>
  <c r="Z20" i="1"/>
  <c r="X19" i="1"/>
  <c r="AB19" i="1"/>
  <c r="Z19" i="1"/>
  <c r="Q29" i="1"/>
  <c r="U27" i="1"/>
  <c r="J29" i="1"/>
  <c r="L29" i="1"/>
  <c r="C29" i="1"/>
  <c r="E29" i="1"/>
  <c r="Q28" i="1"/>
  <c r="S28" i="1"/>
  <c r="J28" i="1"/>
  <c r="L28" i="1"/>
  <c r="Q27" i="1"/>
  <c r="S27" i="1"/>
  <c r="J27" i="1"/>
  <c r="L27" i="1"/>
  <c r="C27" i="1"/>
  <c r="E27" i="1"/>
  <c r="J19" i="1"/>
  <c r="Q21" i="1"/>
  <c r="S21" i="1"/>
  <c r="Q20" i="1"/>
  <c r="S20" i="1"/>
  <c r="Q19" i="1"/>
  <c r="U19" i="1"/>
  <c r="S19" i="1"/>
  <c r="J21" i="1"/>
  <c r="L21" i="1"/>
  <c r="M19" i="1"/>
  <c r="B37" i="1"/>
  <c r="C21" i="1"/>
  <c r="E21" i="1"/>
  <c r="J20" i="1"/>
  <c r="L20" i="1"/>
  <c r="C20" i="1"/>
  <c r="E20" i="1"/>
  <c r="C19" i="1"/>
  <c r="E19" i="1"/>
  <c r="F19" i="1"/>
  <c r="N27" i="1"/>
  <c r="L19" i="1"/>
  <c r="N10" i="1"/>
  <c r="L12" i="1"/>
  <c r="M10" i="1"/>
  <c r="C44" i="1"/>
  <c r="T19" i="1"/>
  <c r="B38" i="1"/>
  <c r="AA27" i="1"/>
  <c r="AB27" i="1"/>
  <c r="S29" i="1"/>
  <c r="T27" i="1"/>
  <c r="C38" i="1"/>
  <c r="M27" i="1"/>
  <c r="C39" i="1"/>
  <c r="G27" i="1"/>
  <c r="N19" i="1"/>
  <c r="B39" i="1"/>
  <c r="G19" i="1"/>
  <c r="G10" i="1"/>
  <c r="F10" i="1"/>
  <c r="B44" i="1"/>
  <c r="C47" i="1"/>
  <c r="C45" i="1"/>
  <c r="C46" i="1"/>
  <c r="B46" i="1"/>
  <c r="B47" i="1"/>
  <c r="B45" i="1"/>
</calcChain>
</file>

<file path=xl/sharedStrings.xml><?xml version="1.0" encoding="utf-8"?>
<sst xmlns="http://schemas.openxmlformats.org/spreadsheetml/2006/main" count="133" uniqueCount="35">
  <si>
    <t>Sample</t>
  </si>
  <si>
    <t>Counter Read</t>
  </si>
  <si>
    <t>Cells/mL</t>
  </si>
  <si>
    <t>mL of cells</t>
  </si>
  <si>
    <t>Total cell number</t>
  </si>
  <si>
    <t>Average total cell #</t>
  </si>
  <si>
    <t>Stdev</t>
  </si>
  <si>
    <t>Veh</t>
  </si>
  <si>
    <t>MCF7-p: Veh</t>
  </si>
  <si>
    <t>Normalized to own Veh:</t>
  </si>
  <si>
    <t>MCF7-p</t>
  </si>
  <si>
    <t>500nM AZD1775</t>
  </si>
  <si>
    <t>250nM AZD1775</t>
  </si>
  <si>
    <t>100nM AZD1775</t>
  </si>
  <si>
    <t xml:space="preserve">T=0 </t>
  </si>
  <si>
    <t>Palbo Mono</t>
  </si>
  <si>
    <t>MCF7-p: T=0</t>
  </si>
  <si>
    <t>Palbo Mono: T=0</t>
  </si>
  <si>
    <t>Palbo Mono: Veh</t>
  </si>
  <si>
    <r>
      <t>Palbo Mono:</t>
    </r>
    <r>
      <rPr>
        <b/>
        <sz val="11"/>
        <color indexed="57"/>
        <rFont val="Calibri"/>
        <family val="2"/>
      </rPr>
      <t xml:space="preserve"> 100nM AZD</t>
    </r>
  </si>
  <si>
    <r>
      <t xml:space="preserve">Palbo Mono: </t>
    </r>
    <r>
      <rPr>
        <b/>
        <sz val="11"/>
        <color indexed="57"/>
        <rFont val="Calibri"/>
        <family val="2"/>
      </rPr>
      <t>100nM AZD</t>
    </r>
  </si>
  <si>
    <r>
      <t xml:space="preserve">Palbo Mono: </t>
    </r>
    <r>
      <rPr>
        <b/>
        <sz val="11"/>
        <color indexed="57"/>
        <rFont val="Calibri"/>
        <family val="2"/>
      </rPr>
      <t>250nM AZD</t>
    </r>
  </si>
  <si>
    <r>
      <t xml:space="preserve">Palbo Mono: </t>
    </r>
    <r>
      <rPr>
        <b/>
        <sz val="11"/>
        <color indexed="57"/>
        <rFont val="Calibri"/>
        <family val="2"/>
      </rPr>
      <t>500nM AZD</t>
    </r>
  </si>
  <si>
    <r>
      <t>MCF7-p:</t>
    </r>
    <r>
      <rPr>
        <b/>
        <sz val="11"/>
        <color indexed="57"/>
        <rFont val="Calibri"/>
        <family val="2"/>
      </rPr>
      <t xml:space="preserve"> 100nM AZD</t>
    </r>
  </si>
  <si>
    <r>
      <t>MCF7-p:</t>
    </r>
    <r>
      <rPr>
        <b/>
        <sz val="11"/>
        <color indexed="57"/>
        <rFont val="Calibri"/>
        <family val="2"/>
      </rPr>
      <t xml:space="preserve"> 250nM AZD</t>
    </r>
  </si>
  <si>
    <r>
      <t>MCF7-p:</t>
    </r>
    <r>
      <rPr>
        <b/>
        <sz val="11"/>
        <color indexed="57"/>
        <rFont val="Calibri"/>
        <family val="2"/>
      </rPr>
      <t xml:space="preserve"> 500nM AZD</t>
    </r>
  </si>
  <si>
    <t>Normalized to T=0</t>
  </si>
  <si>
    <t>T=0</t>
  </si>
  <si>
    <t>MCF7 Parental (p82+12+15+22+2+28)</t>
  </si>
  <si>
    <t>Palbo Mono (p16)</t>
  </si>
  <si>
    <r>
      <t>AZD1775 6 day Dose Response</t>
    </r>
    <r>
      <rPr>
        <b/>
        <u/>
        <sz val="16"/>
        <rFont val="Calibri"/>
        <family val="2"/>
      </rPr>
      <t xml:space="preserve"> via Coulter Counter Counts: MCF7 parental vs </t>
    </r>
    <r>
      <rPr>
        <b/>
        <u/>
        <sz val="16"/>
        <color indexed="10"/>
        <rFont val="Calibri"/>
        <family val="2"/>
      </rPr>
      <t>Constant Palbo (Palbo Mono)</t>
    </r>
  </si>
  <si>
    <r>
      <t xml:space="preserve">Thursday 7/21/22: </t>
    </r>
    <r>
      <rPr>
        <sz val="11"/>
        <color indexed="8"/>
        <rFont val="Calibri"/>
        <family val="2"/>
      </rPr>
      <t>Plated</t>
    </r>
    <r>
      <rPr>
        <sz val="11"/>
        <color indexed="10"/>
        <rFont val="Calibri"/>
        <family val="2"/>
      </rPr>
      <t xml:space="preserve"> Palbo Mono cells (p16)</t>
    </r>
    <r>
      <rPr>
        <sz val="11"/>
        <color indexed="8"/>
        <rFont val="Calibri"/>
        <family val="2"/>
      </rPr>
      <t xml:space="preserve"> (from 12 month exp) and MCF7 parentals (p82…+28) on (4) wells of a 6well plate (plus extra well for T=0) with 50k cells. Plated Palbo Mono cells WITH palbo in the media (but no palbo in the media on the 6well plate)</t>
    </r>
  </si>
  <si>
    <r>
      <rPr>
        <b/>
        <sz val="11"/>
        <color indexed="8"/>
        <rFont val="Calibri"/>
        <family val="2"/>
      </rPr>
      <t>Friday 7/22/22</t>
    </r>
    <r>
      <rPr>
        <sz val="11"/>
        <color theme="1"/>
        <rFont val="Calibri"/>
        <family val="2"/>
        <scheme val="minor"/>
      </rPr>
      <t>, Dosed wells with</t>
    </r>
    <r>
      <rPr>
        <sz val="11"/>
        <color indexed="57"/>
        <rFont val="Calibri"/>
        <family val="2"/>
      </rPr>
      <t xml:space="preserve"> Veh, 100nM, 250nM and 500nM AZD175.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</si>
  <si>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indexed="8"/>
        <rFont val="Calibri"/>
        <family val="2"/>
      </rPr>
      <t>Monday 7/25/22,</t>
    </r>
    <r>
      <rPr>
        <sz val="11"/>
        <color theme="1"/>
        <rFont val="Calibri"/>
        <family val="2"/>
        <scheme val="minor"/>
      </rPr>
      <t xml:space="preserve"> re-dosed wells</t>
    </r>
  </si>
  <si>
    <r>
      <rPr>
        <b/>
        <sz val="11"/>
        <color indexed="8"/>
        <rFont val="Calibri"/>
        <family val="2"/>
      </rPr>
      <t xml:space="preserve">Thursday 7/28/22 </t>
    </r>
    <r>
      <rPr>
        <sz val="11"/>
        <color indexed="8"/>
        <rFont val="Calibri"/>
        <family val="2"/>
      </rPr>
      <t>Trypsinzed/collected each well and counted 3x with coulter counter.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</si>
</sst>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57"/>
      <name val="Calibri"/>
      <family val="2"/>
    </font>
    <font>
      <sz val="11"/>
      <color indexed="57"/>
      <name val="Calibri"/>
      <family val="2"/>
    </font>
    <font>
      <sz val="11"/>
      <color indexed="10"/>
      <name val="Calibri"/>
      <family val="2"/>
    </font>
    <font>
      <b/>
      <u/>
      <sz val="16"/>
      <name val="Calibri"/>
      <family val="2"/>
    </font>
    <font>
      <b/>
      <u/>
      <sz val="16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u/>
      <sz val="16"/>
      <color theme="9" tint="-0.249977111117893"/>
      <name val="Calibri"/>
      <family val="2"/>
      <scheme val="minor"/>
    </font>
    <font>
      <b/>
      <sz val="14"/>
      <color theme="9" tint="-0.249977111117893"/>
      <name val="Calibri"/>
      <family val="2"/>
    </font>
    <font>
      <b/>
      <sz val="14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11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2" fillId="0" borderId="7" xfId="0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0" xfId="0" applyFont="1" applyAlignment="1">
      <alignment vertical="center"/>
    </xf>
    <xf numFmtId="0" fontId="12" fillId="0" borderId="0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" fontId="0" fillId="0" borderId="0" xfId="0" applyNumberFormat="1"/>
    <xf numFmtId="0" fontId="8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1" fontId="9" fillId="0" borderId="0" xfId="0" applyNumberFormat="1" applyFont="1"/>
    <xf numFmtId="0" fontId="14" fillId="0" borderId="0" xfId="0" applyFont="1" applyAlignment="1">
      <alignment horizontal="center" wrapText="1"/>
    </xf>
    <xf numFmtId="1" fontId="15" fillId="0" borderId="0" xfId="0" applyNumberFormat="1" applyFont="1"/>
    <xf numFmtId="165" fontId="15" fillId="0" borderId="0" xfId="0" applyNumberFormat="1" applyFont="1"/>
    <xf numFmtId="165" fontId="16" fillId="0" borderId="0" xfId="0" applyNumberFormat="1" applyFont="1"/>
    <xf numFmtId="0" fontId="17" fillId="0" borderId="0" xfId="0" applyFont="1" applyAlignment="1">
      <alignment horizontal="center" wrapText="1"/>
    </xf>
    <xf numFmtId="1" fontId="18" fillId="0" borderId="0" xfId="0" applyNumberFormat="1" applyFont="1"/>
    <xf numFmtId="165" fontId="18" fillId="0" borderId="0" xfId="0" applyNumberFormat="1" applyFont="1"/>
    <xf numFmtId="0" fontId="13" fillId="0" borderId="0" xfId="0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5" xfId="0" applyFont="1" applyBorder="1" applyAlignment="1">
      <alignment horizontal="center"/>
    </xf>
    <xf numFmtId="0" fontId="0" fillId="0" borderId="0" xfId="0" applyBorder="1"/>
    <xf numFmtId="0" fontId="13" fillId="0" borderId="0" xfId="0" applyFont="1" applyBorder="1" applyAlignment="1">
      <alignment vertical="top" wrapText="1"/>
    </xf>
    <xf numFmtId="164" fontId="8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 wrapText="1"/>
    </xf>
    <xf numFmtId="1" fontId="16" fillId="0" borderId="0" xfId="0" applyNumberFormat="1" applyFont="1" applyBorder="1"/>
    <xf numFmtId="0" fontId="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2" fontId="9" fillId="0" borderId="0" xfId="0" applyNumberFormat="1" applyFont="1"/>
    <xf numFmtId="0" fontId="2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2" fillId="0" borderId="9" xfId="0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23" fillId="0" borderId="9" xfId="0" applyFont="1" applyBorder="1" applyAlignment="1">
      <alignment horizontal="center" wrapText="1"/>
    </xf>
    <xf numFmtId="0" fontId="23" fillId="0" borderId="10" xfId="0" applyFont="1" applyBorder="1" applyAlignment="1">
      <alignment horizontal="center" wrapText="1"/>
    </xf>
    <xf numFmtId="0" fontId="23" fillId="0" borderId="11" xfId="0" applyFont="1" applyBorder="1" applyAlignment="1">
      <alignment horizontal="center" wrapText="1"/>
    </xf>
    <xf numFmtId="0" fontId="28" fillId="0" borderId="12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6" fillId="0" borderId="9" xfId="0" applyFont="1" applyBorder="1" applyAlignment="1">
      <alignment horizontal="center" wrapText="1"/>
    </xf>
    <xf numFmtId="0" fontId="26" fillId="0" borderId="10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0" fontId="27" fillId="0" borderId="9" xfId="0" applyFont="1" applyBorder="1" applyAlignment="1">
      <alignment horizontal="center" wrapText="1"/>
    </xf>
    <xf numFmtId="0" fontId="27" fillId="0" borderId="10" xfId="0" applyFont="1" applyBorder="1" applyAlignment="1">
      <alignment horizontal="center" wrapText="1"/>
    </xf>
    <xf numFmtId="0" fontId="27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"/>
  <sheetViews>
    <sheetView tabSelected="1" zoomScale="79" workbookViewId="0">
      <selection activeCell="B11" sqref="B11"/>
    </sheetView>
  </sheetViews>
  <sheetFormatPr baseColWidth="10" defaultRowHeight="15" x14ac:dyDescent="0.2"/>
  <cols>
    <col min="1" max="1" width="23.1640625" customWidth="1"/>
    <col min="2" max="2" width="9.33203125" bestFit="1" customWidth="1"/>
    <col min="3" max="3" width="10.5" bestFit="1" customWidth="1"/>
    <col min="4" max="4" width="8.83203125" customWidth="1"/>
    <col min="5" max="5" width="10.5" customWidth="1"/>
    <col min="6" max="7" width="10.5" bestFit="1" customWidth="1"/>
    <col min="8" max="8" width="24.6640625" bestFit="1" customWidth="1"/>
    <col min="9" max="9" width="10.83203125" customWidth="1"/>
    <col min="10" max="10" width="10.5" bestFit="1" customWidth="1"/>
    <col min="11" max="11" width="9.5" bestFit="1" customWidth="1"/>
    <col min="12" max="14" width="10.5" bestFit="1" customWidth="1"/>
    <col min="15" max="15" width="24.6640625" bestFit="1" customWidth="1"/>
    <col min="16" max="16" width="8.83203125" customWidth="1"/>
    <col min="17" max="17" width="16.33203125" customWidth="1"/>
    <col min="18" max="18" width="8.83203125" customWidth="1"/>
    <col min="19" max="19" width="10.5" customWidth="1"/>
    <col min="20" max="21" width="10.5" bestFit="1" customWidth="1"/>
    <col min="22" max="22" width="23.83203125" bestFit="1" customWidth="1"/>
    <col min="23" max="23" width="8.83203125" customWidth="1"/>
    <col min="24" max="24" width="10.5" bestFit="1" customWidth="1"/>
    <col min="25" max="25" width="8.83203125" customWidth="1"/>
    <col min="26" max="28" width="10.5" bestFit="1" customWidth="1"/>
    <col min="29" max="256" width="8.83203125" customWidth="1"/>
  </cols>
  <sheetData>
    <row r="1" spans="1:28" ht="21" x14ac:dyDescent="0.25">
      <c r="A1" s="48" t="s">
        <v>30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28" ht="14.5" customHeight="1" x14ac:dyDescent="0.2">
      <c r="A2" s="53" t="s">
        <v>31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34"/>
      <c r="P2" s="34"/>
      <c r="Q2" s="38"/>
      <c r="R2" s="34"/>
      <c r="S2" s="34"/>
    </row>
    <row r="3" spans="1:28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34"/>
      <c r="P3" s="34"/>
      <c r="Q3" s="34"/>
      <c r="R3" s="34"/>
      <c r="S3" s="34"/>
    </row>
    <row r="4" spans="1:28" x14ac:dyDescent="0.2">
      <c r="A4" s="54" t="s">
        <v>32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spans="1:28" ht="15" customHeight="1" x14ac:dyDescent="0.2">
      <c r="A5" s="49" t="s">
        <v>33</v>
      </c>
      <c r="B5" s="49"/>
      <c r="C5" s="49"/>
      <c r="D5" s="49"/>
      <c r="E5" s="49"/>
      <c r="F5" s="49"/>
    </row>
    <row r="6" spans="1:28" ht="16" thickBot="1" x14ac:dyDescent="0.25">
      <c r="A6" s="55" t="s">
        <v>34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</row>
    <row r="7" spans="1:28" ht="22" thickBot="1" x14ac:dyDescent="0.3">
      <c r="A7" s="60" t="s">
        <v>14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2"/>
    </row>
    <row r="8" spans="1:28" ht="16" x14ac:dyDescent="0.2">
      <c r="A8" s="69" t="s">
        <v>10</v>
      </c>
      <c r="B8" s="70"/>
      <c r="C8" s="70"/>
      <c r="D8" s="70"/>
      <c r="E8" s="70"/>
      <c r="F8" s="70"/>
      <c r="G8" s="71"/>
      <c r="H8" s="72" t="s">
        <v>15</v>
      </c>
      <c r="I8" s="73"/>
      <c r="J8" s="73"/>
      <c r="K8" s="73"/>
      <c r="L8" s="73"/>
      <c r="M8" s="73"/>
      <c r="N8" s="74"/>
    </row>
    <row r="9" spans="1:28" ht="32" x14ac:dyDescent="0.2">
      <c r="A9" s="6" t="s">
        <v>0</v>
      </c>
      <c r="B9" s="4" t="s">
        <v>1</v>
      </c>
      <c r="C9" s="4" t="s">
        <v>2</v>
      </c>
      <c r="D9" s="4" t="s">
        <v>3</v>
      </c>
      <c r="E9" s="4" t="s">
        <v>4</v>
      </c>
      <c r="F9" s="5" t="s">
        <v>5</v>
      </c>
      <c r="G9" s="7" t="s">
        <v>6</v>
      </c>
      <c r="H9" s="6" t="s">
        <v>0</v>
      </c>
      <c r="I9" s="4" t="s">
        <v>1</v>
      </c>
      <c r="J9" s="4" t="s">
        <v>2</v>
      </c>
      <c r="K9" s="4" t="s">
        <v>3</v>
      </c>
      <c r="L9" s="4" t="s">
        <v>4</v>
      </c>
      <c r="M9" s="5" t="s">
        <v>5</v>
      </c>
      <c r="N9" s="7" t="s">
        <v>6</v>
      </c>
    </row>
    <row r="10" spans="1:28" x14ac:dyDescent="0.2">
      <c r="A10" s="13" t="s">
        <v>16</v>
      </c>
      <c r="B10" s="1">
        <v>48</v>
      </c>
      <c r="C10" s="2">
        <f>B10*400</f>
        <v>19200</v>
      </c>
      <c r="D10" s="1">
        <v>1.2</v>
      </c>
      <c r="E10" s="2">
        <f>C10*D10</f>
        <v>23040</v>
      </c>
      <c r="F10" s="14">
        <f>AVERAGE(E10:E12)</f>
        <v>23360</v>
      </c>
      <c r="G10" s="8">
        <f>_xlfn.STDEV.S(E10:E12)</f>
        <v>4328.8797627099784</v>
      </c>
      <c r="H10" s="18" t="s">
        <v>17</v>
      </c>
      <c r="I10" s="19">
        <v>101</v>
      </c>
      <c r="J10" s="2">
        <f>I10*400</f>
        <v>40400</v>
      </c>
      <c r="K10" s="1">
        <v>1.2</v>
      </c>
      <c r="L10" s="2">
        <f>J10*K10</f>
        <v>48480</v>
      </c>
      <c r="M10" s="3">
        <f>AVERAGE(L10:L12)</f>
        <v>51040</v>
      </c>
      <c r="N10" s="8">
        <f>_xlfn.STDEV.S(J10:J12)</f>
        <v>2722.7437142216181</v>
      </c>
    </row>
    <row r="11" spans="1:28" x14ac:dyDescent="0.2">
      <c r="A11" s="13" t="s">
        <v>16</v>
      </c>
      <c r="B11" s="1">
        <v>58</v>
      </c>
      <c r="C11" s="2">
        <f>B11*400</f>
        <v>23200</v>
      </c>
      <c r="D11" s="1">
        <v>1.2</v>
      </c>
      <c r="E11" s="2">
        <f>C11*D11</f>
        <v>27840</v>
      </c>
      <c r="F11" s="2"/>
      <c r="G11" s="9"/>
      <c r="H11" s="18" t="s">
        <v>17</v>
      </c>
      <c r="I11" s="19">
        <v>114</v>
      </c>
      <c r="J11" s="2">
        <f>I11*400</f>
        <v>45600</v>
      </c>
      <c r="K11" s="1">
        <v>1.2</v>
      </c>
      <c r="L11" s="2">
        <f>J11*K11</f>
        <v>54720</v>
      </c>
      <c r="M11" s="2"/>
      <c r="N11" s="9"/>
    </row>
    <row r="12" spans="1:28" ht="16" thickBot="1" x14ac:dyDescent="0.25">
      <c r="A12" s="15" t="s">
        <v>16</v>
      </c>
      <c r="B12" s="10">
        <v>40</v>
      </c>
      <c r="C12" s="11">
        <f>B12*400</f>
        <v>16000</v>
      </c>
      <c r="D12" s="10">
        <v>1.2</v>
      </c>
      <c r="E12" s="11">
        <f>C12*D12</f>
        <v>19200</v>
      </c>
      <c r="F12" s="11"/>
      <c r="G12" s="12"/>
      <c r="H12" s="21" t="s">
        <v>17</v>
      </c>
      <c r="I12" s="20">
        <v>104</v>
      </c>
      <c r="J12" s="11">
        <f>I12*400</f>
        <v>41600</v>
      </c>
      <c r="K12" s="10">
        <v>1.2</v>
      </c>
      <c r="L12" s="11">
        <f>J12*K12</f>
        <v>49920</v>
      </c>
      <c r="M12" s="11"/>
      <c r="N12" s="12"/>
    </row>
    <row r="13" spans="1:28" x14ac:dyDescent="0.2">
      <c r="A13" s="13"/>
      <c r="B13" s="1"/>
      <c r="C13" s="2"/>
      <c r="D13" s="1"/>
      <c r="E13" s="2"/>
      <c r="F13" s="2"/>
      <c r="G13" s="2"/>
      <c r="H13" s="17"/>
      <c r="I13" s="1"/>
      <c r="J13" s="2"/>
      <c r="K13" s="1"/>
      <c r="L13" s="2"/>
      <c r="M13" s="2"/>
      <c r="N13" s="2"/>
    </row>
    <row r="14" spans="1:28" x14ac:dyDescent="0.2">
      <c r="A14" s="17"/>
      <c r="B14" s="1"/>
      <c r="C14" s="39"/>
      <c r="D14" s="1"/>
      <c r="E14" s="2"/>
      <c r="F14" s="2"/>
      <c r="G14" s="2"/>
      <c r="H14" s="17"/>
      <c r="I14" s="1"/>
      <c r="J14" s="2"/>
      <c r="K14" s="1"/>
      <c r="L14" s="2"/>
      <c r="M14" s="2"/>
      <c r="N14" s="2"/>
      <c r="O14" s="37"/>
    </row>
    <row r="15" spans="1:28" ht="16" thickBot="1" x14ac:dyDescent="0.25">
      <c r="A15" s="15"/>
      <c r="B15" s="10"/>
      <c r="C15" s="11"/>
      <c r="D15" s="10"/>
      <c r="E15" s="11"/>
      <c r="F15" s="11"/>
      <c r="G15" s="11"/>
      <c r="H15" s="36"/>
      <c r="I15" s="10"/>
      <c r="J15" s="11"/>
      <c r="K15" s="10"/>
      <c r="L15" s="11"/>
      <c r="M15" s="11"/>
      <c r="N15" s="11"/>
    </row>
    <row r="16" spans="1:28" ht="20" thickBot="1" x14ac:dyDescent="0.3">
      <c r="A16" s="63" t="s">
        <v>28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5"/>
    </row>
    <row r="17" spans="1:28" ht="17.5" customHeight="1" x14ac:dyDescent="0.25">
      <c r="A17" s="57" t="s">
        <v>7</v>
      </c>
      <c r="B17" s="58"/>
      <c r="C17" s="58"/>
      <c r="D17" s="58"/>
      <c r="E17" s="58"/>
      <c r="F17" s="58"/>
      <c r="G17" s="59"/>
      <c r="H17" s="50" t="s">
        <v>13</v>
      </c>
      <c r="I17" s="51"/>
      <c r="J17" s="51"/>
      <c r="K17" s="51"/>
      <c r="L17" s="51"/>
      <c r="M17" s="51"/>
      <c r="N17" s="52"/>
      <c r="O17" s="50" t="s">
        <v>12</v>
      </c>
      <c r="P17" s="51"/>
      <c r="Q17" s="51"/>
      <c r="R17" s="51"/>
      <c r="S17" s="51"/>
      <c r="T17" s="51"/>
      <c r="U17" s="52"/>
      <c r="V17" s="50" t="s">
        <v>11</v>
      </c>
      <c r="W17" s="51"/>
      <c r="X17" s="51"/>
      <c r="Y17" s="51"/>
      <c r="Z17" s="51"/>
      <c r="AA17" s="51"/>
      <c r="AB17" s="52"/>
    </row>
    <row r="18" spans="1:28" ht="32" x14ac:dyDescent="0.2">
      <c r="A18" s="6" t="s">
        <v>0</v>
      </c>
      <c r="B18" s="4" t="s">
        <v>1</v>
      </c>
      <c r="C18" s="4" t="s">
        <v>2</v>
      </c>
      <c r="D18" s="4" t="s">
        <v>3</v>
      </c>
      <c r="E18" s="4" t="s">
        <v>4</v>
      </c>
      <c r="F18" s="5" t="s">
        <v>5</v>
      </c>
      <c r="G18" s="7" t="s">
        <v>6</v>
      </c>
      <c r="H18" s="6" t="s">
        <v>0</v>
      </c>
      <c r="I18" s="4" t="s">
        <v>1</v>
      </c>
      <c r="J18" s="4" t="s">
        <v>2</v>
      </c>
      <c r="K18" s="4" t="s">
        <v>3</v>
      </c>
      <c r="L18" s="4" t="s">
        <v>4</v>
      </c>
      <c r="M18" s="5" t="s">
        <v>5</v>
      </c>
      <c r="N18" s="7" t="s">
        <v>6</v>
      </c>
      <c r="O18" s="6" t="s">
        <v>0</v>
      </c>
      <c r="P18" s="4" t="s">
        <v>1</v>
      </c>
      <c r="Q18" s="4" t="s">
        <v>2</v>
      </c>
      <c r="R18" s="4" t="s">
        <v>3</v>
      </c>
      <c r="S18" s="4" t="s">
        <v>4</v>
      </c>
      <c r="T18" s="5" t="s">
        <v>5</v>
      </c>
      <c r="U18" s="7" t="s">
        <v>6</v>
      </c>
      <c r="V18" s="6" t="s">
        <v>0</v>
      </c>
      <c r="W18" s="4" t="s">
        <v>1</v>
      </c>
      <c r="X18" s="4" t="s">
        <v>2</v>
      </c>
      <c r="Y18" s="4" t="s">
        <v>3</v>
      </c>
      <c r="Z18" s="4" t="s">
        <v>4</v>
      </c>
      <c r="AA18" s="5" t="s">
        <v>5</v>
      </c>
      <c r="AB18" s="7" t="s">
        <v>6</v>
      </c>
    </row>
    <row r="19" spans="1:28" x14ac:dyDescent="0.2">
      <c r="A19" s="13" t="s">
        <v>8</v>
      </c>
      <c r="B19" s="1">
        <v>577</v>
      </c>
      <c r="C19" s="2">
        <f>B19*400</f>
        <v>230800</v>
      </c>
      <c r="D19" s="1">
        <v>1.2</v>
      </c>
      <c r="E19" s="2">
        <f>C19*D19</f>
        <v>276960</v>
      </c>
      <c r="F19" s="14">
        <f>AVERAGE(E19:E21)</f>
        <v>270240</v>
      </c>
      <c r="G19" s="8">
        <f>_xlfn.STDEV.S(E19:E21)</f>
        <v>12057.462419597252</v>
      </c>
      <c r="H19" s="13" t="s">
        <v>23</v>
      </c>
      <c r="I19" s="1">
        <v>390</v>
      </c>
      <c r="J19" s="2">
        <f>I19*400</f>
        <v>156000</v>
      </c>
      <c r="K19" s="1">
        <v>1.2</v>
      </c>
      <c r="L19" s="2">
        <f>J19*K19</f>
        <v>187200</v>
      </c>
      <c r="M19" s="14">
        <f>AVERAGE(L19:L21)</f>
        <v>198080</v>
      </c>
      <c r="N19" s="8">
        <f>_xlfn.STDEV.S(J19:J21)</f>
        <v>8812.1128756577637</v>
      </c>
      <c r="O19" s="13" t="s">
        <v>24</v>
      </c>
      <c r="P19" s="1">
        <v>171</v>
      </c>
      <c r="Q19" s="2">
        <f>P19*400</f>
        <v>68400</v>
      </c>
      <c r="R19" s="1">
        <v>1.2</v>
      </c>
      <c r="S19" s="2">
        <f>Q19*R19</f>
        <v>82080</v>
      </c>
      <c r="T19" s="14">
        <f>AVERAGE(S19:S21)</f>
        <v>85600</v>
      </c>
      <c r="U19" s="8">
        <f>_xlfn.STDEV.S(Q19:Q21)</f>
        <v>3494.757979221642</v>
      </c>
      <c r="V19" s="13" t="s">
        <v>25</v>
      </c>
      <c r="W19" s="1">
        <v>83</v>
      </c>
      <c r="X19" s="2">
        <f>W19*400</f>
        <v>33200</v>
      </c>
      <c r="Y19" s="1">
        <v>1.2</v>
      </c>
      <c r="Z19" s="2">
        <f>X19*Y19</f>
        <v>39840</v>
      </c>
      <c r="AA19" s="14">
        <f>AVERAGE(Z19:Z21)</f>
        <v>39840</v>
      </c>
      <c r="AB19" s="8">
        <f>_xlfn.STDEV.S(X19:X21)</f>
        <v>6000</v>
      </c>
    </row>
    <row r="20" spans="1:28" x14ac:dyDescent="0.2">
      <c r="A20" s="13" t="s">
        <v>8</v>
      </c>
      <c r="B20" s="1">
        <v>578</v>
      </c>
      <c r="C20" s="2">
        <f>B20*400</f>
        <v>231200</v>
      </c>
      <c r="D20" s="1">
        <v>1.2</v>
      </c>
      <c r="E20" s="2">
        <f>C20*D20</f>
        <v>277440</v>
      </c>
      <c r="F20" s="2"/>
      <c r="G20" s="9"/>
      <c r="H20" s="13" t="s">
        <v>23</v>
      </c>
      <c r="I20" s="1">
        <v>414</v>
      </c>
      <c r="J20" s="2">
        <f>I20*400</f>
        <v>165600</v>
      </c>
      <c r="K20" s="1">
        <v>1.2</v>
      </c>
      <c r="L20" s="2">
        <f>J20*K20</f>
        <v>198720</v>
      </c>
      <c r="M20" s="2"/>
      <c r="N20" s="9"/>
      <c r="O20" s="13" t="s">
        <v>24</v>
      </c>
      <c r="P20" s="1">
        <v>188</v>
      </c>
      <c r="Q20" s="2">
        <f>P20*400</f>
        <v>75200</v>
      </c>
      <c r="R20" s="1">
        <v>1.2</v>
      </c>
      <c r="S20" s="2">
        <f>Q20*R20</f>
        <v>90240</v>
      </c>
      <c r="T20" s="2"/>
      <c r="U20" s="9"/>
      <c r="V20" s="13" t="s">
        <v>25</v>
      </c>
      <c r="W20" s="1">
        <v>98</v>
      </c>
      <c r="X20" s="2">
        <f>W20*400</f>
        <v>39200</v>
      </c>
      <c r="Y20" s="1">
        <v>1.2</v>
      </c>
      <c r="Z20" s="2">
        <f>X20*Y20</f>
        <v>47040</v>
      </c>
      <c r="AA20" s="2"/>
      <c r="AB20" s="9"/>
    </row>
    <row r="21" spans="1:28" ht="16" thickBot="1" x14ac:dyDescent="0.25">
      <c r="A21" s="15" t="s">
        <v>8</v>
      </c>
      <c r="B21" s="10">
        <v>534</v>
      </c>
      <c r="C21" s="11">
        <f>B21*400</f>
        <v>213600</v>
      </c>
      <c r="D21" s="10">
        <v>1.2</v>
      </c>
      <c r="E21" s="11">
        <f>C21*D21</f>
        <v>256320</v>
      </c>
      <c r="F21" s="11"/>
      <c r="G21" s="12"/>
      <c r="H21" s="15" t="s">
        <v>23</v>
      </c>
      <c r="I21" s="10">
        <v>434</v>
      </c>
      <c r="J21" s="11">
        <f>I21*400</f>
        <v>173600</v>
      </c>
      <c r="K21" s="10">
        <v>1.2</v>
      </c>
      <c r="L21" s="11">
        <f>J21*K21</f>
        <v>208320</v>
      </c>
      <c r="M21" s="11"/>
      <c r="N21" s="12"/>
      <c r="O21" s="15" t="s">
        <v>24</v>
      </c>
      <c r="P21" s="10">
        <v>176</v>
      </c>
      <c r="Q21" s="11">
        <f>P21*400</f>
        <v>70400</v>
      </c>
      <c r="R21" s="10">
        <v>1.2</v>
      </c>
      <c r="S21" s="11">
        <f>Q21*R21</f>
        <v>84480</v>
      </c>
      <c r="T21" s="11"/>
      <c r="U21" s="12"/>
      <c r="V21" s="15" t="s">
        <v>25</v>
      </c>
      <c r="W21" s="10">
        <v>68</v>
      </c>
      <c r="X21" s="11">
        <f>W21*400</f>
        <v>27200</v>
      </c>
      <c r="Y21" s="10">
        <v>1.2</v>
      </c>
      <c r="Z21" s="11">
        <f>X21*Y21</f>
        <v>32640</v>
      </c>
      <c r="AA21" s="11"/>
      <c r="AB21" s="12"/>
    </row>
    <row r="22" spans="1:28" x14ac:dyDescent="0.2">
      <c r="A22" s="17"/>
      <c r="B22" s="1"/>
      <c r="C22" s="2"/>
      <c r="D22" s="1"/>
      <c r="E22" s="2"/>
      <c r="F22" s="2"/>
      <c r="G22" s="2"/>
      <c r="H22" s="17"/>
      <c r="I22" s="1"/>
      <c r="J22" s="2"/>
      <c r="K22" s="1"/>
      <c r="L22" s="2"/>
      <c r="M22" s="2"/>
      <c r="N22" s="2"/>
      <c r="O22" s="17"/>
      <c r="P22" s="1"/>
      <c r="Q22" s="2"/>
      <c r="R22" s="1"/>
      <c r="S22" s="2"/>
      <c r="T22" s="2"/>
      <c r="U22" s="2"/>
    </row>
    <row r="23" spans="1:28" ht="16" thickBo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W23" s="44"/>
    </row>
    <row r="24" spans="1:28" ht="20" thickBot="1" x14ac:dyDescent="0.3">
      <c r="A24" s="66" t="s">
        <v>29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8"/>
    </row>
    <row r="25" spans="1:28" ht="23" customHeight="1" x14ac:dyDescent="0.25">
      <c r="A25" s="57" t="s">
        <v>7</v>
      </c>
      <c r="B25" s="58"/>
      <c r="C25" s="58"/>
      <c r="D25" s="58"/>
      <c r="E25" s="58"/>
      <c r="F25" s="58"/>
      <c r="G25" s="59"/>
      <c r="H25" s="50" t="s">
        <v>13</v>
      </c>
      <c r="I25" s="51"/>
      <c r="J25" s="51"/>
      <c r="K25" s="51"/>
      <c r="L25" s="51"/>
      <c r="M25" s="51"/>
      <c r="N25" s="52"/>
      <c r="O25" s="50" t="s">
        <v>12</v>
      </c>
      <c r="P25" s="51"/>
      <c r="Q25" s="51"/>
      <c r="R25" s="51"/>
      <c r="S25" s="51"/>
      <c r="T25" s="51"/>
      <c r="U25" s="52"/>
      <c r="V25" s="50" t="s">
        <v>11</v>
      </c>
      <c r="W25" s="51"/>
      <c r="X25" s="51"/>
      <c r="Y25" s="51"/>
      <c r="Z25" s="51"/>
      <c r="AA25" s="51"/>
      <c r="AB25" s="52"/>
    </row>
    <row r="26" spans="1:28" ht="32" x14ac:dyDescent="0.2">
      <c r="A26" s="6" t="s">
        <v>0</v>
      </c>
      <c r="B26" s="4" t="s">
        <v>1</v>
      </c>
      <c r="C26" s="4" t="s">
        <v>2</v>
      </c>
      <c r="D26" s="4" t="s">
        <v>3</v>
      </c>
      <c r="E26" s="4" t="s">
        <v>4</v>
      </c>
      <c r="F26" s="5" t="s">
        <v>5</v>
      </c>
      <c r="G26" s="7" t="s">
        <v>6</v>
      </c>
      <c r="H26" s="6" t="s">
        <v>0</v>
      </c>
      <c r="I26" s="4" t="s">
        <v>1</v>
      </c>
      <c r="J26" s="4" t="s">
        <v>2</v>
      </c>
      <c r="K26" s="4" t="s">
        <v>3</v>
      </c>
      <c r="L26" s="4" t="s">
        <v>4</v>
      </c>
      <c r="M26" s="5" t="s">
        <v>5</v>
      </c>
      <c r="N26" s="7" t="s">
        <v>6</v>
      </c>
      <c r="O26" s="6" t="s">
        <v>0</v>
      </c>
      <c r="P26" s="4" t="s">
        <v>1</v>
      </c>
      <c r="Q26" s="4" t="s">
        <v>2</v>
      </c>
      <c r="R26" s="4" t="s">
        <v>3</v>
      </c>
      <c r="S26" s="4" t="s">
        <v>4</v>
      </c>
      <c r="T26" s="5" t="s">
        <v>5</v>
      </c>
      <c r="U26" s="7" t="s">
        <v>6</v>
      </c>
      <c r="V26" s="6" t="s">
        <v>0</v>
      </c>
      <c r="W26" s="4" t="s">
        <v>1</v>
      </c>
      <c r="X26" s="4" t="s">
        <v>2</v>
      </c>
      <c r="Y26" s="4" t="s">
        <v>3</v>
      </c>
      <c r="Z26" s="4" t="s">
        <v>4</v>
      </c>
      <c r="AA26" s="5" t="s">
        <v>5</v>
      </c>
      <c r="AB26" s="7" t="s">
        <v>6</v>
      </c>
    </row>
    <row r="27" spans="1:28" x14ac:dyDescent="0.2">
      <c r="A27" s="18" t="s">
        <v>18</v>
      </c>
      <c r="B27" s="19">
        <v>773</v>
      </c>
      <c r="C27" s="2">
        <f>B27*400</f>
        <v>309200</v>
      </c>
      <c r="D27" s="1">
        <v>1.2</v>
      </c>
      <c r="E27" s="2">
        <f>C27*D27</f>
        <v>371040</v>
      </c>
      <c r="F27" s="3">
        <f>AVERAGE(E27:E29)</f>
        <v>373280</v>
      </c>
      <c r="G27" s="8">
        <f>_xlfn.STDEV.S(E27:E29)</f>
        <v>4735.5675478235971</v>
      </c>
      <c r="H27" s="18" t="s">
        <v>19</v>
      </c>
      <c r="I27" s="19">
        <v>481</v>
      </c>
      <c r="J27" s="2">
        <f>I27*400</f>
        <v>192400</v>
      </c>
      <c r="K27" s="1">
        <v>1.2</v>
      </c>
      <c r="L27" s="2">
        <f>J27*K27</f>
        <v>230880</v>
      </c>
      <c r="M27" s="3">
        <f>AVERAGE(L27:L29)</f>
        <v>240000</v>
      </c>
      <c r="N27" s="8">
        <f>_xlfn.STDEV.S(J27:J29)</f>
        <v>7807.6885183772538</v>
      </c>
      <c r="O27" s="18" t="s">
        <v>21</v>
      </c>
      <c r="P27" s="19">
        <v>251</v>
      </c>
      <c r="Q27" s="2">
        <f>P27*400</f>
        <v>100400</v>
      </c>
      <c r="R27" s="1">
        <v>1.2</v>
      </c>
      <c r="S27" s="2">
        <f>Q27*R27</f>
        <v>120480</v>
      </c>
      <c r="T27" s="3">
        <f>AVERAGE(S27:S29)</f>
        <v>112640</v>
      </c>
      <c r="U27" s="8">
        <f>_xlfn.STDEV.S(Q27:Q29)</f>
        <v>6226.8236953789956</v>
      </c>
      <c r="V27" s="18" t="s">
        <v>22</v>
      </c>
      <c r="W27" s="1">
        <v>96</v>
      </c>
      <c r="X27" s="2">
        <f>W27*400</f>
        <v>38400</v>
      </c>
      <c r="Y27" s="1">
        <v>1.2</v>
      </c>
      <c r="Z27" s="2">
        <f>X27*Y27</f>
        <v>46080</v>
      </c>
      <c r="AA27" s="14">
        <f>AVERAGE(Z27:Z29)</f>
        <v>45600</v>
      </c>
      <c r="AB27" s="8">
        <f>_xlfn.STDEV.S(X27:X29)</f>
        <v>3417.6014981270123</v>
      </c>
    </row>
    <row r="28" spans="1:28" x14ac:dyDescent="0.2">
      <c r="A28" s="40" t="s">
        <v>18</v>
      </c>
      <c r="B28" s="19">
        <v>789</v>
      </c>
      <c r="C28" s="2">
        <f>B28*400</f>
        <v>315600</v>
      </c>
      <c r="D28" s="1">
        <v>1.2</v>
      </c>
      <c r="E28" s="2">
        <f>C28*D28</f>
        <v>378720</v>
      </c>
      <c r="F28" s="2"/>
      <c r="G28" s="2"/>
      <c r="H28" s="18" t="s">
        <v>19</v>
      </c>
      <c r="I28" s="19">
        <v>520</v>
      </c>
      <c r="J28" s="2">
        <f>I28*400</f>
        <v>208000</v>
      </c>
      <c r="K28" s="1">
        <v>1.2</v>
      </c>
      <c r="L28" s="2">
        <f>J28*K28</f>
        <v>249600</v>
      </c>
      <c r="M28" s="2"/>
      <c r="N28" s="9"/>
      <c r="O28" s="40" t="s">
        <v>21</v>
      </c>
      <c r="P28" s="19">
        <v>220</v>
      </c>
      <c r="Q28" s="2">
        <f>P28*400</f>
        <v>88000</v>
      </c>
      <c r="R28" s="1">
        <v>1.2</v>
      </c>
      <c r="S28" s="2">
        <f>Q28*R28</f>
        <v>105600</v>
      </c>
      <c r="T28" s="2"/>
      <c r="U28" s="2"/>
      <c r="V28" s="18" t="s">
        <v>22</v>
      </c>
      <c r="W28" s="1">
        <v>86</v>
      </c>
      <c r="X28" s="2">
        <f>W28*400</f>
        <v>34400</v>
      </c>
      <c r="Y28" s="1">
        <v>1.2</v>
      </c>
      <c r="Z28" s="2">
        <f>X28*Y28</f>
        <v>41280</v>
      </c>
      <c r="AA28" s="2"/>
      <c r="AB28" s="9"/>
    </row>
    <row r="29" spans="1:28" ht="16" thickBot="1" x14ac:dyDescent="0.25">
      <c r="A29" s="21" t="s">
        <v>18</v>
      </c>
      <c r="B29" s="20">
        <v>771</v>
      </c>
      <c r="C29" s="11">
        <f>B29*400</f>
        <v>308400</v>
      </c>
      <c r="D29" s="10">
        <v>1.2</v>
      </c>
      <c r="E29" s="11">
        <f>C29*D29</f>
        <v>370080</v>
      </c>
      <c r="F29" s="11"/>
      <c r="G29" s="12"/>
      <c r="H29" s="21" t="s">
        <v>20</v>
      </c>
      <c r="I29" s="20">
        <v>499</v>
      </c>
      <c r="J29" s="11">
        <f>I29*400</f>
        <v>199600</v>
      </c>
      <c r="K29" s="10">
        <v>1.2</v>
      </c>
      <c r="L29" s="11">
        <f>J29*K29</f>
        <v>239520</v>
      </c>
      <c r="M29" s="11"/>
      <c r="N29" s="12"/>
      <c r="O29" s="21" t="s">
        <v>21</v>
      </c>
      <c r="P29" s="20">
        <v>233</v>
      </c>
      <c r="Q29" s="11">
        <f>P29*400</f>
        <v>93200</v>
      </c>
      <c r="R29" s="10">
        <v>1.2</v>
      </c>
      <c r="S29" s="11">
        <f>Q29*R29</f>
        <v>111840</v>
      </c>
      <c r="T29" s="11"/>
      <c r="U29" s="12"/>
      <c r="V29" s="21" t="s">
        <v>22</v>
      </c>
      <c r="W29" s="10">
        <v>103</v>
      </c>
      <c r="X29" s="11">
        <f>W29*400</f>
        <v>41200</v>
      </c>
      <c r="Y29" s="10">
        <v>1.2</v>
      </c>
      <c r="Z29" s="11">
        <f>X29*Y29</f>
        <v>49440</v>
      </c>
      <c r="AA29" s="11"/>
      <c r="AB29" s="12"/>
    </row>
    <row r="31" spans="1:28" x14ac:dyDescent="0.2">
      <c r="I31" s="43"/>
      <c r="P31" s="43"/>
      <c r="W31" s="43"/>
    </row>
    <row r="34" spans="1:22" x14ac:dyDescent="0.2">
      <c r="A34" s="22" t="s">
        <v>9</v>
      </c>
    </row>
    <row r="35" spans="1:22" ht="16" x14ac:dyDescent="0.2">
      <c r="B35" s="24" t="s">
        <v>10</v>
      </c>
      <c r="C35" s="25" t="s">
        <v>15</v>
      </c>
      <c r="D35" s="27"/>
      <c r="E35" s="41"/>
      <c r="F35" s="31"/>
    </row>
    <row r="36" spans="1:22" x14ac:dyDescent="0.2">
      <c r="A36" s="35" t="s">
        <v>7</v>
      </c>
      <c r="B36" s="23">
        <v>1</v>
      </c>
      <c r="C36" s="26">
        <v>1</v>
      </c>
      <c r="D36" s="28"/>
      <c r="E36" s="42"/>
      <c r="F36" s="32"/>
    </row>
    <row r="37" spans="1:22" x14ac:dyDescent="0.2">
      <c r="A37" s="35" t="s">
        <v>13</v>
      </c>
      <c r="B37" s="46">
        <f>M19/F19</f>
        <v>0.73297809354647725</v>
      </c>
      <c r="C37" s="47">
        <f>M27/F27</f>
        <v>0.64294899271324479</v>
      </c>
      <c r="D37" s="28"/>
      <c r="E37" s="42"/>
      <c r="F37" s="32"/>
    </row>
    <row r="38" spans="1:22" x14ac:dyDescent="0.2">
      <c r="A38" s="35" t="s">
        <v>12</v>
      </c>
      <c r="B38" s="46">
        <f>T19/F19</f>
        <v>0.31675547661338072</v>
      </c>
      <c r="C38" s="47">
        <f>T27/F27</f>
        <v>0.30175739391341622</v>
      </c>
      <c r="D38" s="29"/>
      <c r="E38" s="30"/>
      <c r="F38" s="33"/>
    </row>
    <row r="39" spans="1:22" x14ac:dyDescent="0.2">
      <c r="A39" s="35" t="s">
        <v>11</v>
      </c>
      <c r="B39" s="46">
        <f>AA19/F19</f>
        <v>0.14742451154529307</v>
      </c>
      <c r="C39" s="47">
        <f>AA27/F27</f>
        <v>0.12216030861551651</v>
      </c>
      <c r="D39" s="29"/>
      <c r="E39" s="30"/>
      <c r="F39" s="33"/>
      <c r="V39" s="37"/>
    </row>
    <row r="41" spans="1:22" x14ac:dyDescent="0.2">
      <c r="A41" s="22" t="s">
        <v>26</v>
      </c>
    </row>
    <row r="42" spans="1:22" ht="16" x14ac:dyDescent="0.2">
      <c r="B42" s="24" t="s">
        <v>10</v>
      </c>
      <c r="C42" s="25" t="s">
        <v>15</v>
      </c>
    </row>
    <row r="43" spans="1:22" x14ac:dyDescent="0.2">
      <c r="A43" s="45" t="s">
        <v>27</v>
      </c>
      <c r="B43" s="24">
        <v>1</v>
      </c>
      <c r="C43" s="25">
        <v>1</v>
      </c>
    </row>
    <row r="44" spans="1:22" x14ac:dyDescent="0.2">
      <c r="A44" s="35" t="s">
        <v>7</v>
      </c>
      <c r="B44" s="46">
        <f>F19/F10</f>
        <v>11.568493150684931</v>
      </c>
      <c r="C44" s="47">
        <f>F27/M10</f>
        <v>7.3134796238244517</v>
      </c>
    </row>
    <row r="45" spans="1:22" x14ac:dyDescent="0.2">
      <c r="A45" s="35" t="s">
        <v>13</v>
      </c>
      <c r="B45" s="46">
        <f>M19/F10</f>
        <v>8.4794520547945211</v>
      </c>
      <c r="C45" s="47">
        <f>M27/M10</f>
        <v>4.7021943573667713</v>
      </c>
    </row>
    <row r="46" spans="1:22" x14ac:dyDescent="0.2">
      <c r="A46" s="35" t="s">
        <v>12</v>
      </c>
      <c r="B46" s="46">
        <f>T19/F10</f>
        <v>3.6643835616438358</v>
      </c>
      <c r="C46" s="47">
        <f>T27/M10</f>
        <v>2.2068965517241379</v>
      </c>
    </row>
    <row r="47" spans="1:22" x14ac:dyDescent="0.2">
      <c r="A47" s="35" t="s">
        <v>11</v>
      </c>
      <c r="B47" s="46">
        <f>AA19/F10</f>
        <v>1.7054794520547945</v>
      </c>
      <c r="C47" s="47">
        <f>AA27/M10</f>
        <v>0.89341692789968652</v>
      </c>
    </row>
  </sheetData>
  <mergeCells count="18">
    <mergeCell ref="V17:AB17"/>
    <mergeCell ref="V25:AB25"/>
    <mergeCell ref="A16:AB16"/>
    <mergeCell ref="A24:AB24"/>
    <mergeCell ref="A8:G8"/>
    <mergeCell ref="H8:N8"/>
    <mergeCell ref="O17:U17"/>
    <mergeCell ref="A25:G25"/>
    <mergeCell ref="A1:L1"/>
    <mergeCell ref="A5:F5"/>
    <mergeCell ref="H25:N25"/>
    <mergeCell ref="O25:U25"/>
    <mergeCell ref="A2:N3"/>
    <mergeCell ref="A4:Q4"/>
    <mergeCell ref="A6:Q6"/>
    <mergeCell ref="A17:G17"/>
    <mergeCell ref="H17:N17"/>
    <mergeCell ref="A7:N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Marie Demas</dc:creator>
  <cp:lastModifiedBy>Microsoft Office User</cp:lastModifiedBy>
  <dcterms:created xsi:type="dcterms:W3CDTF">2020-11-04T16:42:49Z</dcterms:created>
  <dcterms:modified xsi:type="dcterms:W3CDTF">2022-07-28T20:18:13Z</dcterms:modified>
</cp:coreProperties>
</file>