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Yean\Documents\Uni Docs\Y4S1\FNCE 307_Advanced Portfolio Management\FNCE307_Project\"/>
    </mc:Choice>
  </mc:AlternateContent>
  <xr:revisionPtr revIDLastSave="0" documentId="13_ncr:1_{4AB52F37-81E4-4CFD-99BF-0938A69DC4A6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TransactionHistory_11_17_2019" sheetId="1" r:id="rId1"/>
    <sheet name="APPL" sheetId="2" r:id="rId2"/>
    <sheet name="AMZN" sheetId="4" r:id="rId3"/>
    <sheet name="BYND" sheetId="3" r:id="rId4"/>
    <sheet name="MCD" sheetId="5" r:id="rId5"/>
  </sheets>
  <definedNames>
    <definedName name="_xlnm._FilterDatabase" localSheetId="0" hidden="1">TransactionHistory_11_17_2019!$A$1:$K$47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M3" i="5"/>
  <c r="L3" i="5"/>
  <c r="L2" i="5"/>
  <c r="L3" i="4" l="1"/>
  <c r="L4" i="4"/>
  <c r="M5" i="4" s="1"/>
  <c r="L5" i="4"/>
  <c r="L2" i="4"/>
  <c r="B16" i="3"/>
  <c r="B15" i="3"/>
  <c r="L3" i="3"/>
  <c r="L4" i="3"/>
  <c r="L5" i="3"/>
  <c r="M5" i="3" s="1"/>
  <c r="L6" i="3"/>
  <c r="L7" i="3"/>
  <c r="L8" i="3"/>
  <c r="L9" i="3"/>
  <c r="M9" i="3" s="1"/>
  <c r="L10" i="3"/>
  <c r="L11" i="3"/>
  <c r="L12" i="3"/>
  <c r="L2" i="3"/>
  <c r="N5" i="3" l="1"/>
  <c r="N9" i="3"/>
  <c r="M12" i="3"/>
  <c r="N12" i="3" s="1"/>
</calcChain>
</file>

<file path=xl/sharedStrings.xml><?xml version="1.0" encoding="utf-8"?>
<sst xmlns="http://schemas.openxmlformats.org/spreadsheetml/2006/main" count="527" uniqueCount="81">
  <si>
    <t>Symbol</t>
  </si>
  <si>
    <t>TransactionType</t>
  </si>
  <si>
    <t>CompanyName</t>
  </si>
  <si>
    <t>Exchange</t>
  </si>
  <si>
    <t>Quantity</t>
  </si>
  <si>
    <t>FXRate</t>
  </si>
  <si>
    <t>Currency</t>
  </si>
  <si>
    <t>SecurityType</t>
  </si>
  <si>
    <t>Price</t>
  </si>
  <si>
    <t>CreateDate</t>
  </si>
  <si>
    <t>BYND</t>
  </si>
  <si>
    <t>Short Proceeds</t>
  </si>
  <si>
    <t>Beyond Meat Inc</t>
  </si>
  <si>
    <t>US</t>
  </si>
  <si>
    <t>USD</t>
  </si>
  <si>
    <t>Equities</t>
  </si>
  <si>
    <t>11/12/2019 - 09:32</t>
  </si>
  <si>
    <t>HPQ</t>
  </si>
  <si>
    <t>Market - Sell</t>
  </si>
  <si>
    <t>HP Inc.</t>
  </si>
  <si>
    <t>11/08/2019 - 09:32</t>
  </si>
  <si>
    <t>UBER</t>
  </si>
  <si>
    <t>Uber Technologies Inc</t>
  </si>
  <si>
    <t>11/07/2019 - 09:32</t>
  </si>
  <si>
    <t>Market - Cover</t>
  </si>
  <si>
    <t>MTCH</t>
  </si>
  <si>
    <t>Match Group Inc</t>
  </si>
  <si>
    <t>AAPL</t>
  </si>
  <si>
    <t>Market - Buy</t>
  </si>
  <si>
    <t>Apple Inc.</t>
  </si>
  <si>
    <t>11/07/2019 - 09:31</t>
  </si>
  <si>
    <t>11/06/2019 - 09:32</t>
  </si>
  <si>
    <t>SHAK</t>
  </si>
  <si>
    <t>Shake Shack Inc - Ordinary Shares - Class A</t>
  </si>
  <si>
    <t>11/05/2019 - 09:32</t>
  </si>
  <si>
    <t>11/04/2019 - 10:07</t>
  </si>
  <si>
    <t>VZ</t>
  </si>
  <si>
    <t>Verizon Communications</t>
  </si>
  <si>
    <t>11/04/2019 - 10:04</t>
  </si>
  <si>
    <t>MCD</t>
  </si>
  <si>
    <t>McDonald's Corporation</t>
  </si>
  <si>
    <t>11/04/2019 - 09:35</t>
  </si>
  <si>
    <t>DLTR</t>
  </si>
  <si>
    <t xml:space="preserve">Dollar Tree Inc. </t>
  </si>
  <si>
    <t>11/01/2019 - 09:32</t>
  </si>
  <si>
    <t>10/31/2019 - 09:32</t>
  </si>
  <si>
    <t>10/29/2019 - 09:32</t>
  </si>
  <si>
    <t>CRM</t>
  </si>
  <si>
    <t>salesforce.com inc.</t>
  </si>
  <si>
    <t>10/28/2019 - 09:31</t>
  </si>
  <si>
    <t>10/18/2019 - 12:29</t>
  </si>
  <si>
    <t>WMT</t>
  </si>
  <si>
    <t>Wal-Mart Stores Inc.</t>
  </si>
  <si>
    <t>10/18/2019 - 12:28</t>
  </si>
  <si>
    <t>10/17/2019 - 09:31</t>
  </si>
  <si>
    <t>10/16/2019 - 11:08</t>
  </si>
  <si>
    <t>AMZN</t>
  </si>
  <si>
    <t xml:space="preserve">Amazon.com Inc. </t>
  </si>
  <si>
    <t>10/16/2019 - 09:32</t>
  </si>
  <si>
    <t>Limit - Buy</t>
  </si>
  <si>
    <t>10/16/2019 - 09:30</t>
  </si>
  <si>
    <t>Limit - Sell</t>
  </si>
  <si>
    <t>10/15/2019 - 14:00</t>
  </si>
  <si>
    <t>10/15/2019 - 10:57</t>
  </si>
  <si>
    <t>10/15/2019 - 09:31</t>
  </si>
  <si>
    <t>10/11/2019 - 15:34</t>
  </si>
  <si>
    <t>10/11/2019 - 09:31</t>
  </si>
  <si>
    <t>Dividends</t>
  </si>
  <si>
    <t>10/09/2019 - 00:00</t>
  </si>
  <si>
    <t>10/08/2019 - 09:31</t>
  </si>
  <si>
    <t>10/07/2019 - 09:33</t>
  </si>
  <si>
    <t>10/04/2019 - 09:32</t>
  </si>
  <si>
    <t>10/01/2019 - 10:58</t>
  </si>
  <si>
    <t>10/01/2019 - 10:56</t>
  </si>
  <si>
    <t>10/01/2019 - 10:51</t>
  </si>
  <si>
    <t>Date</t>
  </si>
  <si>
    <t>Value</t>
  </si>
  <si>
    <t>Returns</t>
  </si>
  <si>
    <t>Overall Returns</t>
  </si>
  <si>
    <t>Weighted Returns</t>
  </si>
  <si>
    <t>Total Invested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</si>
</sst>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0.000%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/>
    <xf numFmtId="165" fontId="0" fillId="0" borderId="0" xfId="2" applyNumberFormat="1" applyFont="1"/>
    <xf numFmtId="44" fontId="0" fillId="0" borderId="0" xfId="1" applyFon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7"/>
  <sheetViews>
    <sheetView workbookViewId="0">
      <selection sqref="A1:K44"/>
    </sheetView>
  </sheetViews>
  <sheetFormatPr defaultRowHeight="14.5" x14ac:dyDescent="0.35"/>
  <cols>
    <col min="1" max="1" width="6.90625" bestFit="1" customWidth="1"/>
    <col min="2" max="2" width="14.6328125" bestFit="1" customWidth="1"/>
    <col min="3" max="3" width="36.6328125" bestFit="1" customWidth="1"/>
    <col min="4" max="4" width="8.6328125" bestFit="1" customWidth="1"/>
    <col min="5" max="5" width="8" bestFit="1" customWidth="1"/>
    <col min="6" max="6" width="6.453125" bestFit="1" customWidth="1"/>
    <col min="7" max="7" width="8.26953125" bestFit="1" customWidth="1"/>
    <col min="8" max="8" width="11.36328125" bestFit="1" customWidth="1"/>
    <col min="9" max="9" width="8.81640625" bestFit="1" customWidth="1"/>
    <col min="10" max="10" width="16.6328125" bestFit="1" customWidth="1"/>
    <col min="11" max="11" width="10.453125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75</v>
      </c>
    </row>
    <row r="2" spans="1:11" hidden="1" x14ac:dyDescent="0.35">
      <c r="A2" t="s">
        <v>10</v>
      </c>
      <c r="B2" t="s">
        <v>11</v>
      </c>
      <c r="C2" t="s">
        <v>12</v>
      </c>
      <c r="D2" t="s">
        <v>13</v>
      </c>
      <c r="E2">
        <v>-1500</v>
      </c>
      <c r="F2">
        <v>1</v>
      </c>
      <c r="G2" t="s">
        <v>14</v>
      </c>
      <c r="H2" t="s">
        <v>15</v>
      </c>
      <c r="I2" s="1">
        <v>76.599999999999994</v>
      </c>
      <c r="J2" t="s">
        <v>16</v>
      </c>
      <c r="K2" s="4">
        <v>43781</v>
      </c>
    </row>
    <row r="3" spans="1:11" hidden="1" x14ac:dyDescent="0.35">
      <c r="A3" t="s">
        <v>17</v>
      </c>
      <c r="B3" t="s">
        <v>18</v>
      </c>
      <c r="C3" t="s">
        <v>19</v>
      </c>
      <c r="D3" t="s">
        <v>13</v>
      </c>
      <c r="E3">
        <v>-5000</v>
      </c>
      <c r="F3">
        <v>1</v>
      </c>
      <c r="G3" t="s">
        <v>14</v>
      </c>
      <c r="H3" t="s">
        <v>15</v>
      </c>
      <c r="I3" s="1">
        <v>19.25</v>
      </c>
      <c r="J3" t="s">
        <v>20</v>
      </c>
      <c r="K3" s="4">
        <v>43777</v>
      </c>
    </row>
    <row r="4" spans="1:11" hidden="1" x14ac:dyDescent="0.35">
      <c r="A4" t="s">
        <v>21</v>
      </c>
      <c r="B4" t="s">
        <v>11</v>
      </c>
      <c r="C4" t="s">
        <v>22</v>
      </c>
      <c r="D4" t="s">
        <v>13</v>
      </c>
      <c r="E4">
        <v>8850</v>
      </c>
      <c r="F4">
        <v>1</v>
      </c>
      <c r="G4" t="s">
        <v>14</v>
      </c>
      <c r="H4" t="s">
        <v>15</v>
      </c>
      <c r="I4" s="1">
        <v>26.75</v>
      </c>
      <c r="J4" t="s">
        <v>23</v>
      </c>
      <c r="K4" s="4">
        <v>43776</v>
      </c>
    </row>
    <row r="5" spans="1:11" hidden="1" x14ac:dyDescent="0.35">
      <c r="A5" t="s">
        <v>21</v>
      </c>
      <c r="B5" t="s">
        <v>24</v>
      </c>
      <c r="C5" t="s">
        <v>22</v>
      </c>
      <c r="D5" t="s">
        <v>13</v>
      </c>
      <c r="E5">
        <v>8850</v>
      </c>
      <c r="F5">
        <v>1</v>
      </c>
      <c r="G5" t="s">
        <v>14</v>
      </c>
      <c r="H5" t="s">
        <v>15</v>
      </c>
      <c r="I5" s="1">
        <v>26.75</v>
      </c>
      <c r="J5" t="s">
        <v>23</v>
      </c>
      <c r="K5" s="4">
        <v>43776</v>
      </c>
    </row>
    <row r="6" spans="1:11" hidden="1" x14ac:dyDescent="0.35">
      <c r="A6" t="s">
        <v>25</v>
      </c>
      <c r="B6" t="s">
        <v>11</v>
      </c>
      <c r="C6" t="s">
        <v>26</v>
      </c>
      <c r="D6" t="s">
        <v>13</v>
      </c>
      <c r="E6">
        <v>3000</v>
      </c>
      <c r="F6">
        <v>1</v>
      </c>
      <c r="G6" t="s">
        <v>14</v>
      </c>
      <c r="H6" t="s">
        <v>15</v>
      </c>
      <c r="I6" s="1">
        <v>69.040000000000006</v>
      </c>
      <c r="J6" t="s">
        <v>23</v>
      </c>
      <c r="K6" s="4">
        <v>43776</v>
      </c>
    </row>
    <row r="7" spans="1:11" hidden="1" x14ac:dyDescent="0.35">
      <c r="A7" t="s">
        <v>25</v>
      </c>
      <c r="B7" t="s">
        <v>24</v>
      </c>
      <c r="C7" t="s">
        <v>26</v>
      </c>
      <c r="D7" t="s">
        <v>13</v>
      </c>
      <c r="E7">
        <v>3000</v>
      </c>
      <c r="F7">
        <v>1</v>
      </c>
      <c r="G7" t="s">
        <v>14</v>
      </c>
      <c r="H7" t="s">
        <v>15</v>
      </c>
      <c r="I7" s="1">
        <v>69.040000000000006</v>
      </c>
      <c r="J7" t="s">
        <v>23</v>
      </c>
      <c r="K7" s="4">
        <v>43776</v>
      </c>
    </row>
    <row r="8" spans="1:11" hidden="1" x14ac:dyDescent="0.35">
      <c r="A8" t="s">
        <v>27</v>
      </c>
      <c r="B8" t="s">
        <v>28</v>
      </c>
      <c r="C8" t="s">
        <v>29</v>
      </c>
      <c r="D8" t="s">
        <v>13</v>
      </c>
      <c r="E8">
        <v>90</v>
      </c>
      <c r="F8">
        <v>1</v>
      </c>
      <c r="G8" t="s">
        <v>14</v>
      </c>
      <c r="H8" t="s">
        <v>15</v>
      </c>
      <c r="I8" s="1">
        <v>258.8</v>
      </c>
      <c r="J8" t="s">
        <v>30</v>
      </c>
      <c r="K8" s="4">
        <v>43776</v>
      </c>
    </row>
    <row r="9" spans="1:11" hidden="1" x14ac:dyDescent="0.35">
      <c r="A9" t="s">
        <v>17</v>
      </c>
      <c r="B9" t="s">
        <v>28</v>
      </c>
      <c r="C9" t="s">
        <v>19</v>
      </c>
      <c r="D9" t="s">
        <v>13</v>
      </c>
      <c r="E9">
        <v>5000</v>
      </c>
      <c r="F9">
        <v>1</v>
      </c>
      <c r="G9" t="s">
        <v>14</v>
      </c>
      <c r="H9" t="s">
        <v>15</v>
      </c>
      <c r="I9" s="1">
        <v>21.58</v>
      </c>
      <c r="J9" t="s">
        <v>31</v>
      </c>
      <c r="K9" s="4">
        <v>43775</v>
      </c>
    </row>
    <row r="10" spans="1:11" hidden="1" x14ac:dyDescent="0.35">
      <c r="A10" t="s">
        <v>25</v>
      </c>
      <c r="B10" t="s">
        <v>11</v>
      </c>
      <c r="C10" t="s">
        <v>26</v>
      </c>
      <c r="D10" t="s">
        <v>13</v>
      </c>
      <c r="E10">
        <v>-3000</v>
      </c>
      <c r="F10">
        <v>1</v>
      </c>
      <c r="G10" t="s">
        <v>14</v>
      </c>
      <c r="H10" t="s">
        <v>15</v>
      </c>
      <c r="I10" s="1">
        <v>62.15</v>
      </c>
      <c r="J10" t="s">
        <v>31</v>
      </c>
      <c r="K10" s="4">
        <v>43775</v>
      </c>
    </row>
    <row r="11" spans="1:11" hidden="1" x14ac:dyDescent="0.35">
      <c r="A11" t="s">
        <v>32</v>
      </c>
      <c r="B11" t="s">
        <v>11</v>
      </c>
      <c r="C11" t="s">
        <v>33</v>
      </c>
      <c r="D11" t="s">
        <v>13</v>
      </c>
      <c r="E11">
        <v>2000</v>
      </c>
      <c r="F11">
        <v>1</v>
      </c>
      <c r="G11" t="s">
        <v>14</v>
      </c>
      <c r="H11" t="s">
        <v>15</v>
      </c>
      <c r="I11" s="1">
        <v>68.150000000000006</v>
      </c>
      <c r="J11" t="s">
        <v>31</v>
      </c>
      <c r="K11" s="4">
        <v>43775</v>
      </c>
    </row>
    <row r="12" spans="1:11" hidden="1" x14ac:dyDescent="0.35">
      <c r="A12" t="s">
        <v>32</v>
      </c>
      <c r="B12" t="s">
        <v>24</v>
      </c>
      <c r="C12" t="s">
        <v>33</v>
      </c>
      <c r="D12" t="s">
        <v>13</v>
      </c>
      <c r="E12">
        <v>2000</v>
      </c>
      <c r="F12">
        <v>1</v>
      </c>
      <c r="G12" t="s">
        <v>14</v>
      </c>
      <c r="H12" t="s">
        <v>15</v>
      </c>
      <c r="I12" s="1">
        <v>68.150000000000006</v>
      </c>
      <c r="J12" t="s">
        <v>31</v>
      </c>
      <c r="K12" s="4">
        <v>43775</v>
      </c>
    </row>
    <row r="13" spans="1:11" hidden="1" x14ac:dyDescent="0.35">
      <c r="A13" t="s">
        <v>32</v>
      </c>
      <c r="B13" t="s">
        <v>11</v>
      </c>
      <c r="C13" t="s">
        <v>33</v>
      </c>
      <c r="D13" t="s">
        <v>13</v>
      </c>
      <c r="E13">
        <v>-2000</v>
      </c>
      <c r="F13">
        <v>1</v>
      </c>
      <c r="G13" t="s">
        <v>14</v>
      </c>
      <c r="H13" t="s">
        <v>15</v>
      </c>
      <c r="I13" s="1">
        <v>69.56</v>
      </c>
      <c r="J13" t="s">
        <v>34</v>
      </c>
      <c r="K13" s="4">
        <v>43774</v>
      </c>
    </row>
    <row r="14" spans="1:11" hidden="1" x14ac:dyDescent="0.35">
      <c r="A14" t="s">
        <v>21</v>
      </c>
      <c r="B14" t="s">
        <v>11</v>
      </c>
      <c r="C14" t="s">
        <v>22</v>
      </c>
      <c r="D14" t="s">
        <v>13</v>
      </c>
      <c r="E14">
        <v>-8850</v>
      </c>
      <c r="F14">
        <v>1</v>
      </c>
      <c r="G14" t="s">
        <v>14</v>
      </c>
      <c r="H14" t="s">
        <v>15</v>
      </c>
      <c r="I14" s="1">
        <v>28.94</v>
      </c>
      <c r="J14" t="s">
        <v>34</v>
      </c>
      <c r="K14" s="4">
        <v>43774</v>
      </c>
    </row>
    <row r="15" spans="1:11" hidden="1" x14ac:dyDescent="0.35">
      <c r="A15" t="s">
        <v>10</v>
      </c>
      <c r="B15" t="s">
        <v>11</v>
      </c>
      <c r="C15" t="s">
        <v>12</v>
      </c>
      <c r="D15" t="s">
        <v>13</v>
      </c>
      <c r="E15">
        <v>3000</v>
      </c>
      <c r="F15">
        <v>1</v>
      </c>
      <c r="G15" t="s">
        <v>14</v>
      </c>
      <c r="H15" t="s">
        <v>15</v>
      </c>
      <c r="I15" s="1">
        <v>82.99</v>
      </c>
      <c r="J15" t="s">
        <v>34</v>
      </c>
      <c r="K15" s="4">
        <v>43774</v>
      </c>
    </row>
    <row r="16" spans="1:11" hidden="1" x14ac:dyDescent="0.35">
      <c r="A16" t="s">
        <v>10</v>
      </c>
      <c r="B16" t="s">
        <v>24</v>
      </c>
      <c r="C16" t="s">
        <v>12</v>
      </c>
      <c r="D16" t="s">
        <v>13</v>
      </c>
      <c r="E16">
        <v>3000</v>
      </c>
      <c r="F16">
        <v>1</v>
      </c>
      <c r="G16" t="s">
        <v>14</v>
      </c>
      <c r="H16" t="s">
        <v>15</v>
      </c>
      <c r="I16" s="1">
        <v>82.99</v>
      </c>
      <c r="J16" t="s">
        <v>34</v>
      </c>
      <c r="K16" s="4">
        <v>43774</v>
      </c>
    </row>
    <row r="17" spans="1:11" hidden="1" x14ac:dyDescent="0.35">
      <c r="A17" t="s">
        <v>10</v>
      </c>
      <c r="B17" t="s">
        <v>11</v>
      </c>
      <c r="C17" t="s">
        <v>12</v>
      </c>
      <c r="D17" t="s">
        <v>13</v>
      </c>
      <c r="E17">
        <v>-3000</v>
      </c>
      <c r="F17">
        <v>1</v>
      </c>
      <c r="G17" t="s">
        <v>14</v>
      </c>
      <c r="H17" t="s">
        <v>15</v>
      </c>
      <c r="I17" s="1">
        <v>81.53</v>
      </c>
      <c r="J17" t="s">
        <v>35</v>
      </c>
      <c r="K17" s="4">
        <v>43773</v>
      </c>
    </row>
    <row r="18" spans="1:11" hidden="1" x14ac:dyDescent="0.35">
      <c r="A18" t="s">
        <v>36</v>
      </c>
      <c r="B18" t="s">
        <v>11</v>
      </c>
      <c r="C18" t="s">
        <v>37</v>
      </c>
      <c r="D18" t="s">
        <v>13</v>
      </c>
      <c r="E18">
        <v>2000</v>
      </c>
      <c r="F18">
        <v>1</v>
      </c>
      <c r="G18" t="s">
        <v>14</v>
      </c>
      <c r="H18" t="s">
        <v>15</v>
      </c>
      <c r="I18" s="1">
        <v>60.35</v>
      </c>
      <c r="J18" t="s">
        <v>38</v>
      </c>
      <c r="K18" s="4">
        <v>43773</v>
      </c>
    </row>
    <row r="19" spans="1:11" hidden="1" x14ac:dyDescent="0.35">
      <c r="A19" t="s">
        <v>36</v>
      </c>
      <c r="B19" t="s">
        <v>24</v>
      </c>
      <c r="C19" t="s">
        <v>37</v>
      </c>
      <c r="D19" t="s">
        <v>13</v>
      </c>
      <c r="E19">
        <v>2000</v>
      </c>
      <c r="F19">
        <v>1</v>
      </c>
      <c r="G19" t="s">
        <v>14</v>
      </c>
      <c r="H19" t="s">
        <v>15</v>
      </c>
      <c r="I19" s="1">
        <v>60.35</v>
      </c>
      <c r="J19" t="s">
        <v>38</v>
      </c>
      <c r="K19" s="4">
        <v>43773</v>
      </c>
    </row>
    <row r="20" spans="1:11" x14ac:dyDescent="0.35">
      <c r="A20" t="s">
        <v>39</v>
      </c>
      <c r="B20" t="s">
        <v>18</v>
      </c>
      <c r="C20" t="s">
        <v>40</v>
      </c>
      <c r="D20" t="s">
        <v>13</v>
      </c>
      <c r="E20">
        <v>-953</v>
      </c>
      <c r="F20">
        <v>1</v>
      </c>
      <c r="G20" t="s">
        <v>14</v>
      </c>
      <c r="H20" t="s">
        <v>15</v>
      </c>
      <c r="I20" s="1">
        <v>190.27</v>
      </c>
      <c r="J20" t="s">
        <v>41</v>
      </c>
      <c r="K20" s="4">
        <v>43773</v>
      </c>
    </row>
    <row r="21" spans="1:11" hidden="1" x14ac:dyDescent="0.35">
      <c r="A21" t="s">
        <v>42</v>
      </c>
      <c r="B21" t="s">
        <v>11</v>
      </c>
      <c r="C21" t="s">
        <v>43</v>
      </c>
      <c r="D21" t="s">
        <v>13</v>
      </c>
      <c r="E21">
        <v>869</v>
      </c>
      <c r="F21">
        <v>1</v>
      </c>
      <c r="G21" t="s">
        <v>14</v>
      </c>
      <c r="H21" t="s">
        <v>15</v>
      </c>
      <c r="I21" s="1">
        <v>111.1</v>
      </c>
      <c r="J21" t="s">
        <v>44</v>
      </c>
      <c r="K21" s="4">
        <v>43770</v>
      </c>
    </row>
    <row r="22" spans="1:11" hidden="1" x14ac:dyDescent="0.35">
      <c r="A22" t="s">
        <v>42</v>
      </c>
      <c r="B22" t="s">
        <v>24</v>
      </c>
      <c r="C22" t="s">
        <v>43</v>
      </c>
      <c r="D22" t="s">
        <v>13</v>
      </c>
      <c r="E22">
        <v>869</v>
      </c>
      <c r="F22">
        <v>1</v>
      </c>
      <c r="G22" t="s">
        <v>14</v>
      </c>
      <c r="H22" t="s">
        <v>15</v>
      </c>
      <c r="I22" s="1">
        <v>111.1</v>
      </c>
      <c r="J22" t="s">
        <v>44</v>
      </c>
      <c r="K22" s="4">
        <v>43770</v>
      </c>
    </row>
    <row r="23" spans="1:11" hidden="1" x14ac:dyDescent="0.35">
      <c r="A23" t="s">
        <v>27</v>
      </c>
      <c r="B23" t="s">
        <v>28</v>
      </c>
      <c r="C23" t="s">
        <v>29</v>
      </c>
      <c r="D23" t="s">
        <v>13</v>
      </c>
      <c r="E23">
        <v>250</v>
      </c>
      <c r="F23">
        <v>1</v>
      </c>
      <c r="G23" t="s">
        <v>14</v>
      </c>
      <c r="H23" t="s">
        <v>15</v>
      </c>
      <c r="I23" s="1">
        <v>247.24</v>
      </c>
      <c r="J23" t="s">
        <v>45</v>
      </c>
      <c r="K23" s="4">
        <v>43769</v>
      </c>
    </row>
    <row r="24" spans="1:11" hidden="1" x14ac:dyDescent="0.35">
      <c r="A24" t="s">
        <v>10</v>
      </c>
      <c r="B24" t="s">
        <v>11</v>
      </c>
      <c r="C24" t="s">
        <v>12</v>
      </c>
      <c r="D24" t="s">
        <v>13</v>
      </c>
      <c r="E24">
        <v>160</v>
      </c>
      <c r="F24">
        <v>1</v>
      </c>
      <c r="G24" t="s">
        <v>14</v>
      </c>
      <c r="H24" t="s">
        <v>15</v>
      </c>
      <c r="I24" s="1">
        <v>90.39</v>
      </c>
      <c r="J24" t="s">
        <v>45</v>
      </c>
      <c r="K24" s="4">
        <v>43769</v>
      </c>
    </row>
    <row r="25" spans="1:11" hidden="1" x14ac:dyDescent="0.35">
      <c r="A25" t="s">
        <v>10</v>
      </c>
      <c r="B25" t="s">
        <v>24</v>
      </c>
      <c r="C25" t="s">
        <v>12</v>
      </c>
      <c r="D25" t="s">
        <v>13</v>
      </c>
      <c r="E25">
        <v>160</v>
      </c>
      <c r="F25">
        <v>1</v>
      </c>
      <c r="G25" t="s">
        <v>14</v>
      </c>
      <c r="H25" t="s">
        <v>15</v>
      </c>
      <c r="I25" s="1">
        <v>90.39</v>
      </c>
      <c r="J25" t="s">
        <v>45</v>
      </c>
      <c r="K25" s="4">
        <v>43769</v>
      </c>
    </row>
    <row r="26" spans="1:11" hidden="1" x14ac:dyDescent="0.35">
      <c r="A26" t="s">
        <v>10</v>
      </c>
      <c r="B26" t="s">
        <v>11</v>
      </c>
      <c r="C26" t="s">
        <v>12</v>
      </c>
      <c r="D26" t="s">
        <v>13</v>
      </c>
      <c r="E26">
        <v>-100</v>
      </c>
      <c r="F26">
        <v>1</v>
      </c>
      <c r="G26" t="s">
        <v>14</v>
      </c>
      <c r="H26" t="s">
        <v>15</v>
      </c>
      <c r="I26" s="1">
        <v>82.73</v>
      </c>
      <c r="J26" t="s">
        <v>46</v>
      </c>
      <c r="K26" s="4">
        <v>43767</v>
      </c>
    </row>
    <row r="27" spans="1:11" hidden="1" x14ac:dyDescent="0.35">
      <c r="A27" t="s">
        <v>47</v>
      </c>
      <c r="B27" t="s">
        <v>18</v>
      </c>
      <c r="C27" t="s">
        <v>48</v>
      </c>
      <c r="D27" t="s">
        <v>13</v>
      </c>
      <c r="E27">
        <v>-1000</v>
      </c>
      <c r="F27">
        <v>1</v>
      </c>
      <c r="G27" t="s">
        <v>14</v>
      </c>
      <c r="H27" t="s">
        <v>15</v>
      </c>
      <c r="I27" s="1">
        <v>151.05000000000001</v>
      </c>
      <c r="J27" t="s">
        <v>49</v>
      </c>
      <c r="K27" s="4">
        <v>43766</v>
      </c>
    </row>
    <row r="28" spans="1:11" hidden="1" x14ac:dyDescent="0.35">
      <c r="A28" t="s">
        <v>10</v>
      </c>
      <c r="B28" t="s">
        <v>11</v>
      </c>
      <c r="C28" t="s">
        <v>12</v>
      </c>
      <c r="D28" t="s">
        <v>13</v>
      </c>
      <c r="E28">
        <v>-60</v>
      </c>
      <c r="F28">
        <v>1</v>
      </c>
      <c r="G28" t="s">
        <v>14</v>
      </c>
      <c r="H28" t="s">
        <v>15</v>
      </c>
      <c r="I28" s="1">
        <v>108.39</v>
      </c>
      <c r="J28" t="s">
        <v>50</v>
      </c>
      <c r="K28" s="4">
        <v>43756</v>
      </c>
    </row>
    <row r="29" spans="1:11" hidden="1" x14ac:dyDescent="0.35">
      <c r="A29" t="s">
        <v>51</v>
      </c>
      <c r="B29" t="s">
        <v>18</v>
      </c>
      <c r="C29" t="s">
        <v>52</v>
      </c>
      <c r="D29" t="s">
        <v>13</v>
      </c>
      <c r="E29">
        <v>-500</v>
      </c>
      <c r="F29">
        <v>1</v>
      </c>
      <c r="G29" t="s">
        <v>14</v>
      </c>
      <c r="H29" t="s">
        <v>15</v>
      </c>
      <c r="I29" s="1">
        <v>119.55</v>
      </c>
      <c r="J29" t="s">
        <v>53</v>
      </c>
      <c r="K29" s="4">
        <v>43756</v>
      </c>
    </row>
    <row r="30" spans="1:11" hidden="1" x14ac:dyDescent="0.35">
      <c r="A30" t="s">
        <v>27</v>
      </c>
      <c r="B30" t="s">
        <v>28</v>
      </c>
      <c r="C30" t="s">
        <v>29</v>
      </c>
      <c r="D30" t="s">
        <v>13</v>
      </c>
      <c r="E30">
        <v>500</v>
      </c>
      <c r="F30">
        <v>1</v>
      </c>
      <c r="G30" t="s">
        <v>14</v>
      </c>
      <c r="H30" t="s">
        <v>15</v>
      </c>
      <c r="I30" s="1">
        <v>235.2</v>
      </c>
      <c r="J30" t="s">
        <v>54</v>
      </c>
      <c r="K30" s="4">
        <v>43755</v>
      </c>
    </row>
    <row r="31" spans="1:11" hidden="1" x14ac:dyDescent="0.35">
      <c r="A31" t="s">
        <v>36</v>
      </c>
      <c r="B31" t="s">
        <v>11</v>
      </c>
      <c r="C31" t="s">
        <v>37</v>
      </c>
      <c r="D31" t="s">
        <v>13</v>
      </c>
      <c r="E31">
        <v>-2000</v>
      </c>
      <c r="F31">
        <v>1</v>
      </c>
      <c r="G31" t="s">
        <v>14</v>
      </c>
      <c r="H31" t="s">
        <v>15</v>
      </c>
      <c r="I31" s="1">
        <v>60</v>
      </c>
      <c r="J31" t="s">
        <v>55</v>
      </c>
      <c r="K31" s="4">
        <v>43754</v>
      </c>
    </row>
    <row r="32" spans="1:11" hidden="1" x14ac:dyDescent="0.35">
      <c r="A32" t="s">
        <v>56</v>
      </c>
      <c r="B32" t="s">
        <v>28</v>
      </c>
      <c r="C32" t="s">
        <v>57</v>
      </c>
      <c r="D32" t="s">
        <v>13</v>
      </c>
      <c r="E32">
        <v>42</v>
      </c>
      <c r="F32">
        <v>1</v>
      </c>
      <c r="G32" t="s">
        <v>14</v>
      </c>
      <c r="H32" t="s">
        <v>15</v>
      </c>
      <c r="I32" s="1">
        <v>1773.59</v>
      </c>
      <c r="J32" t="s">
        <v>58</v>
      </c>
      <c r="K32" s="4">
        <v>43754</v>
      </c>
    </row>
    <row r="33" spans="1:11" hidden="1" x14ac:dyDescent="0.35">
      <c r="A33" t="s">
        <v>56</v>
      </c>
      <c r="B33" t="s">
        <v>28</v>
      </c>
      <c r="C33" t="s">
        <v>57</v>
      </c>
      <c r="D33" t="s">
        <v>13</v>
      </c>
      <c r="E33">
        <v>100</v>
      </c>
      <c r="F33">
        <v>1</v>
      </c>
      <c r="G33" t="s">
        <v>14</v>
      </c>
      <c r="H33" t="s">
        <v>15</v>
      </c>
      <c r="I33" s="1">
        <v>1773.59</v>
      </c>
      <c r="J33" t="s">
        <v>58</v>
      </c>
      <c r="K33" s="4">
        <v>43754</v>
      </c>
    </row>
    <row r="34" spans="1:11" hidden="1" x14ac:dyDescent="0.35">
      <c r="A34" t="s">
        <v>47</v>
      </c>
      <c r="B34" t="s">
        <v>59</v>
      </c>
      <c r="C34" t="s">
        <v>48</v>
      </c>
      <c r="D34" t="s">
        <v>13</v>
      </c>
      <c r="E34">
        <v>1000</v>
      </c>
      <c r="F34">
        <v>1</v>
      </c>
      <c r="G34" t="s">
        <v>14</v>
      </c>
      <c r="H34" t="s">
        <v>15</v>
      </c>
      <c r="I34" s="1">
        <v>147.79</v>
      </c>
      <c r="J34" t="s">
        <v>60</v>
      </c>
      <c r="K34" s="4">
        <v>43754</v>
      </c>
    </row>
    <row r="35" spans="1:11" hidden="1" x14ac:dyDescent="0.35">
      <c r="A35" t="s">
        <v>36</v>
      </c>
      <c r="B35" t="s">
        <v>61</v>
      </c>
      <c r="C35" t="s">
        <v>37</v>
      </c>
      <c r="D35" t="s">
        <v>13</v>
      </c>
      <c r="E35">
        <v>-3340</v>
      </c>
      <c r="F35">
        <v>1</v>
      </c>
      <c r="G35" t="s">
        <v>14</v>
      </c>
      <c r="H35" t="s">
        <v>15</v>
      </c>
      <c r="I35" s="1">
        <v>60.35</v>
      </c>
      <c r="J35" t="s">
        <v>62</v>
      </c>
      <c r="K35" s="4">
        <v>43753</v>
      </c>
    </row>
    <row r="36" spans="1:11" hidden="1" x14ac:dyDescent="0.35">
      <c r="A36" t="s">
        <v>56</v>
      </c>
      <c r="B36" t="s">
        <v>61</v>
      </c>
      <c r="C36" t="s">
        <v>57</v>
      </c>
      <c r="D36" t="s">
        <v>13</v>
      </c>
      <c r="E36">
        <v>-100</v>
      </c>
      <c r="F36">
        <v>1</v>
      </c>
      <c r="G36" t="s">
        <v>14</v>
      </c>
      <c r="H36" t="s">
        <v>15</v>
      </c>
      <c r="I36" s="1">
        <v>1750.28</v>
      </c>
      <c r="J36" t="s">
        <v>63</v>
      </c>
      <c r="K36" s="4">
        <v>43753</v>
      </c>
    </row>
    <row r="37" spans="1:11" hidden="1" x14ac:dyDescent="0.35">
      <c r="A37" t="s">
        <v>42</v>
      </c>
      <c r="B37" t="s">
        <v>11</v>
      </c>
      <c r="C37" t="s">
        <v>43</v>
      </c>
      <c r="D37" t="s">
        <v>13</v>
      </c>
      <c r="E37">
        <v>-869</v>
      </c>
      <c r="F37">
        <v>1</v>
      </c>
      <c r="G37" t="s">
        <v>14</v>
      </c>
      <c r="H37" t="s">
        <v>15</v>
      </c>
      <c r="I37" s="1">
        <v>115.02</v>
      </c>
      <c r="J37" t="s">
        <v>64</v>
      </c>
      <c r="K37" s="4">
        <v>43753</v>
      </c>
    </row>
    <row r="38" spans="1:11" hidden="1" x14ac:dyDescent="0.35">
      <c r="A38" t="s">
        <v>47</v>
      </c>
      <c r="B38" t="s">
        <v>61</v>
      </c>
      <c r="C38" t="s">
        <v>48</v>
      </c>
      <c r="D38" t="s">
        <v>13</v>
      </c>
      <c r="E38">
        <v>-1677</v>
      </c>
      <c r="F38">
        <v>1</v>
      </c>
      <c r="G38" t="s">
        <v>14</v>
      </c>
      <c r="H38" t="s">
        <v>15</v>
      </c>
      <c r="I38" s="1">
        <v>150.61000000000001</v>
      </c>
      <c r="J38" t="s">
        <v>65</v>
      </c>
      <c r="K38" s="4">
        <v>43749</v>
      </c>
    </row>
    <row r="39" spans="1:11" hidden="1" x14ac:dyDescent="0.35">
      <c r="A39" t="s">
        <v>10</v>
      </c>
      <c r="B39" t="s">
        <v>11</v>
      </c>
      <c r="C39" t="s">
        <v>12</v>
      </c>
      <c r="D39" t="s">
        <v>13</v>
      </c>
      <c r="E39">
        <v>685</v>
      </c>
      <c r="F39">
        <v>1</v>
      </c>
      <c r="G39" t="s">
        <v>14</v>
      </c>
      <c r="H39" t="s">
        <v>15</v>
      </c>
      <c r="I39" s="1">
        <v>136.25</v>
      </c>
      <c r="J39" t="s">
        <v>66</v>
      </c>
      <c r="K39" s="4">
        <v>43749</v>
      </c>
    </row>
    <row r="40" spans="1:11" hidden="1" x14ac:dyDescent="0.35">
      <c r="A40" t="s">
        <v>10</v>
      </c>
      <c r="B40" t="s">
        <v>24</v>
      </c>
      <c r="C40" t="s">
        <v>12</v>
      </c>
      <c r="D40" t="s">
        <v>13</v>
      </c>
      <c r="E40">
        <v>685</v>
      </c>
      <c r="F40">
        <v>1</v>
      </c>
      <c r="G40" t="s">
        <v>14</v>
      </c>
      <c r="H40" t="s">
        <v>15</v>
      </c>
      <c r="I40" s="1">
        <v>136.25</v>
      </c>
      <c r="J40" t="s">
        <v>66</v>
      </c>
      <c r="K40" s="4">
        <v>43749</v>
      </c>
    </row>
    <row r="41" spans="1:11" hidden="1" x14ac:dyDescent="0.35">
      <c r="A41" t="s">
        <v>36</v>
      </c>
      <c r="B41" t="s">
        <v>67</v>
      </c>
      <c r="C41" t="s">
        <v>37</v>
      </c>
      <c r="D41" t="s">
        <v>13</v>
      </c>
      <c r="E41">
        <v>3340</v>
      </c>
      <c r="F41">
        <v>1</v>
      </c>
      <c r="G41" t="s">
        <v>14</v>
      </c>
      <c r="H41" t="s">
        <v>15</v>
      </c>
      <c r="I41" s="1">
        <v>0.61499999999999999</v>
      </c>
      <c r="J41" t="s">
        <v>68</v>
      </c>
      <c r="K41" s="4">
        <v>43747</v>
      </c>
    </row>
    <row r="42" spans="1:11" hidden="1" x14ac:dyDescent="0.35">
      <c r="A42" t="s">
        <v>51</v>
      </c>
      <c r="B42" t="s">
        <v>28</v>
      </c>
      <c r="C42" t="s">
        <v>52</v>
      </c>
      <c r="D42" t="s">
        <v>13</v>
      </c>
      <c r="E42">
        <v>500</v>
      </c>
      <c r="F42">
        <v>1</v>
      </c>
      <c r="G42" t="s">
        <v>14</v>
      </c>
      <c r="H42" t="s">
        <v>15</v>
      </c>
      <c r="I42" s="1">
        <v>116.79</v>
      </c>
      <c r="J42" t="s">
        <v>69</v>
      </c>
      <c r="K42" s="4">
        <v>43746</v>
      </c>
    </row>
    <row r="43" spans="1:11" hidden="1" x14ac:dyDescent="0.35">
      <c r="A43" t="s">
        <v>36</v>
      </c>
      <c r="B43" t="s">
        <v>28</v>
      </c>
      <c r="C43" t="s">
        <v>37</v>
      </c>
      <c r="D43" t="s">
        <v>13</v>
      </c>
      <c r="E43">
        <v>3340</v>
      </c>
      <c r="F43">
        <v>1</v>
      </c>
      <c r="G43" t="s">
        <v>14</v>
      </c>
      <c r="H43" t="s">
        <v>15</v>
      </c>
      <c r="I43" s="1">
        <v>59.93</v>
      </c>
      <c r="J43" t="s">
        <v>70</v>
      </c>
      <c r="K43" s="4">
        <v>43745</v>
      </c>
    </row>
    <row r="44" spans="1:11" x14ac:dyDescent="0.35">
      <c r="A44" t="s">
        <v>39</v>
      </c>
      <c r="B44" t="s">
        <v>28</v>
      </c>
      <c r="C44" t="s">
        <v>40</v>
      </c>
      <c r="D44" t="s">
        <v>13</v>
      </c>
      <c r="E44">
        <v>953</v>
      </c>
      <c r="F44">
        <v>1</v>
      </c>
      <c r="G44" t="s">
        <v>14</v>
      </c>
      <c r="H44" t="s">
        <v>15</v>
      </c>
      <c r="I44" s="1">
        <v>211.08</v>
      </c>
      <c r="J44" t="s">
        <v>71</v>
      </c>
      <c r="K44" s="4">
        <v>43742</v>
      </c>
    </row>
    <row r="45" spans="1:11" hidden="1" x14ac:dyDescent="0.35">
      <c r="A45" t="s">
        <v>56</v>
      </c>
      <c r="B45" t="s">
        <v>28</v>
      </c>
      <c r="C45" t="s">
        <v>57</v>
      </c>
      <c r="D45" t="s">
        <v>13</v>
      </c>
      <c r="E45">
        <v>100</v>
      </c>
      <c r="F45">
        <v>1</v>
      </c>
      <c r="G45" t="s">
        <v>14</v>
      </c>
      <c r="H45" t="s">
        <v>15</v>
      </c>
      <c r="I45" s="1">
        <v>1737.58</v>
      </c>
      <c r="J45" t="s">
        <v>72</v>
      </c>
      <c r="K45" s="4">
        <v>43739</v>
      </c>
    </row>
    <row r="46" spans="1:11" hidden="1" x14ac:dyDescent="0.35">
      <c r="A46" t="s">
        <v>10</v>
      </c>
      <c r="B46" t="s">
        <v>11</v>
      </c>
      <c r="C46" t="s">
        <v>12</v>
      </c>
      <c r="D46" t="s">
        <v>13</v>
      </c>
      <c r="E46">
        <v>-685</v>
      </c>
      <c r="F46">
        <v>1</v>
      </c>
      <c r="G46" t="s">
        <v>14</v>
      </c>
      <c r="H46" t="s">
        <v>15</v>
      </c>
      <c r="I46" s="1">
        <v>145.35</v>
      </c>
      <c r="J46" t="s">
        <v>73</v>
      </c>
      <c r="K46" s="4">
        <v>43739</v>
      </c>
    </row>
    <row r="47" spans="1:11" hidden="1" x14ac:dyDescent="0.35">
      <c r="A47" t="s">
        <v>47</v>
      </c>
      <c r="B47" t="s">
        <v>28</v>
      </c>
      <c r="C47" t="s">
        <v>48</v>
      </c>
      <c r="D47" t="s">
        <v>13</v>
      </c>
      <c r="E47">
        <v>1677</v>
      </c>
      <c r="F47">
        <v>1</v>
      </c>
      <c r="G47" t="s">
        <v>14</v>
      </c>
      <c r="H47" t="s">
        <v>15</v>
      </c>
      <c r="I47" s="1">
        <v>148.99</v>
      </c>
      <c r="J47" t="s">
        <v>74</v>
      </c>
      <c r="K47" s="4">
        <v>43739</v>
      </c>
    </row>
  </sheetData>
  <autoFilter ref="A1:K47" xr:uid="{00000000-0009-0000-0000-000000000000}">
    <filterColumn colId="0">
      <filters>
        <filter val="MC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B8" sqref="B8"/>
    </sheetView>
  </sheetViews>
  <sheetFormatPr defaultRowHeight="14.5" x14ac:dyDescent="0.35"/>
  <cols>
    <col min="1" max="1" width="6.90625" bestFit="1" customWidth="1"/>
    <col min="2" max="2" width="14.7265625" bestFit="1" customWidth="1"/>
    <col min="3" max="3" width="13.7265625" bestFit="1" customWidth="1"/>
    <col min="4" max="4" width="8.6328125" bestFit="1" customWidth="1"/>
    <col min="5" max="5" width="8.1796875" bestFit="1" customWidth="1"/>
    <col min="6" max="6" width="6.6328125" bestFit="1" customWidth="1"/>
    <col min="7" max="7" width="8.26953125" bestFit="1" customWidth="1"/>
    <col min="8" max="8" width="11.453125" bestFit="1" customWidth="1"/>
    <col min="9" max="9" width="7.36328125" bestFit="1" customWidth="1"/>
    <col min="10" max="10" width="16.6328125" bestFit="1" customWidth="1"/>
    <col min="11" max="11" width="10.453125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75</v>
      </c>
    </row>
    <row r="2" spans="1:11" x14ac:dyDescent="0.35">
      <c r="A2" t="s">
        <v>27</v>
      </c>
      <c r="B2" t="s">
        <v>28</v>
      </c>
      <c r="C2" t="s">
        <v>29</v>
      </c>
      <c r="D2" t="s">
        <v>13</v>
      </c>
      <c r="E2">
        <v>90</v>
      </c>
      <c r="F2">
        <v>1</v>
      </c>
      <c r="G2" t="s">
        <v>14</v>
      </c>
      <c r="H2" t="s">
        <v>15</v>
      </c>
      <c r="I2" s="1">
        <v>258.8</v>
      </c>
      <c r="J2" t="s">
        <v>30</v>
      </c>
      <c r="K2" s="4">
        <v>43776</v>
      </c>
    </row>
    <row r="3" spans="1:11" x14ac:dyDescent="0.35">
      <c r="A3" t="s">
        <v>27</v>
      </c>
      <c r="B3" t="s">
        <v>28</v>
      </c>
      <c r="C3" t="s">
        <v>29</v>
      </c>
      <c r="D3" t="s">
        <v>13</v>
      </c>
      <c r="E3">
        <v>250</v>
      </c>
      <c r="F3">
        <v>1</v>
      </c>
      <c r="G3" t="s">
        <v>14</v>
      </c>
      <c r="H3" t="s">
        <v>15</v>
      </c>
      <c r="I3" s="1">
        <v>247.24</v>
      </c>
      <c r="J3" t="s">
        <v>45</v>
      </c>
      <c r="K3" s="4">
        <v>43769</v>
      </c>
    </row>
    <row r="4" spans="1:11" x14ac:dyDescent="0.35">
      <c r="A4" t="s">
        <v>27</v>
      </c>
      <c r="B4" t="s">
        <v>28</v>
      </c>
      <c r="C4" t="s">
        <v>29</v>
      </c>
      <c r="D4" t="s">
        <v>13</v>
      </c>
      <c r="E4">
        <v>500</v>
      </c>
      <c r="F4">
        <v>1</v>
      </c>
      <c r="G4" t="s">
        <v>14</v>
      </c>
      <c r="H4" t="s">
        <v>15</v>
      </c>
      <c r="I4" s="1">
        <v>235.2</v>
      </c>
      <c r="J4" t="s">
        <v>54</v>
      </c>
      <c r="K4" s="4">
        <v>43755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A8" sqref="A8"/>
    </sheetView>
  </sheetViews>
  <sheetFormatPr defaultRowHeight="14.5" x14ac:dyDescent="0.35"/>
  <cols>
    <col min="1" max="1" width="6.90625" bestFit="1" customWidth="1"/>
    <col min="2" max="2" width="14.7265625" bestFit="1" customWidth="1"/>
    <col min="3" max="3" width="15.7265625" bestFit="1" customWidth="1"/>
    <col min="4" max="4" width="8.6328125" bestFit="1" customWidth="1"/>
    <col min="5" max="5" width="8.1796875" bestFit="1" customWidth="1"/>
    <col min="6" max="6" width="6.6328125" bestFit="1" customWidth="1"/>
    <col min="7" max="7" width="8.26953125" bestFit="1" customWidth="1"/>
    <col min="8" max="8" width="11.453125" bestFit="1" customWidth="1"/>
    <col min="9" max="9" width="8.81640625" bestFit="1" customWidth="1"/>
    <col min="10" max="10" width="16.6328125" bestFit="1" customWidth="1"/>
    <col min="11" max="11" width="10.453125" bestFit="1" customWidth="1"/>
    <col min="12" max="12" width="12.0898437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75</v>
      </c>
      <c r="L1" s="3" t="s">
        <v>76</v>
      </c>
      <c r="M1" s="3" t="s">
        <v>77</v>
      </c>
    </row>
    <row r="2" spans="1:13" x14ac:dyDescent="0.35">
      <c r="A2" t="s">
        <v>56</v>
      </c>
      <c r="B2" t="s">
        <v>28</v>
      </c>
      <c r="C2" t="s">
        <v>57</v>
      </c>
      <c r="D2" t="s">
        <v>13</v>
      </c>
      <c r="E2">
        <v>42</v>
      </c>
      <c r="F2">
        <v>1</v>
      </c>
      <c r="G2" t="s">
        <v>14</v>
      </c>
      <c r="H2" t="s">
        <v>15</v>
      </c>
      <c r="I2" s="1">
        <v>1773.59</v>
      </c>
      <c r="J2" t="s">
        <v>58</v>
      </c>
      <c r="K2" s="4">
        <v>43754</v>
      </c>
      <c r="L2" s="6">
        <f>ABS(E2)*I2</f>
        <v>74490.78</v>
      </c>
      <c r="M2" s="7"/>
    </row>
    <row r="3" spans="1:13" x14ac:dyDescent="0.35">
      <c r="A3" t="s">
        <v>56</v>
      </c>
      <c r="B3" t="s">
        <v>28</v>
      </c>
      <c r="C3" t="s">
        <v>57</v>
      </c>
      <c r="D3" t="s">
        <v>13</v>
      </c>
      <c r="E3">
        <v>100</v>
      </c>
      <c r="F3">
        <v>1</v>
      </c>
      <c r="G3" t="s">
        <v>14</v>
      </c>
      <c r="H3" t="s">
        <v>15</v>
      </c>
      <c r="I3" s="1">
        <v>1773.59</v>
      </c>
      <c r="J3" t="s">
        <v>58</v>
      </c>
      <c r="K3" s="4">
        <v>43754</v>
      </c>
      <c r="L3" s="6">
        <f t="shared" ref="L3:L5" si="0">ABS(E3)*I3</f>
        <v>177359</v>
      </c>
      <c r="M3" s="7"/>
    </row>
    <row r="4" spans="1:13" x14ac:dyDescent="0.35">
      <c r="A4" t="s">
        <v>56</v>
      </c>
      <c r="B4" t="s">
        <v>61</v>
      </c>
      <c r="C4" t="s">
        <v>57</v>
      </c>
      <c r="D4" t="s">
        <v>13</v>
      </c>
      <c r="E4">
        <v>-100</v>
      </c>
      <c r="F4">
        <v>1</v>
      </c>
      <c r="G4" t="s">
        <v>14</v>
      </c>
      <c r="H4" t="s">
        <v>15</v>
      </c>
      <c r="I4" s="1">
        <v>1750.28</v>
      </c>
      <c r="J4" t="s">
        <v>63</v>
      </c>
      <c r="K4" s="4">
        <v>43753</v>
      </c>
      <c r="L4" s="6">
        <f t="shared" si="0"/>
        <v>175028</v>
      </c>
      <c r="M4" s="7"/>
    </row>
    <row r="5" spans="1:13" x14ac:dyDescent="0.35">
      <c r="A5" t="s">
        <v>56</v>
      </c>
      <c r="B5" t="s">
        <v>28</v>
      </c>
      <c r="C5" t="s">
        <v>57</v>
      </c>
      <c r="D5" t="s">
        <v>13</v>
      </c>
      <c r="E5">
        <v>100</v>
      </c>
      <c r="F5">
        <v>1</v>
      </c>
      <c r="G5" t="s">
        <v>14</v>
      </c>
      <c r="H5" t="s">
        <v>15</v>
      </c>
      <c r="I5" s="1">
        <v>1737.58</v>
      </c>
      <c r="J5" t="s">
        <v>72</v>
      </c>
      <c r="K5" s="4">
        <v>43739</v>
      </c>
      <c r="L5" s="6">
        <f t="shared" si="0"/>
        <v>173758</v>
      </c>
      <c r="M5" s="7">
        <f>(L4-L5)/L5</f>
        <v>7.3090159877530819E-3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H5" sqref="H5"/>
    </sheetView>
  </sheetViews>
  <sheetFormatPr defaultRowHeight="14.5" x14ac:dyDescent="0.35"/>
  <cols>
    <col min="1" max="1" width="19.6328125" bestFit="1" customWidth="1"/>
    <col min="2" max="2" width="14.7265625" bestFit="1" customWidth="1"/>
    <col min="3" max="3" width="14.90625" bestFit="1" customWidth="1"/>
    <col min="4" max="4" width="8.6328125" bestFit="1" customWidth="1"/>
    <col min="5" max="5" width="8.1796875" bestFit="1" customWidth="1"/>
    <col min="6" max="6" width="6.6328125" bestFit="1" customWidth="1"/>
    <col min="7" max="7" width="8.26953125" bestFit="1" customWidth="1"/>
    <col min="8" max="8" width="11.453125" bestFit="1" customWidth="1"/>
    <col min="9" max="9" width="7.36328125" bestFit="1" customWidth="1"/>
    <col min="10" max="10" width="16.6328125" bestFit="1" customWidth="1"/>
    <col min="11" max="11" width="10.453125" bestFit="1" customWidth="1"/>
    <col min="12" max="12" width="10.81640625" bestFit="1" customWidth="1"/>
    <col min="14" max="14" width="16" bestFit="1" customWidth="1"/>
  </cols>
  <sheetData>
    <row r="1" spans="1:1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75</v>
      </c>
      <c r="L1" s="3" t="s">
        <v>76</v>
      </c>
      <c r="M1" s="3" t="s">
        <v>77</v>
      </c>
      <c r="N1" s="3" t="s">
        <v>79</v>
      </c>
    </row>
    <row r="2" spans="1:14" x14ac:dyDescent="0.35">
      <c r="A2" t="s">
        <v>10</v>
      </c>
      <c r="B2" t="s">
        <v>11</v>
      </c>
      <c r="C2" t="s">
        <v>12</v>
      </c>
      <c r="D2" t="s">
        <v>13</v>
      </c>
      <c r="E2">
        <v>-1500</v>
      </c>
      <c r="F2">
        <v>1</v>
      </c>
      <c r="G2" t="s">
        <v>14</v>
      </c>
      <c r="H2" t="s">
        <v>15</v>
      </c>
      <c r="I2" s="1">
        <v>76.599999999999994</v>
      </c>
      <c r="J2" t="s">
        <v>16</v>
      </c>
      <c r="K2" s="4">
        <v>43781</v>
      </c>
      <c r="L2" s="1">
        <f>ABS(E2)*I2</f>
        <v>114899.99999999999</v>
      </c>
      <c r="M2" s="7"/>
    </row>
    <row r="3" spans="1:14" x14ac:dyDescent="0.35">
      <c r="A3" t="s">
        <v>10</v>
      </c>
      <c r="B3" t="s">
        <v>11</v>
      </c>
      <c r="C3" t="s">
        <v>12</v>
      </c>
      <c r="D3" t="s">
        <v>13</v>
      </c>
      <c r="E3">
        <v>3000</v>
      </c>
      <c r="F3">
        <v>1</v>
      </c>
      <c r="G3" t="s">
        <v>14</v>
      </c>
      <c r="H3" t="s">
        <v>15</v>
      </c>
      <c r="I3" s="1">
        <v>82.99</v>
      </c>
      <c r="J3" t="s">
        <v>34</v>
      </c>
      <c r="K3" s="4">
        <v>43774</v>
      </c>
      <c r="L3" s="1">
        <f t="shared" ref="L3:L12" si="0">ABS(E3)*I3</f>
        <v>248969.99999999997</v>
      </c>
      <c r="M3" s="7"/>
    </row>
    <row r="4" spans="1:14" x14ac:dyDescent="0.35">
      <c r="A4" t="s">
        <v>10</v>
      </c>
      <c r="B4" t="s">
        <v>24</v>
      </c>
      <c r="C4" t="s">
        <v>12</v>
      </c>
      <c r="D4" t="s">
        <v>13</v>
      </c>
      <c r="E4">
        <v>3000</v>
      </c>
      <c r="F4">
        <v>1</v>
      </c>
      <c r="G4" t="s">
        <v>14</v>
      </c>
      <c r="H4" t="s">
        <v>15</v>
      </c>
      <c r="I4" s="1">
        <v>82.99</v>
      </c>
      <c r="J4" t="s">
        <v>34</v>
      </c>
      <c r="K4" s="4">
        <v>43774</v>
      </c>
      <c r="L4" s="1">
        <f t="shared" si="0"/>
        <v>248969.99999999997</v>
      </c>
      <c r="M4" s="7"/>
    </row>
    <row r="5" spans="1:14" x14ac:dyDescent="0.35">
      <c r="A5" t="s">
        <v>10</v>
      </c>
      <c r="B5" t="s">
        <v>11</v>
      </c>
      <c r="C5" t="s">
        <v>12</v>
      </c>
      <c r="D5" t="s">
        <v>13</v>
      </c>
      <c r="E5">
        <v>-3000</v>
      </c>
      <c r="F5">
        <v>1</v>
      </c>
      <c r="G5" t="s">
        <v>14</v>
      </c>
      <c r="H5" t="s">
        <v>15</v>
      </c>
      <c r="I5" s="1">
        <v>81.53</v>
      </c>
      <c r="J5" t="s">
        <v>35</v>
      </c>
      <c r="K5" s="4">
        <v>43773</v>
      </c>
      <c r="L5" s="1">
        <f t="shared" si="0"/>
        <v>244590</v>
      </c>
      <c r="M5" s="7">
        <f>(L5-L4)/L4</f>
        <v>-1.7592481021809742E-2</v>
      </c>
      <c r="N5">
        <f>(L4/B16)*M5</f>
        <v>-1.2277035510764539E-2</v>
      </c>
    </row>
    <row r="6" spans="1:14" x14ac:dyDescent="0.35">
      <c r="A6" t="s">
        <v>10</v>
      </c>
      <c r="B6" t="s">
        <v>11</v>
      </c>
      <c r="C6" t="s">
        <v>12</v>
      </c>
      <c r="D6" t="s">
        <v>13</v>
      </c>
      <c r="E6">
        <v>160</v>
      </c>
      <c r="F6">
        <v>1</v>
      </c>
      <c r="G6" t="s">
        <v>14</v>
      </c>
      <c r="H6" t="s">
        <v>15</v>
      </c>
      <c r="I6" s="1">
        <v>90.39</v>
      </c>
      <c r="J6" t="s">
        <v>45</v>
      </c>
      <c r="K6" s="4">
        <v>43769</v>
      </c>
      <c r="L6" s="1">
        <f t="shared" si="0"/>
        <v>14462.4</v>
      </c>
      <c r="M6" s="7"/>
    </row>
    <row r="7" spans="1:14" x14ac:dyDescent="0.35">
      <c r="A7" t="s">
        <v>10</v>
      </c>
      <c r="B7" t="s">
        <v>24</v>
      </c>
      <c r="C7" t="s">
        <v>12</v>
      </c>
      <c r="D7" t="s">
        <v>13</v>
      </c>
      <c r="E7">
        <v>160</v>
      </c>
      <c r="F7">
        <v>1</v>
      </c>
      <c r="G7" t="s">
        <v>14</v>
      </c>
      <c r="H7" t="s">
        <v>15</v>
      </c>
      <c r="I7" s="1">
        <v>90.39</v>
      </c>
      <c r="J7" t="s">
        <v>45</v>
      </c>
      <c r="K7" s="4">
        <v>43769</v>
      </c>
      <c r="L7" s="1">
        <f t="shared" si="0"/>
        <v>14462.4</v>
      </c>
      <c r="M7" s="7"/>
    </row>
    <row r="8" spans="1:14" x14ac:dyDescent="0.35">
      <c r="A8" t="s">
        <v>10</v>
      </c>
      <c r="B8" t="s">
        <v>11</v>
      </c>
      <c r="C8" t="s">
        <v>12</v>
      </c>
      <c r="D8" t="s">
        <v>13</v>
      </c>
      <c r="E8">
        <v>-100</v>
      </c>
      <c r="F8">
        <v>1</v>
      </c>
      <c r="G8" t="s">
        <v>14</v>
      </c>
      <c r="H8" t="s">
        <v>15</v>
      </c>
      <c r="I8" s="1">
        <v>82.73</v>
      </c>
      <c r="J8" t="s">
        <v>46</v>
      </c>
      <c r="K8" s="4">
        <v>43767</v>
      </c>
      <c r="L8" s="1">
        <f t="shared" si="0"/>
        <v>8273</v>
      </c>
      <c r="M8" s="7"/>
    </row>
    <row r="9" spans="1:14" x14ac:dyDescent="0.35">
      <c r="A9" t="s">
        <v>10</v>
      </c>
      <c r="B9" t="s">
        <v>11</v>
      </c>
      <c r="C9" t="s">
        <v>12</v>
      </c>
      <c r="D9" t="s">
        <v>13</v>
      </c>
      <c r="E9">
        <v>-60</v>
      </c>
      <c r="F9">
        <v>1</v>
      </c>
      <c r="G9" t="s">
        <v>14</v>
      </c>
      <c r="H9" t="s">
        <v>15</v>
      </c>
      <c r="I9" s="1">
        <v>108.39</v>
      </c>
      <c r="J9" t="s">
        <v>50</v>
      </c>
      <c r="K9" s="4">
        <v>43756</v>
      </c>
      <c r="L9" s="1">
        <f t="shared" si="0"/>
        <v>6503.4</v>
      </c>
      <c r="M9" s="7">
        <f>(L9+L8-L7)/L7</f>
        <v>2.1711472508020798E-2</v>
      </c>
      <c r="N9">
        <f>(L7/B16)*M9</f>
        <v>8.8013450921919879E-4</v>
      </c>
    </row>
    <row r="10" spans="1:14" x14ac:dyDescent="0.35">
      <c r="A10" t="s">
        <v>10</v>
      </c>
      <c r="B10" t="s">
        <v>11</v>
      </c>
      <c r="C10" t="s">
        <v>12</v>
      </c>
      <c r="D10" t="s">
        <v>13</v>
      </c>
      <c r="E10">
        <v>685</v>
      </c>
      <c r="F10">
        <v>1</v>
      </c>
      <c r="G10" t="s">
        <v>14</v>
      </c>
      <c r="H10" t="s">
        <v>15</v>
      </c>
      <c r="I10" s="1">
        <v>136.25</v>
      </c>
      <c r="J10" t="s">
        <v>66</v>
      </c>
      <c r="K10" s="4">
        <v>43749</v>
      </c>
      <c r="L10" s="1">
        <f t="shared" si="0"/>
        <v>93331.25</v>
      </c>
      <c r="M10" s="7"/>
    </row>
    <row r="11" spans="1:14" x14ac:dyDescent="0.35">
      <c r="A11" t="s">
        <v>10</v>
      </c>
      <c r="B11" t="s">
        <v>24</v>
      </c>
      <c r="C11" t="s">
        <v>12</v>
      </c>
      <c r="D11" t="s">
        <v>13</v>
      </c>
      <c r="E11">
        <v>685</v>
      </c>
      <c r="F11">
        <v>1</v>
      </c>
      <c r="G11" t="s">
        <v>14</v>
      </c>
      <c r="H11" t="s">
        <v>15</v>
      </c>
      <c r="I11" s="1">
        <v>136.25</v>
      </c>
      <c r="J11" t="s">
        <v>66</v>
      </c>
      <c r="K11" s="4">
        <v>43749</v>
      </c>
      <c r="L11" s="1">
        <f t="shared" si="0"/>
        <v>93331.25</v>
      </c>
      <c r="M11" s="7"/>
    </row>
    <row r="12" spans="1:14" x14ac:dyDescent="0.35">
      <c r="A12" t="s">
        <v>10</v>
      </c>
      <c r="B12" t="s">
        <v>11</v>
      </c>
      <c r="C12" t="s">
        <v>12</v>
      </c>
      <c r="D12" t="s">
        <v>13</v>
      </c>
      <c r="E12">
        <v>-685</v>
      </c>
      <c r="F12">
        <v>1</v>
      </c>
      <c r="G12" t="s">
        <v>14</v>
      </c>
      <c r="H12" t="s">
        <v>15</v>
      </c>
      <c r="I12" s="1">
        <v>145.35</v>
      </c>
      <c r="J12" t="s">
        <v>73</v>
      </c>
      <c r="K12" s="4">
        <v>43739</v>
      </c>
      <c r="L12" s="1">
        <f t="shared" si="0"/>
        <v>99564.75</v>
      </c>
      <c r="M12" s="7">
        <f>(L12-L11)/L11</f>
        <v>6.678899082568808E-2</v>
      </c>
      <c r="N12">
        <f>(L11/B16)*M12</f>
        <v>1.7472351793687505E-2</v>
      </c>
    </row>
    <row r="15" spans="1:14" x14ac:dyDescent="0.35">
      <c r="A15" s="2" t="s">
        <v>78</v>
      </c>
      <c r="B15" s="5">
        <f>(SUM(L12,L8:L9,L5)-SUM(L11,L7,L4))/SUM(L11,L7,L4)</f>
        <v>6.0754507921422446E-3</v>
      </c>
    </row>
    <row r="16" spans="1:14" x14ac:dyDescent="0.35">
      <c r="A16" s="2" t="s">
        <v>80</v>
      </c>
      <c r="B16" s="1">
        <f>SUM(L11,L7,L4)</f>
        <v>356763.64999999997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D258-3EE9-4A41-934C-A87EA36D29F5}">
  <dimension ref="A1:M8"/>
  <sheetViews>
    <sheetView tabSelected="1" workbookViewId="0">
      <selection activeCell="A8" sqref="A8"/>
    </sheetView>
  </sheetViews>
  <sheetFormatPr defaultRowHeight="14.5" x14ac:dyDescent="0.35"/>
  <cols>
    <col min="1" max="1" width="13.7265625" bestFit="1" customWidth="1"/>
    <col min="2" max="2" width="14.7265625" bestFit="1" customWidth="1"/>
    <col min="3" max="3" width="21.453125" bestFit="1" customWidth="1"/>
    <col min="4" max="4" width="8.6328125" bestFit="1" customWidth="1"/>
    <col min="5" max="5" width="8.1796875" bestFit="1" customWidth="1"/>
    <col min="6" max="6" width="6.6328125" bestFit="1" customWidth="1"/>
    <col min="7" max="7" width="8.26953125" bestFit="1" customWidth="1"/>
    <col min="8" max="8" width="11.453125" bestFit="1" customWidth="1"/>
    <col min="9" max="9" width="7.36328125" bestFit="1" customWidth="1"/>
    <col min="10" max="10" width="16.6328125" bestFit="1" customWidth="1"/>
    <col min="11" max="11" width="9.453125" bestFit="1" customWidth="1"/>
    <col min="12" max="12" width="10.8164062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75</v>
      </c>
      <c r="L1" s="3" t="s">
        <v>76</v>
      </c>
      <c r="M1" s="3" t="s">
        <v>77</v>
      </c>
    </row>
    <row r="2" spans="1:13" x14ac:dyDescent="0.35">
      <c r="A2" t="s">
        <v>39</v>
      </c>
      <c r="B2" t="s">
        <v>18</v>
      </c>
      <c r="C2" t="s">
        <v>40</v>
      </c>
      <c r="D2" t="s">
        <v>13</v>
      </c>
      <c r="E2">
        <v>-953</v>
      </c>
      <c r="F2">
        <v>1</v>
      </c>
      <c r="G2" t="s">
        <v>14</v>
      </c>
      <c r="H2" t="s">
        <v>15</v>
      </c>
      <c r="I2" s="1">
        <v>190.27</v>
      </c>
      <c r="J2" t="s">
        <v>41</v>
      </c>
      <c r="K2" s="4">
        <v>43773</v>
      </c>
      <c r="L2" s="1">
        <f>ABS(E2)*I2</f>
        <v>181327.31</v>
      </c>
    </row>
    <row r="3" spans="1:13" x14ac:dyDescent="0.35">
      <c r="A3" t="s">
        <v>39</v>
      </c>
      <c r="B3" t="s">
        <v>28</v>
      </c>
      <c r="C3" t="s">
        <v>40</v>
      </c>
      <c r="D3" t="s">
        <v>13</v>
      </c>
      <c r="E3">
        <v>953</v>
      </c>
      <c r="F3">
        <v>1</v>
      </c>
      <c r="G3" t="s">
        <v>14</v>
      </c>
      <c r="H3" t="s">
        <v>15</v>
      </c>
      <c r="I3" s="1">
        <v>211.08</v>
      </c>
      <c r="J3" t="s">
        <v>71</v>
      </c>
      <c r="K3" s="4">
        <v>43742</v>
      </c>
      <c r="L3" s="1">
        <f>ABS(E3)*I3</f>
        <v>201159.24000000002</v>
      </c>
      <c r="M3">
        <f>(L2-L3)/L3</f>
        <v>-9.8588212999810604E-2</v>
      </c>
    </row>
    <row r="8" spans="1:13" x14ac:dyDescent="0.35">
      <c r="A8" s="2" t="s">
        <v>78</v>
      </c>
      <c r="B8" s="7">
        <f>M3</f>
        <v>-9.8588212999810604E-2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TransactionHistory_11_17_2019</vt:lpstr>
      <vt:lpstr>APPL</vt:lpstr>
      <vt:lpstr>AMZN</vt:lpstr>
      <vt:lpstr>BYND</vt:lpstr>
      <vt:lpstr>MCD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Yean</dc:creator>
  <cp:lastModifiedBy>J Yean</cp:lastModifiedBy>
  <dcterms:created xsi:type="dcterms:W3CDTF">2019-11-17T08:49:21Z</dcterms:created>
  <dcterms:modified xsi:type="dcterms:W3CDTF">2019-11-17T09:11:16Z</dcterms:modified>
</cp:coreProperties>
</file>