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ji\Desktop\mycode\FYP\"/>
    </mc:Choice>
  </mc:AlternateContent>
  <xr:revisionPtr revIDLastSave="0" documentId="13_ncr:1_{9ACFCF47-A912-4920-9144-FB5768C922F5}" xr6:coauthVersionLast="47" xr6:coauthVersionMax="47" xr10:uidLastSave="{00000000-0000-0000-0000-000000000000}"/>
  <bookViews>
    <workbookView xWindow="-16320" yWindow="-7365" windowWidth="16440" windowHeight="29040" xr2:uid="{00000000-000D-0000-FFFF-FFFF00000000}"/>
  </bookViews>
  <sheets>
    <sheet name="All" sheetId="6" r:id="rId1"/>
    <sheet name="30kW" sheetId="1" r:id="rId2"/>
    <sheet name="150kW" sheetId="2" r:id="rId3"/>
    <sheet name="600kW" sheetId="3" r:id="rId4"/>
    <sheet name="800kW" sheetId="4" r:id="rId5"/>
    <sheet name="2000kW" sheetId="5" r:id="rId6"/>
  </sheets>
  <definedNames>
    <definedName name="_xlnm._FilterDatabase" localSheetId="1" hidden="1">'30kW'!$A$1:$H$40</definedName>
    <definedName name="_xlnm._FilterDatabase" localSheetId="0" hidden="1">All!$A$1:$G$303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8" i="6" l="1"/>
  <c r="G235" i="6" l="1"/>
  <c r="G169" i="6"/>
  <c r="G102" i="6"/>
  <c r="G2" i="6"/>
  <c r="G302" i="6" l="1"/>
  <c r="G295" i="6" l="1"/>
  <c r="G294" i="6"/>
  <c r="G240" i="6"/>
  <c r="G239" i="6"/>
  <c r="G238" i="6"/>
  <c r="G237" i="6"/>
  <c r="G174" i="6"/>
  <c r="G173" i="6"/>
  <c r="G171" i="6"/>
  <c r="G108" i="6"/>
  <c r="G106" i="6"/>
  <c r="G104" i="6"/>
  <c r="G17" i="6"/>
  <c r="G15" i="6"/>
  <c r="F33" i="5"/>
  <c r="F32" i="5"/>
  <c r="F44" i="4"/>
  <c r="F43" i="4"/>
  <c r="F44" i="3"/>
  <c r="F43" i="3"/>
  <c r="F43" i="2"/>
  <c r="F41" i="2"/>
  <c r="F17" i="1"/>
  <c r="F15" i="1"/>
  <c r="F42" i="4"/>
  <c r="F41" i="4"/>
  <c r="H33" i="4"/>
  <c r="H29" i="4"/>
  <c r="H28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41" i="3"/>
  <c r="H20" i="3"/>
  <c r="H10" i="3"/>
  <c r="H8" i="3"/>
  <c r="H33" i="3"/>
  <c r="H29" i="3"/>
  <c r="H28" i="3"/>
  <c r="H22" i="3"/>
  <c r="H21" i="3"/>
  <c r="H19" i="3"/>
  <c r="H18" i="3"/>
  <c r="H17" i="3"/>
  <c r="H16" i="3"/>
  <c r="H15" i="3"/>
  <c r="H14" i="3"/>
  <c r="H13" i="3"/>
  <c r="H12" i="3"/>
  <c r="H11" i="3"/>
  <c r="H9" i="3"/>
  <c r="H7" i="3"/>
  <c r="H6" i="3"/>
  <c r="H5" i="3"/>
  <c r="H4" i="3"/>
  <c r="H3" i="3"/>
  <c r="H2" i="3"/>
  <c r="F39" i="2"/>
</calcChain>
</file>

<file path=xl/sharedStrings.xml><?xml version="1.0" encoding="utf-8"?>
<sst xmlns="http://schemas.openxmlformats.org/spreadsheetml/2006/main" count="3957" uniqueCount="137">
  <si>
    <t>Rotor</t>
  </si>
  <si>
    <t>Material</t>
  </si>
  <si>
    <t>Dataset</t>
  </si>
  <si>
    <t>Blades</t>
  </si>
  <si>
    <t>Fiberglass</t>
  </si>
  <si>
    <t>Bearing</t>
  </si>
  <si>
    <t>Chromium steel</t>
  </si>
  <si>
    <t>Hub</t>
  </si>
  <si>
    <t>Cast iron</t>
  </si>
  <si>
    <t>Nacelle</t>
  </si>
  <si>
    <t>Coupling</t>
  </si>
  <si>
    <t>Rubber</t>
  </si>
  <si>
    <t>Transmission</t>
  </si>
  <si>
    <t>Generator</t>
  </si>
  <si>
    <t>Aluminium 0% recycled</t>
  </si>
  <si>
    <t>Copper</t>
  </si>
  <si>
    <t>Brake</t>
  </si>
  <si>
    <t>Yaw</t>
  </si>
  <si>
    <t>Low-alloy steel</t>
  </si>
  <si>
    <t>Crane carrier</t>
  </si>
  <si>
    <t>Hydraulic</t>
  </si>
  <si>
    <t>Lubricating oil</t>
  </si>
  <si>
    <t>Aluminium sheet rolling</t>
  </si>
  <si>
    <t>Chromium steel sheet rolling</t>
  </si>
  <si>
    <t>Steel sheet rolling</t>
  </si>
  <si>
    <t>Assembly</t>
  </si>
  <si>
    <t>Mass percentage</t>
  </si>
  <si>
    <t>Electricity [kWh]</t>
  </si>
  <si>
    <t>Tower</t>
  </si>
  <si>
    <t>Epoxy resin</t>
  </si>
  <si>
    <t>Copper wire drawing</t>
  </si>
  <si>
    <t>Steel arc welding [m]</t>
  </si>
  <si>
    <t>Galvanizing [m]</t>
  </si>
  <si>
    <t>Foundation</t>
  </si>
  <si>
    <t>Concrete</t>
  </si>
  <si>
    <t>Concrete [m3]</t>
  </si>
  <si>
    <t>Land use</t>
  </si>
  <si>
    <t>Conversion of meadows and pastures [m2]</t>
  </si>
  <si>
    <t>Conversion to urban area [m2]</t>
  </si>
  <si>
    <t>Conversion to industrial area [m2]</t>
  </si>
  <si>
    <t>Use of urban area</t>
  </si>
  <si>
    <t>Use of industrial area</t>
  </si>
  <si>
    <t>Diesel</t>
  </si>
  <si>
    <t>Explosives</t>
  </si>
  <si>
    <t>Maintenance</t>
  </si>
  <si>
    <t>Transport by car</t>
  </si>
  <si>
    <t>Car [km]</t>
  </si>
  <si>
    <t>Unit</t>
  </si>
  <si>
    <t>Quantity</t>
  </si>
  <si>
    <t>kg</t>
  </si>
  <si>
    <t>kWh</t>
  </si>
  <si>
    <t>m</t>
  </si>
  <si>
    <t>m3</t>
  </si>
  <si>
    <t>m2</t>
  </si>
  <si>
    <t>km</t>
  </si>
  <si>
    <t>Frame</t>
  </si>
  <si>
    <t>Paneling</t>
  </si>
  <si>
    <t>Axis</t>
  </si>
  <si>
    <t>Extender</t>
  </si>
  <si>
    <t>Yaw - ball bearigs</t>
  </si>
  <si>
    <t>Yaw - Drive</t>
  </si>
  <si>
    <t>Yaw - Brake</t>
  </si>
  <si>
    <t>Electricity, medium voltage</t>
  </si>
  <si>
    <t>Disposal</t>
  </si>
  <si>
    <t>Concrete, inert waste</t>
  </si>
  <si>
    <t>Steel</t>
  </si>
  <si>
    <t>Steel, inert waste</t>
  </si>
  <si>
    <t>Ecoinvent dataset</t>
  </si>
  <si>
    <t>Power supply</t>
  </si>
  <si>
    <t>Cable</t>
  </si>
  <si>
    <t>HDPE granules</t>
  </si>
  <si>
    <t>PP granules</t>
  </si>
  <si>
    <t>PVC impact resistant</t>
  </si>
  <si>
    <t>Cable production</t>
  </si>
  <si>
    <t>Electronics</t>
  </si>
  <si>
    <t>Transformer</t>
  </si>
  <si>
    <t>Tin</t>
  </si>
  <si>
    <t>Lead</t>
  </si>
  <si>
    <t>Stage</t>
  </si>
  <si>
    <t>Phase</t>
  </si>
  <si>
    <t>Component</t>
  </si>
  <si>
    <t>Sub-component</t>
  </si>
  <si>
    <t>Input</t>
  </si>
  <si>
    <t>Rebar</t>
  </si>
  <si>
    <t>Power</t>
  </si>
  <si>
    <t>30kW</t>
  </si>
  <si>
    <t>150kW</t>
  </si>
  <si>
    <t>600kW</t>
  </si>
  <si>
    <t>800kW</t>
  </si>
  <si>
    <t>Coppe</t>
  </si>
  <si>
    <t>2000kW</t>
  </si>
  <si>
    <t>MJ</t>
  </si>
  <si>
    <t>Transformation, from pasture and meadow</t>
  </si>
  <si>
    <t>Use of traffic area</t>
  </si>
  <si>
    <t>m2a</t>
  </si>
  <si>
    <t>Fiberglass -waste</t>
  </si>
  <si>
    <t>Database name</t>
  </si>
  <si>
    <t>biosphere3</t>
  </si>
  <si>
    <t>Transformation, to urban, continuously built</t>
  </si>
  <si>
    <t>Transformation, to industrial area</t>
  </si>
  <si>
    <t>Occupation, traffic area</t>
  </si>
  <si>
    <t>Occupation, industrial area</t>
  </si>
  <si>
    <t>Market name</t>
  </si>
  <si>
    <t>market for diesel, burned in building machine</t>
  </si>
  <si>
    <t>market for explosive, tovex</t>
  </si>
  <si>
    <t>market for wire drawing, copper</t>
  </si>
  <si>
    <t>market for sheet rolling, aluminium</t>
  </si>
  <si>
    <t>market for sheet rolling, chromium steel</t>
  </si>
  <si>
    <t>market for sheet rolling, steel</t>
  </si>
  <si>
    <t>market for welding, arc, steel</t>
  </si>
  <si>
    <t>market for zinc coat, pieces</t>
  </si>
  <si>
    <t>treatment of inert waste, inert material landfill</t>
  </si>
  <si>
    <t>market for waste rubber, unspecified</t>
  </si>
  <si>
    <t>market for waste mineral oil</t>
  </si>
  <si>
    <t>market for waste reinforced concrete</t>
  </si>
  <si>
    <t>market for scrap steel</t>
  </si>
  <si>
    <t>market for waste polyethylene/polypropylene product</t>
  </si>
  <si>
    <t>market for waste polyvinylchloride product</t>
  </si>
  <si>
    <t>market for waste polypropylene</t>
  </si>
  <si>
    <t>market for concrete, normal</t>
  </si>
  <si>
    <t>market for steel, low-alloyed</t>
  </si>
  <si>
    <t>market for steel, chromium steel 18/8</t>
  </si>
  <si>
    <t>market for synthetic rubber</t>
  </si>
  <si>
    <t>market for cast iron</t>
  </si>
  <si>
    <t>market for aluminium, wrought alloy</t>
  </si>
  <si>
    <t>market for copper</t>
  </si>
  <si>
    <t>market for glass fibre reinforced plastic, polyamide, injection moulded</t>
  </si>
  <si>
    <t>market for lubricating oil</t>
  </si>
  <si>
    <t>market for epoxy resin, liquid</t>
  </si>
  <si>
    <t>market for polyethylene, high density, granulate</t>
  </si>
  <si>
    <t>market for polypropylene, granulate</t>
  </si>
  <si>
    <t>market for polyvinylchloride, bulk polymerised</t>
  </si>
  <si>
    <t>market for tin</t>
  </si>
  <si>
    <t>market for lead</t>
  </si>
  <si>
    <t>market for transport, passenger car</t>
  </si>
  <si>
    <t>market for electricity, high voltage</t>
  </si>
  <si>
    <t>ecoinvent 3.5_cutoff_ecoSpold02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</si>
</sst>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2"/>
  <sheetViews>
    <sheetView tabSelected="1" topLeftCell="A208" workbookViewId="0">
      <selection activeCell="H229" sqref="H229"/>
    </sheetView>
  </sheetViews>
  <sheetFormatPr defaultColWidth="9.109375" defaultRowHeight="14.4" x14ac:dyDescent="0.3"/>
  <cols>
    <col min="1" max="1" width="7.88671875" bestFit="1" customWidth="1"/>
    <col min="2" max="2" width="12.5546875" bestFit="1" customWidth="1"/>
    <col min="3" max="3" width="13.109375" bestFit="1" customWidth="1"/>
    <col min="4" max="4" width="16.44140625" bestFit="1" customWidth="1"/>
    <col min="5" max="5" width="39.5546875" bestFit="1" customWidth="1"/>
    <col min="6" max="6" width="5" bestFit="1" customWidth="1"/>
    <col min="7" max="7" width="11" bestFit="1" customWidth="1"/>
    <col min="8" max="8" width="30.109375" bestFit="1" customWidth="1"/>
    <col min="9" max="9" width="83.44140625" customWidth="1"/>
  </cols>
  <sheetData>
    <row r="1" spans="1:9" x14ac:dyDescent="0.3">
      <c r="A1" t="s">
        <v>84</v>
      </c>
      <c r="B1" t="s">
        <v>79</v>
      </c>
      <c r="C1" t="s">
        <v>80</v>
      </c>
      <c r="D1" t="s">
        <v>81</v>
      </c>
      <c r="E1" t="s">
        <v>2</v>
      </c>
      <c r="F1" t="s">
        <v>47</v>
      </c>
      <c r="G1" t="s">
        <v>48</v>
      </c>
      <c r="H1" t="s">
        <v>96</v>
      </c>
      <c r="I1" t="s">
        <v>102</v>
      </c>
    </row>
    <row r="2" spans="1:9" x14ac:dyDescent="0.3">
      <c r="A2" t="s">
        <v>85</v>
      </c>
      <c r="B2" t="s">
        <v>25</v>
      </c>
      <c r="C2" t="s">
        <v>33</v>
      </c>
      <c r="D2" t="s">
        <v>25</v>
      </c>
      <c r="E2" t="s">
        <v>42</v>
      </c>
      <c r="F2" t="s">
        <v>91</v>
      </c>
      <c r="G2">
        <f>118*45</f>
        <v>5310</v>
      </c>
      <c r="H2" t="s">
        <v>136</v>
      </c>
      <c r="I2" t="s">
        <v>103</v>
      </c>
    </row>
    <row r="3" spans="1:9" x14ac:dyDescent="0.3">
      <c r="A3" t="s">
        <v>85</v>
      </c>
      <c r="B3" t="s">
        <v>25</v>
      </c>
      <c r="C3" t="s">
        <v>33</v>
      </c>
      <c r="D3" t="s">
        <v>25</v>
      </c>
      <c r="E3" t="s">
        <v>43</v>
      </c>
      <c r="F3" t="s">
        <v>49</v>
      </c>
      <c r="G3">
        <v>10</v>
      </c>
      <c r="H3" t="s">
        <v>136</v>
      </c>
      <c r="I3" t="s">
        <v>104</v>
      </c>
    </row>
    <row r="4" spans="1:9" x14ac:dyDescent="0.3">
      <c r="A4" t="s">
        <v>85</v>
      </c>
      <c r="B4" t="s">
        <v>25</v>
      </c>
      <c r="C4" t="s">
        <v>9</v>
      </c>
      <c r="D4" t="s">
        <v>25</v>
      </c>
      <c r="E4" t="s">
        <v>30</v>
      </c>
      <c r="F4" t="s">
        <v>49</v>
      </c>
      <c r="G4">
        <v>17</v>
      </c>
      <c r="H4" t="s">
        <v>136</v>
      </c>
      <c r="I4" t="s">
        <v>105</v>
      </c>
    </row>
    <row r="5" spans="1:9" x14ac:dyDescent="0.3">
      <c r="A5" t="s">
        <v>85</v>
      </c>
      <c r="B5" t="s">
        <v>25</v>
      </c>
      <c r="C5" t="s">
        <v>9</v>
      </c>
      <c r="D5" t="s">
        <v>25</v>
      </c>
      <c r="E5" t="s">
        <v>22</v>
      </c>
      <c r="F5" t="s">
        <v>49</v>
      </c>
      <c r="G5">
        <v>14.7</v>
      </c>
      <c r="H5" t="s">
        <v>136</v>
      </c>
      <c r="I5" t="s">
        <v>106</v>
      </c>
    </row>
    <row r="6" spans="1:9" x14ac:dyDescent="0.3">
      <c r="A6" t="s">
        <v>85</v>
      </c>
      <c r="B6" t="s">
        <v>25</v>
      </c>
      <c r="C6" t="s">
        <v>9</v>
      </c>
      <c r="D6" t="s">
        <v>25</v>
      </c>
      <c r="E6" t="s">
        <v>23</v>
      </c>
      <c r="F6" t="s">
        <v>49</v>
      </c>
      <c r="G6">
        <v>736.5</v>
      </c>
      <c r="H6" t="s">
        <v>136</v>
      </c>
      <c r="I6" t="s">
        <v>107</v>
      </c>
    </row>
    <row r="7" spans="1:9" x14ac:dyDescent="0.3">
      <c r="A7" t="s">
        <v>85</v>
      </c>
      <c r="B7" t="s">
        <v>25</v>
      </c>
      <c r="C7" t="s">
        <v>9</v>
      </c>
      <c r="D7" t="s">
        <v>25</v>
      </c>
      <c r="E7" t="s">
        <v>24</v>
      </c>
      <c r="F7" t="s">
        <v>49</v>
      </c>
      <c r="G7">
        <v>317</v>
      </c>
      <c r="H7" t="s">
        <v>136</v>
      </c>
      <c r="I7" t="s">
        <v>108</v>
      </c>
    </row>
    <row r="8" spans="1:9" x14ac:dyDescent="0.3">
      <c r="A8" t="s">
        <v>85</v>
      </c>
      <c r="B8" t="s">
        <v>25</v>
      </c>
      <c r="C8" t="s">
        <v>9</v>
      </c>
      <c r="D8" t="s">
        <v>25</v>
      </c>
      <c r="E8" t="s">
        <v>27</v>
      </c>
      <c r="F8" t="s">
        <v>50</v>
      </c>
      <c r="G8">
        <v>575</v>
      </c>
      <c r="H8" t="s">
        <v>136</v>
      </c>
      <c r="I8" s="2" t="s">
        <v>135</v>
      </c>
    </row>
    <row r="9" spans="1:9" x14ac:dyDescent="0.3">
      <c r="A9" t="s">
        <v>85</v>
      </c>
      <c r="B9" t="s">
        <v>25</v>
      </c>
      <c r="C9" t="s">
        <v>28</v>
      </c>
      <c r="D9" t="s">
        <v>25</v>
      </c>
      <c r="E9" t="s">
        <v>24</v>
      </c>
      <c r="F9" t="s">
        <v>49</v>
      </c>
      <c r="G9">
        <v>5299</v>
      </c>
      <c r="H9" t="s">
        <v>136</v>
      </c>
      <c r="I9" t="s">
        <v>108</v>
      </c>
    </row>
    <row r="10" spans="1:9" x14ac:dyDescent="0.3">
      <c r="A10" t="s">
        <v>85</v>
      </c>
      <c r="B10" t="s">
        <v>25</v>
      </c>
      <c r="C10" t="s">
        <v>28</v>
      </c>
      <c r="D10" t="s">
        <v>25</v>
      </c>
      <c r="E10" t="s">
        <v>31</v>
      </c>
      <c r="F10" t="s">
        <v>51</v>
      </c>
      <c r="G10">
        <v>84</v>
      </c>
      <c r="H10" t="s">
        <v>136</v>
      </c>
      <c r="I10" t="s">
        <v>109</v>
      </c>
    </row>
    <row r="11" spans="1:9" x14ac:dyDescent="0.3">
      <c r="A11" t="s">
        <v>85</v>
      </c>
      <c r="B11" t="s">
        <v>25</v>
      </c>
      <c r="C11" t="s">
        <v>28</v>
      </c>
      <c r="D11" t="s">
        <v>25</v>
      </c>
      <c r="E11" t="s">
        <v>32</v>
      </c>
      <c r="F11" t="s">
        <v>51</v>
      </c>
      <c r="G11">
        <v>74</v>
      </c>
      <c r="H11" t="s">
        <v>136</v>
      </c>
      <c r="I11" t="s">
        <v>110</v>
      </c>
    </row>
    <row r="12" spans="1:9" x14ac:dyDescent="0.3">
      <c r="A12" t="s">
        <v>85</v>
      </c>
      <c r="B12" t="s">
        <v>25</v>
      </c>
      <c r="C12" t="s">
        <v>74</v>
      </c>
      <c r="D12" t="s">
        <v>75</v>
      </c>
      <c r="E12" t="s">
        <v>30</v>
      </c>
      <c r="F12" t="s">
        <v>49</v>
      </c>
      <c r="G12">
        <v>3</v>
      </c>
      <c r="H12" t="s">
        <v>136</v>
      </c>
      <c r="I12" t="s">
        <v>105</v>
      </c>
    </row>
    <row r="13" spans="1:9" x14ac:dyDescent="0.3">
      <c r="A13" t="s">
        <v>85</v>
      </c>
      <c r="B13" t="s">
        <v>25</v>
      </c>
      <c r="C13" t="s">
        <v>74</v>
      </c>
      <c r="D13" t="s">
        <v>75</v>
      </c>
      <c r="E13" t="s">
        <v>24</v>
      </c>
      <c r="F13" t="s">
        <v>49</v>
      </c>
      <c r="G13">
        <v>63</v>
      </c>
      <c r="H13" t="s">
        <v>136</v>
      </c>
      <c r="I13" t="s">
        <v>108</v>
      </c>
    </row>
    <row r="14" spans="1:9" x14ac:dyDescent="0.3">
      <c r="A14" t="s">
        <v>85</v>
      </c>
      <c r="B14" t="s">
        <v>25</v>
      </c>
      <c r="C14" t="s">
        <v>74</v>
      </c>
      <c r="D14" t="s">
        <v>75</v>
      </c>
      <c r="E14" t="s">
        <v>22</v>
      </c>
      <c r="F14" t="s">
        <v>49</v>
      </c>
      <c r="G14">
        <v>12.04</v>
      </c>
      <c r="H14" t="s">
        <v>136</v>
      </c>
      <c r="I14" t="s">
        <v>106</v>
      </c>
    </row>
    <row r="15" spans="1:9" x14ac:dyDescent="0.3">
      <c r="A15" t="s">
        <v>85</v>
      </c>
      <c r="B15" t="s">
        <v>63</v>
      </c>
      <c r="C15" t="s">
        <v>0</v>
      </c>
      <c r="D15" t="s">
        <v>3</v>
      </c>
      <c r="E15" t="s">
        <v>95</v>
      </c>
      <c r="F15" t="s">
        <v>49</v>
      </c>
      <c r="G15">
        <f>51+95</f>
        <v>146</v>
      </c>
      <c r="H15" t="s">
        <v>136</v>
      </c>
      <c r="I15" t="s">
        <v>111</v>
      </c>
    </row>
    <row r="16" spans="1:9" x14ac:dyDescent="0.3">
      <c r="A16" t="s">
        <v>85</v>
      </c>
      <c r="B16" t="s">
        <v>63</v>
      </c>
      <c r="C16" t="s">
        <v>0</v>
      </c>
      <c r="D16" t="s">
        <v>10</v>
      </c>
      <c r="E16" t="s">
        <v>11</v>
      </c>
      <c r="F16" t="s">
        <v>49</v>
      </c>
      <c r="G16">
        <v>3.15</v>
      </c>
      <c r="H16" t="s">
        <v>136</v>
      </c>
      <c r="I16" t="s">
        <v>112</v>
      </c>
    </row>
    <row r="17" spans="1:9" x14ac:dyDescent="0.3">
      <c r="A17" t="s">
        <v>85</v>
      </c>
      <c r="B17" t="s">
        <v>63</v>
      </c>
      <c r="C17" t="s">
        <v>9</v>
      </c>
      <c r="D17" t="s">
        <v>56</v>
      </c>
      <c r="E17" t="s">
        <v>95</v>
      </c>
      <c r="F17" t="s">
        <v>49</v>
      </c>
      <c r="G17">
        <f>21+39</f>
        <v>60</v>
      </c>
      <c r="H17" t="s">
        <v>136</v>
      </c>
      <c r="I17" t="s">
        <v>111</v>
      </c>
    </row>
    <row r="18" spans="1:9" x14ac:dyDescent="0.3">
      <c r="A18" t="s">
        <v>85</v>
      </c>
      <c r="B18" t="s">
        <v>63</v>
      </c>
      <c r="C18" t="s">
        <v>9</v>
      </c>
      <c r="D18" t="s">
        <v>20</v>
      </c>
      <c r="E18" t="s">
        <v>21</v>
      </c>
      <c r="F18" t="s">
        <v>49</v>
      </c>
      <c r="G18">
        <v>10</v>
      </c>
      <c r="H18" t="s">
        <v>136</v>
      </c>
      <c r="I18" t="s">
        <v>113</v>
      </c>
    </row>
    <row r="19" spans="1:9" x14ac:dyDescent="0.3">
      <c r="A19" t="s">
        <v>85</v>
      </c>
      <c r="B19" t="s">
        <v>63</v>
      </c>
      <c r="C19" t="s">
        <v>33</v>
      </c>
      <c r="D19" t="s">
        <v>34</v>
      </c>
      <c r="E19" t="s">
        <v>64</v>
      </c>
      <c r="F19" t="s">
        <v>49</v>
      </c>
      <c r="G19">
        <v>51040</v>
      </c>
      <c r="H19" t="s">
        <v>136</v>
      </c>
      <c r="I19" t="s">
        <v>114</v>
      </c>
    </row>
    <row r="20" spans="1:9" x14ac:dyDescent="0.3">
      <c r="A20" t="s">
        <v>85</v>
      </c>
      <c r="B20" t="s">
        <v>63</v>
      </c>
      <c r="C20" t="s">
        <v>33</v>
      </c>
      <c r="D20" t="s">
        <v>65</v>
      </c>
      <c r="E20" t="s">
        <v>66</v>
      </c>
      <c r="F20" t="s">
        <v>49</v>
      </c>
      <c r="G20">
        <v>2367</v>
      </c>
      <c r="H20" t="s">
        <v>136</v>
      </c>
      <c r="I20" t="s">
        <v>115</v>
      </c>
    </row>
    <row r="21" spans="1:9" x14ac:dyDescent="0.3">
      <c r="A21" t="s">
        <v>85</v>
      </c>
      <c r="B21" t="s">
        <v>63</v>
      </c>
      <c r="C21" t="s">
        <v>68</v>
      </c>
      <c r="D21" t="s">
        <v>69</v>
      </c>
      <c r="E21" t="s">
        <v>70</v>
      </c>
      <c r="F21" t="s">
        <v>49</v>
      </c>
      <c r="G21">
        <v>219</v>
      </c>
      <c r="H21" t="s">
        <v>136</v>
      </c>
      <c r="I21" t="s">
        <v>116</v>
      </c>
    </row>
    <row r="22" spans="1:9" x14ac:dyDescent="0.3">
      <c r="A22" t="s">
        <v>85</v>
      </c>
      <c r="B22" t="s">
        <v>63</v>
      </c>
      <c r="C22" t="s">
        <v>68</v>
      </c>
      <c r="D22" t="s">
        <v>69</v>
      </c>
      <c r="E22" t="s">
        <v>72</v>
      </c>
      <c r="F22" t="s">
        <v>49</v>
      </c>
      <c r="G22">
        <v>158</v>
      </c>
      <c r="H22" t="s">
        <v>136</v>
      </c>
      <c r="I22" t="s">
        <v>117</v>
      </c>
    </row>
    <row r="23" spans="1:9" x14ac:dyDescent="0.3">
      <c r="A23" t="s">
        <v>85</v>
      </c>
      <c r="B23" t="s">
        <v>63</v>
      </c>
      <c r="C23" t="s">
        <v>68</v>
      </c>
      <c r="D23" t="s">
        <v>69</v>
      </c>
      <c r="E23" t="s">
        <v>71</v>
      </c>
      <c r="F23" t="s">
        <v>49</v>
      </c>
      <c r="G23">
        <v>20</v>
      </c>
      <c r="H23" t="s">
        <v>136</v>
      </c>
      <c r="I23" t="s">
        <v>118</v>
      </c>
    </row>
    <row r="24" spans="1:9" x14ac:dyDescent="0.3">
      <c r="A24" t="s">
        <v>85</v>
      </c>
      <c r="B24" t="s">
        <v>63</v>
      </c>
      <c r="C24" t="s">
        <v>74</v>
      </c>
      <c r="D24" t="s">
        <v>75</v>
      </c>
      <c r="E24" t="s">
        <v>70</v>
      </c>
      <c r="F24" t="s">
        <v>49</v>
      </c>
      <c r="G24">
        <v>27</v>
      </c>
      <c r="H24" t="s">
        <v>136</v>
      </c>
      <c r="I24" t="s">
        <v>116</v>
      </c>
    </row>
    <row r="25" spans="1:9" x14ac:dyDescent="0.3">
      <c r="A25" t="s">
        <v>85</v>
      </c>
      <c r="B25" t="s">
        <v>63</v>
      </c>
      <c r="C25" t="s">
        <v>74</v>
      </c>
      <c r="D25" t="s">
        <v>75</v>
      </c>
      <c r="E25" t="s">
        <v>72</v>
      </c>
      <c r="F25" t="s">
        <v>49</v>
      </c>
      <c r="G25">
        <v>6</v>
      </c>
      <c r="H25" t="s">
        <v>136</v>
      </c>
      <c r="I25" t="s">
        <v>117</v>
      </c>
    </row>
    <row r="26" spans="1:9" x14ac:dyDescent="0.3">
      <c r="A26" t="s">
        <v>85</v>
      </c>
      <c r="B26" t="s">
        <v>82</v>
      </c>
      <c r="C26" t="s">
        <v>33</v>
      </c>
      <c r="D26" t="s">
        <v>34</v>
      </c>
      <c r="E26" t="s">
        <v>35</v>
      </c>
      <c r="F26" t="s">
        <v>52</v>
      </c>
      <c r="G26">
        <v>23.2</v>
      </c>
      <c r="H26" t="s">
        <v>136</v>
      </c>
      <c r="I26" t="s">
        <v>119</v>
      </c>
    </row>
    <row r="27" spans="1:9" x14ac:dyDescent="0.3">
      <c r="A27" t="s">
        <v>85</v>
      </c>
      <c r="B27" t="s">
        <v>82</v>
      </c>
      <c r="C27" t="s">
        <v>33</v>
      </c>
      <c r="D27" t="s">
        <v>1</v>
      </c>
      <c r="E27" t="s">
        <v>18</v>
      </c>
      <c r="F27" t="s">
        <v>49</v>
      </c>
      <c r="G27">
        <v>2367</v>
      </c>
      <c r="H27" t="s">
        <v>136</v>
      </c>
      <c r="I27" t="s">
        <v>120</v>
      </c>
    </row>
    <row r="28" spans="1:9" x14ac:dyDescent="0.3">
      <c r="A28" t="s">
        <v>85</v>
      </c>
      <c r="B28" t="s">
        <v>82</v>
      </c>
      <c r="C28" t="s">
        <v>33</v>
      </c>
      <c r="D28" t="s">
        <v>36</v>
      </c>
      <c r="E28" t="s">
        <v>37</v>
      </c>
      <c r="F28" t="s">
        <v>53</v>
      </c>
      <c r="G28">
        <v>1004</v>
      </c>
      <c r="H28" t="s">
        <v>97</v>
      </c>
      <c r="I28" t="s">
        <v>92</v>
      </c>
    </row>
    <row r="29" spans="1:9" x14ac:dyDescent="0.3">
      <c r="A29" t="s">
        <v>85</v>
      </c>
      <c r="B29" t="s">
        <v>82</v>
      </c>
      <c r="C29" t="s">
        <v>33</v>
      </c>
      <c r="D29" t="s">
        <v>36</v>
      </c>
      <c r="E29" t="s">
        <v>38</v>
      </c>
      <c r="F29" t="s">
        <v>53</v>
      </c>
      <c r="G29">
        <v>1000</v>
      </c>
      <c r="H29" t="s">
        <v>97</v>
      </c>
      <c r="I29" t="s">
        <v>98</v>
      </c>
    </row>
    <row r="30" spans="1:9" x14ac:dyDescent="0.3">
      <c r="A30" t="s">
        <v>85</v>
      </c>
      <c r="B30" t="s">
        <v>82</v>
      </c>
      <c r="C30" t="s">
        <v>33</v>
      </c>
      <c r="D30" t="s">
        <v>36</v>
      </c>
      <c r="E30" t="s">
        <v>39</v>
      </c>
      <c r="F30" t="s">
        <v>53</v>
      </c>
      <c r="G30">
        <v>4</v>
      </c>
      <c r="H30" t="s">
        <v>97</v>
      </c>
      <c r="I30" t="s">
        <v>99</v>
      </c>
    </row>
    <row r="31" spans="1:9" x14ac:dyDescent="0.3">
      <c r="A31" t="s">
        <v>85</v>
      </c>
      <c r="B31" t="s">
        <v>82</v>
      </c>
      <c r="C31" t="s">
        <v>33</v>
      </c>
      <c r="D31" t="s">
        <v>36</v>
      </c>
      <c r="E31" t="s">
        <v>93</v>
      </c>
      <c r="F31" t="s">
        <v>94</v>
      </c>
      <c r="G31">
        <v>40000</v>
      </c>
      <c r="H31" t="s">
        <v>97</v>
      </c>
      <c r="I31" t="s">
        <v>100</v>
      </c>
    </row>
    <row r="32" spans="1:9" x14ac:dyDescent="0.3">
      <c r="A32" t="s">
        <v>85</v>
      </c>
      <c r="B32" t="s">
        <v>82</v>
      </c>
      <c r="C32" t="s">
        <v>33</v>
      </c>
      <c r="D32" t="s">
        <v>36</v>
      </c>
      <c r="E32" t="s">
        <v>41</v>
      </c>
      <c r="F32" t="s">
        <v>94</v>
      </c>
      <c r="G32">
        <v>160</v>
      </c>
      <c r="H32" t="s">
        <v>97</v>
      </c>
      <c r="I32" t="s">
        <v>101</v>
      </c>
    </row>
    <row r="33" spans="1:9" x14ac:dyDescent="0.3">
      <c r="A33" t="s">
        <v>85</v>
      </c>
      <c r="B33" t="s">
        <v>82</v>
      </c>
      <c r="C33" t="s">
        <v>9</v>
      </c>
      <c r="D33" t="s">
        <v>10</v>
      </c>
      <c r="E33" t="s">
        <v>6</v>
      </c>
      <c r="F33" t="s">
        <v>49</v>
      </c>
      <c r="G33">
        <v>9.4499999999999993</v>
      </c>
      <c r="H33" t="s">
        <v>136</v>
      </c>
      <c r="I33" t="s">
        <v>121</v>
      </c>
    </row>
    <row r="34" spans="1:9" x14ac:dyDescent="0.3">
      <c r="A34" t="s">
        <v>85</v>
      </c>
      <c r="B34" t="s">
        <v>82</v>
      </c>
      <c r="C34" t="s">
        <v>9</v>
      </c>
      <c r="D34" t="s">
        <v>10</v>
      </c>
      <c r="E34" t="s">
        <v>11</v>
      </c>
      <c r="F34" t="s">
        <v>49</v>
      </c>
      <c r="G34">
        <v>3.15</v>
      </c>
      <c r="H34" t="s">
        <v>136</v>
      </c>
      <c r="I34" t="s">
        <v>122</v>
      </c>
    </row>
    <row r="35" spans="1:9" x14ac:dyDescent="0.3">
      <c r="A35" t="s">
        <v>85</v>
      </c>
      <c r="B35" t="s">
        <v>82</v>
      </c>
      <c r="C35" t="s">
        <v>9</v>
      </c>
      <c r="D35" t="s">
        <v>12</v>
      </c>
      <c r="E35" t="s">
        <v>8</v>
      </c>
      <c r="F35" t="s">
        <v>49</v>
      </c>
      <c r="G35">
        <v>130</v>
      </c>
      <c r="H35" t="s">
        <v>136</v>
      </c>
      <c r="I35" t="s">
        <v>123</v>
      </c>
    </row>
    <row r="36" spans="1:9" x14ac:dyDescent="0.3">
      <c r="A36" t="s">
        <v>85</v>
      </c>
      <c r="B36" t="s">
        <v>82</v>
      </c>
      <c r="C36" t="s">
        <v>9</v>
      </c>
      <c r="D36" t="s">
        <v>12</v>
      </c>
      <c r="E36" t="s">
        <v>6</v>
      </c>
      <c r="F36" t="s">
        <v>49</v>
      </c>
      <c r="G36">
        <v>100</v>
      </c>
      <c r="H36" t="s">
        <v>136</v>
      </c>
      <c r="I36" t="s">
        <v>121</v>
      </c>
    </row>
    <row r="37" spans="1:9" x14ac:dyDescent="0.3">
      <c r="A37" t="s">
        <v>85</v>
      </c>
      <c r="B37" t="s">
        <v>82</v>
      </c>
      <c r="C37" t="s">
        <v>9</v>
      </c>
      <c r="D37" t="s">
        <v>13</v>
      </c>
      <c r="E37" t="s">
        <v>8</v>
      </c>
      <c r="F37" t="s">
        <v>49</v>
      </c>
      <c r="G37">
        <v>59</v>
      </c>
      <c r="H37" t="s">
        <v>136</v>
      </c>
      <c r="I37" t="s">
        <v>123</v>
      </c>
    </row>
    <row r="38" spans="1:9" x14ac:dyDescent="0.3">
      <c r="A38" t="s">
        <v>85</v>
      </c>
      <c r="B38" t="s">
        <v>82</v>
      </c>
      <c r="C38" t="s">
        <v>9</v>
      </c>
      <c r="D38" t="s">
        <v>13</v>
      </c>
      <c r="E38" t="s">
        <v>6</v>
      </c>
      <c r="F38" t="s">
        <v>49</v>
      </c>
      <c r="G38">
        <v>154</v>
      </c>
      <c r="H38" t="s">
        <v>136</v>
      </c>
      <c r="I38" t="s">
        <v>121</v>
      </c>
    </row>
    <row r="39" spans="1:9" x14ac:dyDescent="0.3">
      <c r="A39" t="s">
        <v>85</v>
      </c>
      <c r="B39" t="s">
        <v>82</v>
      </c>
      <c r="C39" t="s">
        <v>9</v>
      </c>
      <c r="D39" t="s">
        <v>13</v>
      </c>
      <c r="E39" t="s">
        <v>14</v>
      </c>
      <c r="F39" t="s">
        <v>49</v>
      </c>
      <c r="G39">
        <v>14.7</v>
      </c>
      <c r="H39" t="s">
        <v>136</v>
      </c>
      <c r="I39" t="s">
        <v>124</v>
      </c>
    </row>
    <row r="40" spans="1:9" x14ac:dyDescent="0.3">
      <c r="A40" t="s">
        <v>85</v>
      </c>
      <c r="B40" t="s">
        <v>82</v>
      </c>
      <c r="C40" t="s">
        <v>9</v>
      </c>
      <c r="D40" t="s">
        <v>13</v>
      </c>
      <c r="E40" t="s">
        <v>15</v>
      </c>
      <c r="F40" t="s">
        <v>49</v>
      </c>
      <c r="G40">
        <v>17</v>
      </c>
      <c r="H40" t="s">
        <v>136</v>
      </c>
      <c r="I40" t="s">
        <v>125</v>
      </c>
    </row>
    <row r="41" spans="1:9" x14ac:dyDescent="0.3">
      <c r="A41" t="s">
        <v>85</v>
      </c>
      <c r="B41" t="s">
        <v>82</v>
      </c>
      <c r="C41" t="s">
        <v>9</v>
      </c>
      <c r="D41" t="s">
        <v>16</v>
      </c>
      <c r="E41" t="s">
        <v>6</v>
      </c>
      <c r="F41" t="s">
        <v>49</v>
      </c>
      <c r="G41">
        <v>32</v>
      </c>
      <c r="H41" t="s">
        <v>136</v>
      </c>
      <c r="I41" t="s">
        <v>121</v>
      </c>
    </row>
    <row r="42" spans="1:9" x14ac:dyDescent="0.3">
      <c r="A42" t="s">
        <v>85</v>
      </c>
      <c r="B42" t="s">
        <v>82</v>
      </c>
      <c r="C42" t="s">
        <v>9</v>
      </c>
      <c r="D42" t="s">
        <v>55</v>
      </c>
      <c r="E42" t="s">
        <v>6</v>
      </c>
      <c r="F42" t="s">
        <v>49</v>
      </c>
      <c r="G42">
        <v>240</v>
      </c>
      <c r="H42" t="s">
        <v>136</v>
      </c>
      <c r="I42" t="s">
        <v>121</v>
      </c>
    </row>
    <row r="43" spans="1:9" x14ac:dyDescent="0.3">
      <c r="A43" t="s">
        <v>85</v>
      </c>
      <c r="B43" t="s">
        <v>82</v>
      </c>
      <c r="C43" t="s">
        <v>9</v>
      </c>
      <c r="D43" t="s">
        <v>56</v>
      </c>
      <c r="E43" t="s">
        <v>4</v>
      </c>
      <c r="F43" t="s">
        <v>49</v>
      </c>
      <c r="G43">
        <v>60</v>
      </c>
      <c r="H43" t="s">
        <v>136</v>
      </c>
      <c r="I43" t="s">
        <v>126</v>
      </c>
    </row>
    <row r="44" spans="1:9" x14ac:dyDescent="0.3">
      <c r="A44" t="s">
        <v>85</v>
      </c>
      <c r="B44" t="s">
        <v>82</v>
      </c>
      <c r="C44" t="s">
        <v>9</v>
      </c>
      <c r="D44" t="s">
        <v>59</v>
      </c>
      <c r="E44" t="s">
        <v>18</v>
      </c>
      <c r="F44" t="s">
        <v>49</v>
      </c>
      <c r="G44">
        <v>49</v>
      </c>
      <c r="H44" t="s">
        <v>136</v>
      </c>
      <c r="I44" t="s">
        <v>120</v>
      </c>
    </row>
    <row r="45" spans="1:9" x14ac:dyDescent="0.3">
      <c r="A45" t="s">
        <v>85</v>
      </c>
      <c r="B45" t="s">
        <v>82</v>
      </c>
      <c r="C45" t="s">
        <v>9</v>
      </c>
      <c r="D45" t="s">
        <v>19</v>
      </c>
      <c r="E45" t="s">
        <v>6</v>
      </c>
      <c r="F45" t="s">
        <v>49</v>
      </c>
      <c r="G45">
        <v>18</v>
      </c>
      <c r="H45" t="s">
        <v>136</v>
      </c>
      <c r="I45" t="s">
        <v>121</v>
      </c>
    </row>
    <row r="46" spans="1:9" x14ac:dyDescent="0.3">
      <c r="A46" t="s">
        <v>85</v>
      </c>
      <c r="B46" t="s">
        <v>82</v>
      </c>
      <c r="C46" t="s">
        <v>9</v>
      </c>
      <c r="D46" t="s">
        <v>20</v>
      </c>
      <c r="E46" t="s">
        <v>6</v>
      </c>
      <c r="F46" t="s">
        <v>49</v>
      </c>
      <c r="G46">
        <v>45</v>
      </c>
      <c r="H46" t="s">
        <v>136</v>
      </c>
      <c r="I46" t="s">
        <v>121</v>
      </c>
    </row>
    <row r="47" spans="1:9" x14ac:dyDescent="0.3">
      <c r="A47" t="s">
        <v>85</v>
      </c>
      <c r="B47" t="s">
        <v>82</v>
      </c>
      <c r="C47" t="s">
        <v>9</v>
      </c>
      <c r="D47" t="s">
        <v>20</v>
      </c>
      <c r="E47" t="s">
        <v>21</v>
      </c>
      <c r="F47" t="s">
        <v>49</v>
      </c>
      <c r="G47">
        <v>10</v>
      </c>
      <c r="H47" t="s">
        <v>136</v>
      </c>
      <c r="I47" t="s">
        <v>127</v>
      </c>
    </row>
    <row r="48" spans="1:9" x14ac:dyDescent="0.3">
      <c r="A48" t="s">
        <v>85</v>
      </c>
      <c r="B48" t="s">
        <v>82</v>
      </c>
      <c r="C48" t="s">
        <v>0</v>
      </c>
      <c r="D48" t="s">
        <v>3</v>
      </c>
      <c r="E48" t="s">
        <v>4</v>
      </c>
      <c r="F48" t="s">
        <v>49</v>
      </c>
      <c r="G48">
        <v>146</v>
      </c>
      <c r="H48" t="s">
        <v>136</v>
      </c>
      <c r="I48" t="s">
        <v>126</v>
      </c>
    </row>
    <row r="49" spans="1:9" x14ac:dyDescent="0.3">
      <c r="A49" t="s">
        <v>85</v>
      </c>
      <c r="B49" t="s">
        <v>82</v>
      </c>
      <c r="C49" t="s">
        <v>0</v>
      </c>
      <c r="D49" t="s">
        <v>58</v>
      </c>
      <c r="E49" t="s">
        <v>6</v>
      </c>
      <c r="F49" t="s">
        <v>49</v>
      </c>
      <c r="G49">
        <v>138</v>
      </c>
      <c r="H49" t="s">
        <v>136</v>
      </c>
      <c r="I49" t="s">
        <v>121</v>
      </c>
    </row>
    <row r="50" spans="1:9" x14ac:dyDescent="0.3">
      <c r="A50" t="s">
        <v>85</v>
      </c>
      <c r="B50" t="s">
        <v>82</v>
      </c>
      <c r="C50" t="s">
        <v>0</v>
      </c>
      <c r="D50" t="s">
        <v>7</v>
      </c>
      <c r="E50" t="s">
        <v>8</v>
      </c>
      <c r="F50" t="s">
        <v>49</v>
      </c>
      <c r="G50">
        <v>79</v>
      </c>
      <c r="H50" t="s">
        <v>136</v>
      </c>
      <c r="I50" t="s">
        <v>123</v>
      </c>
    </row>
    <row r="51" spans="1:9" x14ac:dyDescent="0.3">
      <c r="A51" t="s">
        <v>85</v>
      </c>
      <c r="B51" t="s">
        <v>82</v>
      </c>
      <c r="C51" t="s">
        <v>28</v>
      </c>
      <c r="D51" t="s">
        <v>1</v>
      </c>
      <c r="E51" t="s">
        <v>18</v>
      </c>
      <c r="F51" t="s">
        <v>49</v>
      </c>
      <c r="G51">
        <v>5299</v>
      </c>
      <c r="H51" t="s">
        <v>136</v>
      </c>
      <c r="I51" t="s">
        <v>120</v>
      </c>
    </row>
    <row r="52" spans="1:9" x14ac:dyDescent="0.3">
      <c r="A52" t="s">
        <v>85</v>
      </c>
      <c r="B52" t="s">
        <v>82</v>
      </c>
      <c r="C52" t="s">
        <v>28</v>
      </c>
      <c r="D52" t="s">
        <v>1</v>
      </c>
      <c r="E52" t="s">
        <v>29</v>
      </c>
      <c r="F52" t="s">
        <v>49</v>
      </c>
      <c r="G52">
        <v>37</v>
      </c>
      <c r="H52" t="s">
        <v>136</v>
      </c>
      <c r="I52" t="s">
        <v>128</v>
      </c>
    </row>
    <row r="53" spans="1:9" x14ac:dyDescent="0.3">
      <c r="A53" t="s">
        <v>85</v>
      </c>
      <c r="B53" t="s">
        <v>82</v>
      </c>
      <c r="C53" t="s">
        <v>68</v>
      </c>
      <c r="D53" t="s">
        <v>69</v>
      </c>
      <c r="E53" t="s">
        <v>15</v>
      </c>
      <c r="F53" t="s">
        <v>49</v>
      </c>
      <c r="G53">
        <v>220</v>
      </c>
      <c r="H53" t="s">
        <v>136</v>
      </c>
      <c r="I53" t="s">
        <v>125</v>
      </c>
    </row>
    <row r="54" spans="1:9" x14ac:dyDescent="0.3">
      <c r="A54" t="s">
        <v>85</v>
      </c>
      <c r="B54" t="s">
        <v>82</v>
      </c>
      <c r="C54" t="s">
        <v>68</v>
      </c>
      <c r="D54" t="s">
        <v>69</v>
      </c>
      <c r="E54" t="s">
        <v>70</v>
      </c>
      <c r="F54" t="s">
        <v>49</v>
      </c>
      <c r="G54">
        <v>219</v>
      </c>
      <c r="H54" t="s">
        <v>136</v>
      </c>
      <c r="I54" t="s">
        <v>129</v>
      </c>
    </row>
    <row r="55" spans="1:9" x14ac:dyDescent="0.3">
      <c r="A55" t="s">
        <v>85</v>
      </c>
      <c r="B55" t="s">
        <v>82</v>
      </c>
      <c r="C55" t="s">
        <v>68</v>
      </c>
      <c r="D55" t="s">
        <v>69</v>
      </c>
      <c r="E55" t="s">
        <v>71</v>
      </c>
      <c r="F55" t="s">
        <v>49</v>
      </c>
      <c r="G55">
        <v>20</v>
      </c>
      <c r="H55" t="s">
        <v>136</v>
      </c>
      <c r="I55" t="s">
        <v>130</v>
      </c>
    </row>
    <row r="56" spans="1:9" x14ac:dyDescent="0.3">
      <c r="A56" t="s">
        <v>85</v>
      </c>
      <c r="B56" t="s">
        <v>82</v>
      </c>
      <c r="C56" t="s">
        <v>68</v>
      </c>
      <c r="D56" t="s">
        <v>69</v>
      </c>
      <c r="E56" t="s">
        <v>72</v>
      </c>
      <c r="F56" t="s">
        <v>49</v>
      </c>
      <c r="G56">
        <v>158</v>
      </c>
      <c r="H56" t="s">
        <v>136</v>
      </c>
      <c r="I56" t="s">
        <v>131</v>
      </c>
    </row>
    <row r="57" spans="1:9" x14ac:dyDescent="0.3">
      <c r="A57" t="s">
        <v>85</v>
      </c>
      <c r="B57" t="s">
        <v>25</v>
      </c>
      <c r="C57" t="s">
        <v>68</v>
      </c>
      <c r="D57" t="s">
        <v>73</v>
      </c>
      <c r="E57" t="s">
        <v>30</v>
      </c>
      <c r="F57" t="s">
        <v>49</v>
      </c>
      <c r="G57">
        <v>220</v>
      </c>
      <c r="H57" t="s">
        <v>136</v>
      </c>
      <c r="I57" t="s">
        <v>105</v>
      </c>
    </row>
    <row r="58" spans="1:9" x14ac:dyDescent="0.3">
      <c r="A58" t="s">
        <v>85</v>
      </c>
      <c r="B58" t="s">
        <v>82</v>
      </c>
      <c r="C58" t="s">
        <v>74</v>
      </c>
      <c r="D58" t="s">
        <v>75</v>
      </c>
      <c r="E58" t="s">
        <v>15</v>
      </c>
      <c r="F58" t="s">
        <v>49</v>
      </c>
      <c r="G58">
        <v>3</v>
      </c>
      <c r="H58" t="s">
        <v>136</v>
      </c>
      <c r="I58" t="s">
        <v>125</v>
      </c>
    </row>
    <row r="59" spans="1:9" x14ac:dyDescent="0.3">
      <c r="A59" t="s">
        <v>85</v>
      </c>
      <c r="B59" t="s">
        <v>82</v>
      </c>
      <c r="C59" t="s">
        <v>74</v>
      </c>
      <c r="D59" t="s">
        <v>75</v>
      </c>
      <c r="E59" t="s">
        <v>76</v>
      </c>
      <c r="F59" t="s">
        <v>49</v>
      </c>
      <c r="G59">
        <v>0.5</v>
      </c>
      <c r="H59" t="s">
        <v>136</v>
      </c>
      <c r="I59" t="s">
        <v>132</v>
      </c>
    </row>
    <row r="60" spans="1:9" x14ac:dyDescent="0.3">
      <c r="A60" t="s">
        <v>85</v>
      </c>
      <c r="B60" t="s">
        <v>82</v>
      </c>
      <c r="C60" t="s">
        <v>74</v>
      </c>
      <c r="D60" t="s">
        <v>75</v>
      </c>
      <c r="E60" t="s">
        <v>18</v>
      </c>
      <c r="F60" t="s">
        <v>49</v>
      </c>
      <c r="G60">
        <v>63</v>
      </c>
      <c r="H60" t="s">
        <v>136</v>
      </c>
      <c r="I60" t="s">
        <v>120</v>
      </c>
    </row>
    <row r="61" spans="1:9" x14ac:dyDescent="0.3">
      <c r="A61" t="s">
        <v>85</v>
      </c>
      <c r="B61" t="s">
        <v>82</v>
      </c>
      <c r="C61" t="s">
        <v>74</v>
      </c>
      <c r="D61" t="s">
        <v>75</v>
      </c>
      <c r="E61" t="s">
        <v>77</v>
      </c>
      <c r="F61" t="s">
        <v>49</v>
      </c>
      <c r="G61">
        <v>0.5</v>
      </c>
      <c r="H61" t="s">
        <v>136</v>
      </c>
      <c r="I61" t="s">
        <v>133</v>
      </c>
    </row>
    <row r="62" spans="1:9" x14ac:dyDescent="0.3">
      <c r="A62" t="s">
        <v>85</v>
      </c>
      <c r="B62" t="s">
        <v>82</v>
      </c>
      <c r="C62" t="s">
        <v>74</v>
      </c>
      <c r="D62" t="s">
        <v>75</v>
      </c>
      <c r="E62" t="s">
        <v>14</v>
      </c>
      <c r="F62" t="s">
        <v>49</v>
      </c>
      <c r="G62">
        <v>12.04</v>
      </c>
      <c r="H62" t="s">
        <v>136</v>
      </c>
      <c r="I62" t="s">
        <v>124</v>
      </c>
    </row>
    <row r="63" spans="1:9" x14ac:dyDescent="0.3">
      <c r="A63" t="s">
        <v>85</v>
      </c>
      <c r="B63" t="s">
        <v>82</v>
      </c>
      <c r="C63" t="s">
        <v>74</v>
      </c>
      <c r="D63" t="s">
        <v>75</v>
      </c>
      <c r="E63" t="s">
        <v>70</v>
      </c>
      <c r="F63" t="s">
        <v>49</v>
      </c>
      <c r="G63">
        <v>27</v>
      </c>
      <c r="H63" t="s">
        <v>136</v>
      </c>
      <c r="I63" t="s">
        <v>129</v>
      </c>
    </row>
    <row r="64" spans="1:9" x14ac:dyDescent="0.3">
      <c r="A64" t="s">
        <v>85</v>
      </c>
      <c r="B64" t="s">
        <v>82</v>
      </c>
      <c r="C64" t="s">
        <v>74</v>
      </c>
      <c r="D64" t="s">
        <v>75</v>
      </c>
      <c r="E64" t="s">
        <v>72</v>
      </c>
      <c r="F64" t="s">
        <v>49</v>
      </c>
      <c r="G64">
        <v>6</v>
      </c>
      <c r="H64" t="s">
        <v>136</v>
      </c>
      <c r="I64" t="s">
        <v>131</v>
      </c>
    </row>
    <row r="65" spans="1:9" x14ac:dyDescent="0.3">
      <c r="A65" t="s">
        <v>85</v>
      </c>
      <c r="B65" t="s">
        <v>44</v>
      </c>
      <c r="C65" t="s">
        <v>9</v>
      </c>
      <c r="D65" t="s">
        <v>12</v>
      </c>
      <c r="E65" t="s">
        <v>21</v>
      </c>
      <c r="F65" t="s">
        <v>49</v>
      </c>
      <c r="G65">
        <v>84</v>
      </c>
      <c r="H65" t="s">
        <v>136</v>
      </c>
      <c r="I65" t="s">
        <v>127</v>
      </c>
    </row>
    <row r="66" spans="1:9" x14ac:dyDescent="0.3">
      <c r="A66" t="s">
        <v>85</v>
      </c>
      <c r="B66" t="s">
        <v>44</v>
      </c>
      <c r="C66" t="s">
        <v>9</v>
      </c>
      <c r="D66" t="s">
        <v>45</v>
      </c>
      <c r="E66" t="s">
        <v>46</v>
      </c>
      <c r="F66" t="s">
        <v>54</v>
      </c>
      <c r="G66">
        <v>200</v>
      </c>
      <c r="H66" t="s">
        <v>136</v>
      </c>
      <c r="I66" t="s">
        <v>134</v>
      </c>
    </row>
    <row r="67" spans="1:9" x14ac:dyDescent="0.3">
      <c r="A67" t="s">
        <v>86</v>
      </c>
      <c r="B67" t="s">
        <v>82</v>
      </c>
      <c r="C67" t="s">
        <v>0</v>
      </c>
      <c r="D67" t="s">
        <v>3</v>
      </c>
      <c r="E67" t="s">
        <v>4</v>
      </c>
      <c r="F67" t="s">
        <v>49</v>
      </c>
      <c r="G67">
        <v>2500</v>
      </c>
      <c r="H67" t="s">
        <v>136</v>
      </c>
      <c r="I67" t="s">
        <v>126</v>
      </c>
    </row>
    <row r="68" spans="1:9" x14ac:dyDescent="0.3">
      <c r="A68" t="s">
        <v>86</v>
      </c>
      <c r="B68" t="s">
        <v>82</v>
      </c>
      <c r="C68" t="s">
        <v>0</v>
      </c>
      <c r="D68" t="s">
        <v>58</v>
      </c>
      <c r="E68" t="s">
        <v>6</v>
      </c>
      <c r="F68" t="s">
        <v>49</v>
      </c>
      <c r="G68">
        <v>62</v>
      </c>
      <c r="H68" t="s">
        <v>136</v>
      </c>
      <c r="I68" t="s">
        <v>121</v>
      </c>
    </row>
    <row r="69" spans="1:9" x14ac:dyDescent="0.3">
      <c r="A69" t="s">
        <v>86</v>
      </c>
      <c r="B69" t="s">
        <v>82</v>
      </c>
      <c r="C69" t="s">
        <v>0</v>
      </c>
      <c r="D69" t="s">
        <v>7</v>
      </c>
      <c r="E69" t="s">
        <v>8</v>
      </c>
      <c r="F69" t="s">
        <v>49</v>
      </c>
      <c r="G69">
        <v>379</v>
      </c>
      <c r="H69" t="s">
        <v>136</v>
      </c>
      <c r="I69" t="s">
        <v>123</v>
      </c>
    </row>
    <row r="70" spans="1:9" x14ac:dyDescent="0.3">
      <c r="A70" t="s">
        <v>86</v>
      </c>
      <c r="B70" t="s">
        <v>82</v>
      </c>
      <c r="C70" t="s">
        <v>9</v>
      </c>
      <c r="D70" t="s">
        <v>10</v>
      </c>
      <c r="E70" t="s">
        <v>6</v>
      </c>
      <c r="F70" t="s">
        <v>49</v>
      </c>
      <c r="G70">
        <v>45</v>
      </c>
      <c r="H70" t="s">
        <v>136</v>
      </c>
      <c r="I70" t="s">
        <v>121</v>
      </c>
    </row>
    <row r="71" spans="1:9" x14ac:dyDescent="0.3">
      <c r="A71" t="s">
        <v>86</v>
      </c>
      <c r="B71" t="s">
        <v>82</v>
      </c>
      <c r="C71" t="s">
        <v>9</v>
      </c>
      <c r="D71" t="s">
        <v>10</v>
      </c>
      <c r="E71" t="s">
        <v>11</v>
      </c>
      <c r="F71" t="s">
        <v>49</v>
      </c>
      <c r="G71">
        <v>15</v>
      </c>
      <c r="H71" t="s">
        <v>136</v>
      </c>
      <c r="I71" t="s">
        <v>122</v>
      </c>
    </row>
    <row r="72" spans="1:9" x14ac:dyDescent="0.3">
      <c r="A72" t="s">
        <v>86</v>
      </c>
      <c r="B72" t="s">
        <v>82</v>
      </c>
      <c r="C72" t="s">
        <v>9</v>
      </c>
      <c r="D72" t="s">
        <v>12</v>
      </c>
      <c r="E72" t="s">
        <v>8</v>
      </c>
      <c r="F72" t="s">
        <v>49</v>
      </c>
      <c r="G72">
        <v>624</v>
      </c>
      <c r="H72" t="s">
        <v>136</v>
      </c>
      <c r="I72" t="s">
        <v>123</v>
      </c>
    </row>
    <row r="73" spans="1:9" x14ac:dyDescent="0.3">
      <c r="A73" t="s">
        <v>86</v>
      </c>
      <c r="B73" t="s">
        <v>82</v>
      </c>
      <c r="C73" t="s">
        <v>9</v>
      </c>
      <c r="D73" t="s">
        <v>12</v>
      </c>
      <c r="E73" t="s">
        <v>6</v>
      </c>
      <c r="F73" t="s">
        <v>49</v>
      </c>
      <c r="G73">
        <v>480</v>
      </c>
      <c r="H73" t="s">
        <v>136</v>
      </c>
      <c r="I73" t="s">
        <v>121</v>
      </c>
    </row>
    <row r="74" spans="1:9" x14ac:dyDescent="0.3">
      <c r="A74" t="s">
        <v>86</v>
      </c>
      <c r="B74" t="s">
        <v>82</v>
      </c>
      <c r="C74" t="s">
        <v>9</v>
      </c>
      <c r="D74" t="s">
        <v>13</v>
      </c>
      <c r="E74" t="s">
        <v>8</v>
      </c>
      <c r="F74" t="s">
        <v>49</v>
      </c>
      <c r="G74">
        <v>283</v>
      </c>
      <c r="H74" t="s">
        <v>136</v>
      </c>
      <c r="I74" t="s">
        <v>123</v>
      </c>
    </row>
    <row r="75" spans="1:9" x14ac:dyDescent="0.3">
      <c r="A75" t="s">
        <v>86</v>
      </c>
      <c r="B75" t="s">
        <v>82</v>
      </c>
      <c r="C75" t="s">
        <v>9</v>
      </c>
      <c r="D75" t="s">
        <v>13</v>
      </c>
      <c r="E75" t="s">
        <v>6</v>
      </c>
      <c r="F75" t="s">
        <v>49</v>
      </c>
      <c r="G75">
        <v>739</v>
      </c>
      <c r="H75" t="s">
        <v>136</v>
      </c>
      <c r="I75" t="s">
        <v>121</v>
      </c>
    </row>
    <row r="76" spans="1:9" x14ac:dyDescent="0.3">
      <c r="A76" t="s">
        <v>86</v>
      </c>
      <c r="B76" t="s">
        <v>82</v>
      </c>
      <c r="C76" t="s">
        <v>9</v>
      </c>
      <c r="D76" t="s">
        <v>13</v>
      </c>
      <c r="E76" t="s">
        <v>14</v>
      </c>
      <c r="F76" t="s">
        <v>49</v>
      </c>
      <c r="G76">
        <v>70.599999999999994</v>
      </c>
      <c r="H76" t="s">
        <v>136</v>
      </c>
      <c r="I76" t="s">
        <v>124</v>
      </c>
    </row>
    <row r="77" spans="1:9" x14ac:dyDescent="0.3">
      <c r="A77" t="s">
        <v>86</v>
      </c>
      <c r="B77" t="s">
        <v>82</v>
      </c>
      <c r="C77" t="s">
        <v>9</v>
      </c>
      <c r="D77" t="s">
        <v>13</v>
      </c>
      <c r="E77" t="s">
        <v>15</v>
      </c>
      <c r="F77" t="s">
        <v>49</v>
      </c>
      <c r="G77">
        <v>81</v>
      </c>
      <c r="H77" t="s">
        <v>136</v>
      </c>
      <c r="I77" t="s">
        <v>125</v>
      </c>
    </row>
    <row r="78" spans="1:9" x14ac:dyDescent="0.3">
      <c r="A78" t="s">
        <v>86</v>
      </c>
      <c r="B78" t="s">
        <v>82</v>
      </c>
      <c r="C78" t="s">
        <v>9</v>
      </c>
      <c r="D78" t="s">
        <v>16</v>
      </c>
      <c r="E78" t="s">
        <v>6</v>
      </c>
      <c r="F78" t="s">
        <v>49</v>
      </c>
      <c r="G78">
        <v>154</v>
      </c>
      <c r="H78" t="s">
        <v>136</v>
      </c>
      <c r="I78" t="s">
        <v>121</v>
      </c>
    </row>
    <row r="79" spans="1:9" x14ac:dyDescent="0.3">
      <c r="A79" t="s">
        <v>86</v>
      </c>
      <c r="B79" t="s">
        <v>82</v>
      </c>
      <c r="C79" t="s">
        <v>9</v>
      </c>
      <c r="D79" t="s">
        <v>55</v>
      </c>
      <c r="E79" t="s">
        <v>6</v>
      </c>
      <c r="F79" t="s">
        <v>49</v>
      </c>
      <c r="G79">
        <v>1152</v>
      </c>
      <c r="H79" t="s">
        <v>136</v>
      </c>
      <c r="I79" t="s">
        <v>121</v>
      </c>
    </row>
    <row r="80" spans="1:9" x14ac:dyDescent="0.3">
      <c r="A80" t="s">
        <v>86</v>
      </c>
      <c r="B80" t="s">
        <v>82</v>
      </c>
      <c r="C80" t="s">
        <v>9</v>
      </c>
      <c r="D80" t="s">
        <v>56</v>
      </c>
      <c r="E80" t="s">
        <v>4</v>
      </c>
      <c r="F80" t="s">
        <v>49</v>
      </c>
      <c r="G80">
        <v>288</v>
      </c>
      <c r="H80" t="s">
        <v>136</v>
      </c>
      <c r="I80" t="s">
        <v>126</v>
      </c>
    </row>
    <row r="81" spans="1:9" x14ac:dyDescent="0.3">
      <c r="A81" t="s">
        <v>86</v>
      </c>
      <c r="B81" t="s">
        <v>82</v>
      </c>
      <c r="C81" t="s">
        <v>9</v>
      </c>
      <c r="D81" t="s">
        <v>59</v>
      </c>
      <c r="E81" t="s">
        <v>18</v>
      </c>
      <c r="F81" t="s">
        <v>49</v>
      </c>
      <c r="G81">
        <v>235</v>
      </c>
      <c r="H81" t="s">
        <v>136</v>
      </c>
      <c r="I81" t="s">
        <v>120</v>
      </c>
    </row>
    <row r="82" spans="1:9" x14ac:dyDescent="0.3">
      <c r="A82" t="s">
        <v>86</v>
      </c>
      <c r="B82" t="s">
        <v>82</v>
      </c>
      <c r="C82" t="s">
        <v>9</v>
      </c>
      <c r="D82" t="s">
        <v>19</v>
      </c>
      <c r="E82" t="s">
        <v>6</v>
      </c>
      <c r="F82" t="s">
        <v>49</v>
      </c>
      <c r="G82">
        <v>86</v>
      </c>
      <c r="H82" t="s">
        <v>136</v>
      </c>
      <c r="I82" t="s">
        <v>121</v>
      </c>
    </row>
    <row r="83" spans="1:9" x14ac:dyDescent="0.3">
      <c r="A83" t="s">
        <v>86</v>
      </c>
      <c r="B83" t="s">
        <v>82</v>
      </c>
      <c r="C83" t="s">
        <v>9</v>
      </c>
      <c r="D83" t="s">
        <v>20</v>
      </c>
      <c r="E83" t="s">
        <v>6</v>
      </c>
      <c r="F83" t="s">
        <v>49</v>
      </c>
      <c r="G83">
        <v>216</v>
      </c>
      <c r="H83" t="s">
        <v>136</v>
      </c>
      <c r="I83" t="s">
        <v>121</v>
      </c>
    </row>
    <row r="84" spans="1:9" x14ac:dyDescent="0.3">
      <c r="A84" t="s">
        <v>86</v>
      </c>
      <c r="B84" t="s">
        <v>82</v>
      </c>
      <c r="C84" t="s">
        <v>9</v>
      </c>
      <c r="D84" t="s">
        <v>20</v>
      </c>
      <c r="E84" t="s">
        <v>21</v>
      </c>
      <c r="F84" t="s">
        <v>49</v>
      </c>
      <c r="G84">
        <v>57</v>
      </c>
      <c r="H84" t="s">
        <v>136</v>
      </c>
      <c r="I84" t="s">
        <v>127</v>
      </c>
    </row>
    <row r="85" spans="1:9" x14ac:dyDescent="0.3">
      <c r="A85" t="s">
        <v>86</v>
      </c>
      <c r="B85" t="s">
        <v>25</v>
      </c>
      <c r="C85" t="s">
        <v>9</v>
      </c>
      <c r="D85" t="s">
        <v>25</v>
      </c>
      <c r="E85" t="s">
        <v>30</v>
      </c>
      <c r="F85" t="s">
        <v>49</v>
      </c>
      <c r="G85">
        <v>81</v>
      </c>
      <c r="H85" t="s">
        <v>136</v>
      </c>
      <c r="I85" t="s">
        <v>105</v>
      </c>
    </row>
    <row r="86" spans="1:9" x14ac:dyDescent="0.3">
      <c r="A86" t="s">
        <v>86</v>
      </c>
      <c r="B86" t="s">
        <v>25</v>
      </c>
      <c r="C86" t="s">
        <v>9</v>
      </c>
      <c r="D86" t="s">
        <v>25</v>
      </c>
      <c r="E86" t="s">
        <v>22</v>
      </c>
      <c r="F86" t="s">
        <v>49</v>
      </c>
      <c r="G86">
        <v>70.599999999999994</v>
      </c>
      <c r="H86" t="s">
        <v>136</v>
      </c>
      <c r="I86" t="s">
        <v>106</v>
      </c>
    </row>
    <row r="87" spans="1:9" x14ac:dyDescent="0.3">
      <c r="A87" t="s">
        <v>86</v>
      </c>
      <c r="B87" t="s">
        <v>25</v>
      </c>
      <c r="C87" t="s">
        <v>9</v>
      </c>
      <c r="D87" t="s">
        <v>25</v>
      </c>
      <c r="E87" t="s">
        <v>23</v>
      </c>
      <c r="F87" t="s">
        <v>49</v>
      </c>
      <c r="G87">
        <v>3534</v>
      </c>
      <c r="H87" t="s">
        <v>136</v>
      </c>
      <c r="I87" t="s">
        <v>107</v>
      </c>
    </row>
    <row r="88" spans="1:9" x14ac:dyDescent="0.3">
      <c r="A88" t="s">
        <v>86</v>
      </c>
      <c r="B88" t="s">
        <v>25</v>
      </c>
      <c r="C88" t="s">
        <v>9</v>
      </c>
      <c r="D88" t="s">
        <v>25</v>
      </c>
      <c r="E88" t="s">
        <v>24</v>
      </c>
      <c r="F88" t="s">
        <v>49</v>
      </c>
      <c r="G88">
        <v>1521</v>
      </c>
      <c r="H88" t="s">
        <v>136</v>
      </c>
      <c r="I88" t="s">
        <v>108</v>
      </c>
    </row>
    <row r="89" spans="1:9" x14ac:dyDescent="0.3">
      <c r="A89" t="s">
        <v>86</v>
      </c>
      <c r="B89" t="s">
        <v>25</v>
      </c>
      <c r="C89" t="s">
        <v>9</v>
      </c>
      <c r="D89" t="s">
        <v>25</v>
      </c>
      <c r="E89" t="s">
        <v>27</v>
      </c>
      <c r="F89" t="s">
        <v>50</v>
      </c>
      <c r="G89">
        <v>3987</v>
      </c>
      <c r="H89" t="s">
        <v>136</v>
      </c>
      <c r="I89" s="2" t="s">
        <v>135</v>
      </c>
    </row>
    <row r="90" spans="1:9" x14ac:dyDescent="0.3">
      <c r="A90" t="s">
        <v>86</v>
      </c>
      <c r="B90" t="s">
        <v>82</v>
      </c>
      <c r="C90" t="s">
        <v>28</v>
      </c>
      <c r="D90" t="s">
        <v>1</v>
      </c>
      <c r="E90" t="s">
        <v>18</v>
      </c>
      <c r="F90" t="s">
        <v>49</v>
      </c>
      <c r="G90">
        <v>15019</v>
      </c>
      <c r="H90" t="s">
        <v>136</v>
      </c>
      <c r="I90" t="s">
        <v>120</v>
      </c>
    </row>
    <row r="91" spans="1:9" x14ac:dyDescent="0.3">
      <c r="A91" t="s">
        <v>86</v>
      </c>
      <c r="B91" t="s">
        <v>82</v>
      </c>
      <c r="C91" t="s">
        <v>28</v>
      </c>
      <c r="D91" t="s">
        <v>1</v>
      </c>
      <c r="E91" t="s">
        <v>29</v>
      </c>
      <c r="F91" t="s">
        <v>49</v>
      </c>
      <c r="G91">
        <v>95</v>
      </c>
      <c r="H91" t="s">
        <v>136</v>
      </c>
      <c r="I91" t="s">
        <v>128</v>
      </c>
    </row>
    <row r="92" spans="1:9" x14ac:dyDescent="0.3">
      <c r="A92" t="s">
        <v>86</v>
      </c>
      <c r="B92" t="s">
        <v>25</v>
      </c>
      <c r="C92" t="s">
        <v>28</v>
      </c>
      <c r="D92" t="s">
        <v>25</v>
      </c>
      <c r="E92" t="s">
        <v>24</v>
      </c>
      <c r="F92" t="s">
        <v>49</v>
      </c>
      <c r="G92">
        <v>15019</v>
      </c>
      <c r="H92" t="s">
        <v>136</v>
      </c>
      <c r="I92" t="s">
        <v>108</v>
      </c>
    </row>
    <row r="93" spans="1:9" x14ac:dyDescent="0.3">
      <c r="A93" t="s">
        <v>86</v>
      </c>
      <c r="B93" t="s">
        <v>25</v>
      </c>
      <c r="C93" t="s">
        <v>28</v>
      </c>
      <c r="D93" t="s">
        <v>25</v>
      </c>
      <c r="E93" t="s">
        <v>31</v>
      </c>
      <c r="F93" t="s">
        <v>51</v>
      </c>
      <c r="G93">
        <v>115</v>
      </c>
      <c r="H93" t="s">
        <v>136</v>
      </c>
      <c r="I93" t="s">
        <v>109</v>
      </c>
    </row>
    <row r="94" spans="1:9" x14ac:dyDescent="0.3">
      <c r="A94" t="s">
        <v>86</v>
      </c>
      <c r="B94" t="s">
        <v>25</v>
      </c>
      <c r="C94" t="s">
        <v>28</v>
      </c>
      <c r="D94" t="s">
        <v>25</v>
      </c>
      <c r="E94" t="s">
        <v>32</v>
      </c>
      <c r="F94" t="s">
        <v>51</v>
      </c>
      <c r="G94">
        <v>190</v>
      </c>
      <c r="H94" t="s">
        <v>136</v>
      </c>
      <c r="I94" t="s">
        <v>110</v>
      </c>
    </row>
    <row r="95" spans="1:9" x14ac:dyDescent="0.3">
      <c r="A95" t="s">
        <v>86</v>
      </c>
      <c r="B95" t="s">
        <v>82</v>
      </c>
      <c r="C95" t="s">
        <v>33</v>
      </c>
      <c r="D95" t="s">
        <v>34</v>
      </c>
      <c r="E95" t="s">
        <v>35</v>
      </c>
      <c r="F95" t="s">
        <v>52</v>
      </c>
      <c r="G95">
        <v>23.2</v>
      </c>
      <c r="H95" t="s">
        <v>136</v>
      </c>
      <c r="I95" t="s">
        <v>119</v>
      </c>
    </row>
    <row r="96" spans="1:9" x14ac:dyDescent="0.3">
      <c r="A96" t="s">
        <v>86</v>
      </c>
      <c r="B96" t="s">
        <v>82</v>
      </c>
      <c r="C96" t="s">
        <v>33</v>
      </c>
      <c r="D96" t="s">
        <v>1</v>
      </c>
      <c r="E96" t="s">
        <v>18</v>
      </c>
      <c r="F96" t="s">
        <v>49</v>
      </c>
      <c r="G96">
        <v>2367</v>
      </c>
      <c r="H96" t="s">
        <v>136</v>
      </c>
      <c r="I96" t="s">
        <v>120</v>
      </c>
    </row>
    <row r="97" spans="1:9" x14ac:dyDescent="0.3">
      <c r="A97" t="s">
        <v>86</v>
      </c>
      <c r="B97" t="s">
        <v>82</v>
      </c>
      <c r="C97" t="s">
        <v>33</v>
      </c>
      <c r="D97" t="s">
        <v>36</v>
      </c>
      <c r="E97" t="s">
        <v>37</v>
      </c>
      <c r="F97" t="s">
        <v>53</v>
      </c>
      <c r="G97">
        <v>1004</v>
      </c>
      <c r="H97" t="s">
        <v>97</v>
      </c>
      <c r="I97" t="s">
        <v>92</v>
      </c>
    </row>
    <row r="98" spans="1:9" x14ac:dyDescent="0.3">
      <c r="A98" t="s">
        <v>86</v>
      </c>
      <c r="B98" t="s">
        <v>82</v>
      </c>
      <c r="C98" t="s">
        <v>33</v>
      </c>
      <c r="D98" t="s">
        <v>36</v>
      </c>
      <c r="E98" t="s">
        <v>38</v>
      </c>
      <c r="F98" t="s">
        <v>53</v>
      </c>
      <c r="G98">
        <v>1000</v>
      </c>
      <c r="H98" t="s">
        <v>97</v>
      </c>
      <c r="I98" t="s">
        <v>98</v>
      </c>
    </row>
    <row r="99" spans="1:9" x14ac:dyDescent="0.3">
      <c r="A99" t="s">
        <v>86</v>
      </c>
      <c r="B99" t="s">
        <v>82</v>
      </c>
      <c r="C99" t="s">
        <v>33</v>
      </c>
      <c r="D99" t="s">
        <v>36</v>
      </c>
      <c r="E99" t="s">
        <v>39</v>
      </c>
      <c r="F99" t="s">
        <v>53</v>
      </c>
      <c r="G99">
        <v>4</v>
      </c>
      <c r="H99" t="s">
        <v>97</v>
      </c>
      <c r="I99" t="s">
        <v>99</v>
      </c>
    </row>
    <row r="100" spans="1:9" x14ac:dyDescent="0.3">
      <c r="A100" t="s">
        <v>86</v>
      </c>
      <c r="B100" t="s">
        <v>82</v>
      </c>
      <c r="C100" t="s">
        <v>33</v>
      </c>
      <c r="D100" t="s">
        <v>36</v>
      </c>
      <c r="E100" t="s">
        <v>40</v>
      </c>
      <c r="F100" t="s">
        <v>94</v>
      </c>
      <c r="G100">
        <v>40000</v>
      </c>
      <c r="H100" t="s">
        <v>97</v>
      </c>
      <c r="I100" t="s">
        <v>100</v>
      </c>
    </row>
    <row r="101" spans="1:9" x14ac:dyDescent="0.3">
      <c r="A101" t="s">
        <v>86</v>
      </c>
      <c r="B101" t="s">
        <v>82</v>
      </c>
      <c r="C101" t="s">
        <v>33</v>
      </c>
      <c r="D101" t="s">
        <v>36</v>
      </c>
      <c r="E101" t="s">
        <v>41</v>
      </c>
      <c r="F101" t="s">
        <v>94</v>
      </c>
      <c r="G101">
        <v>160</v>
      </c>
      <c r="H101" t="s">
        <v>97</v>
      </c>
      <c r="I101" t="s">
        <v>101</v>
      </c>
    </row>
    <row r="102" spans="1:9" x14ac:dyDescent="0.3">
      <c r="A102" t="s">
        <v>86</v>
      </c>
      <c r="B102" t="s">
        <v>25</v>
      </c>
      <c r="C102" t="s">
        <v>33</v>
      </c>
      <c r="D102" t="s">
        <v>25</v>
      </c>
      <c r="E102" t="s">
        <v>42</v>
      </c>
      <c r="F102" t="s">
        <v>91</v>
      </c>
      <c r="G102">
        <f>118*45</f>
        <v>5310</v>
      </c>
      <c r="H102" t="s">
        <v>136</v>
      </c>
      <c r="I102" t="s">
        <v>103</v>
      </c>
    </row>
    <row r="103" spans="1:9" x14ac:dyDescent="0.3">
      <c r="A103" t="s">
        <v>86</v>
      </c>
      <c r="B103" t="s">
        <v>25</v>
      </c>
      <c r="C103" t="s">
        <v>33</v>
      </c>
      <c r="D103" t="s">
        <v>25</v>
      </c>
      <c r="E103" t="s">
        <v>43</v>
      </c>
      <c r="F103" t="s">
        <v>49</v>
      </c>
      <c r="G103">
        <v>10</v>
      </c>
      <c r="H103" t="s">
        <v>136</v>
      </c>
      <c r="I103" t="s">
        <v>104</v>
      </c>
    </row>
    <row r="104" spans="1:9" x14ac:dyDescent="0.3">
      <c r="A104" t="s">
        <v>86</v>
      </c>
      <c r="B104" t="s">
        <v>44</v>
      </c>
      <c r="C104" t="s">
        <v>9</v>
      </c>
      <c r="D104" t="s">
        <v>12</v>
      </c>
      <c r="E104" t="s">
        <v>21</v>
      </c>
      <c r="F104" t="s">
        <v>49</v>
      </c>
      <c r="G104">
        <f>84*2</f>
        <v>168</v>
      </c>
      <c r="H104" t="s">
        <v>136</v>
      </c>
      <c r="I104" t="s">
        <v>127</v>
      </c>
    </row>
    <row r="105" spans="1:9" x14ac:dyDescent="0.3">
      <c r="A105" t="s">
        <v>86</v>
      </c>
      <c r="B105" t="s">
        <v>44</v>
      </c>
      <c r="C105" t="s">
        <v>9</v>
      </c>
      <c r="D105" t="s">
        <v>45</v>
      </c>
      <c r="E105" t="s">
        <v>46</v>
      </c>
      <c r="F105" t="s">
        <v>54</v>
      </c>
      <c r="G105">
        <v>200</v>
      </c>
      <c r="H105" t="s">
        <v>136</v>
      </c>
      <c r="I105" t="s">
        <v>134</v>
      </c>
    </row>
    <row r="106" spans="1:9" x14ac:dyDescent="0.3">
      <c r="A106" t="s">
        <v>86</v>
      </c>
      <c r="B106" t="s">
        <v>63</v>
      </c>
      <c r="C106" t="s">
        <v>0</v>
      </c>
      <c r="D106" t="s">
        <v>3</v>
      </c>
      <c r="E106" t="s">
        <v>95</v>
      </c>
      <c r="F106" t="s">
        <v>49</v>
      </c>
      <c r="G106">
        <f>875+1625</f>
        <v>2500</v>
      </c>
      <c r="H106" t="s">
        <v>136</v>
      </c>
      <c r="I106" t="s">
        <v>111</v>
      </c>
    </row>
    <row r="107" spans="1:9" x14ac:dyDescent="0.3">
      <c r="A107" t="s">
        <v>86</v>
      </c>
      <c r="B107" t="s">
        <v>63</v>
      </c>
      <c r="C107" t="s">
        <v>0</v>
      </c>
      <c r="D107" t="s">
        <v>10</v>
      </c>
      <c r="E107" t="s">
        <v>11</v>
      </c>
      <c r="F107" t="s">
        <v>49</v>
      </c>
      <c r="G107">
        <v>15</v>
      </c>
      <c r="H107" t="s">
        <v>136</v>
      </c>
      <c r="I107" t="s">
        <v>112</v>
      </c>
    </row>
    <row r="108" spans="1:9" x14ac:dyDescent="0.3">
      <c r="A108" t="s">
        <v>86</v>
      </c>
      <c r="B108" t="s">
        <v>63</v>
      </c>
      <c r="C108" t="s">
        <v>9</v>
      </c>
      <c r="D108" t="s">
        <v>56</v>
      </c>
      <c r="E108" t="s">
        <v>95</v>
      </c>
      <c r="F108" t="s">
        <v>49</v>
      </c>
      <c r="G108">
        <f>101+187</f>
        <v>288</v>
      </c>
      <c r="H108" t="s">
        <v>136</v>
      </c>
      <c r="I108" t="s">
        <v>111</v>
      </c>
    </row>
    <row r="109" spans="1:9" x14ac:dyDescent="0.3">
      <c r="A109" t="s">
        <v>86</v>
      </c>
      <c r="B109" t="s">
        <v>63</v>
      </c>
      <c r="C109" t="s">
        <v>9</v>
      </c>
      <c r="D109" t="s">
        <v>20</v>
      </c>
      <c r="E109" t="s">
        <v>21</v>
      </c>
      <c r="F109" t="s">
        <v>49</v>
      </c>
      <c r="G109">
        <v>57</v>
      </c>
      <c r="H109" t="s">
        <v>136</v>
      </c>
      <c r="I109" t="s">
        <v>113</v>
      </c>
    </row>
    <row r="110" spans="1:9" x14ac:dyDescent="0.3">
      <c r="A110" t="s">
        <v>86</v>
      </c>
      <c r="B110" t="s">
        <v>63</v>
      </c>
      <c r="C110" t="s">
        <v>33</v>
      </c>
      <c r="D110" t="s">
        <v>34</v>
      </c>
      <c r="E110" t="s">
        <v>64</v>
      </c>
      <c r="F110" t="s">
        <v>49</v>
      </c>
      <c r="G110">
        <v>51040</v>
      </c>
      <c r="H110" t="s">
        <v>136</v>
      </c>
      <c r="I110" t="s">
        <v>114</v>
      </c>
    </row>
    <row r="111" spans="1:9" x14ac:dyDescent="0.3">
      <c r="A111" t="s">
        <v>86</v>
      </c>
      <c r="B111" t="s">
        <v>63</v>
      </c>
      <c r="C111" t="s">
        <v>33</v>
      </c>
      <c r="D111" t="s">
        <v>65</v>
      </c>
      <c r="E111" t="s">
        <v>66</v>
      </c>
      <c r="F111" t="s">
        <v>49</v>
      </c>
      <c r="G111">
        <v>2367</v>
      </c>
      <c r="H111" t="s">
        <v>136</v>
      </c>
      <c r="I111" t="s">
        <v>115</v>
      </c>
    </row>
    <row r="112" spans="1:9" x14ac:dyDescent="0.3">
      <c r="A112" t="s">
        <v>86</v>
      </c>
      <c r="B112" t="s">
        <v>82</v>
      </c>
      <c r="C112" t="s">
        <v>68</v>
      </c>
      <c r="D112" t="s">
        <v>69</v>
      </c>
      <c r="E112" t="s">
        <v>15</v>
      </c>
      <c r="F112" t="s">
        <v>49</v>
      </c>
      <c r="G112">
        <v>220</v>
      </c>
      <c r="H112" t="s">
        <v>136</v>
      </c>
      <c r="I112" t="s">
        <v>125</v>
      </c>
    </row>
    <row r="113" spans="1:9" x14ac:dyDescent="0.3">
      <c r="A113" t="s">
        <v>86</v>
      </c>
      <c r="B113" t="s">
        <v>82</v>
      </c>
      <c r="C113" t="s">
        <v>68</v>
      </c>
      <c r="D113" t="s">
        <v>69</v>
      </c>
      <c r="E113" t="s">
        <v>70</v>
      </c>
      <c r="F113" t="s">
        <v>49</v>
      </c>
      <c r="G113">
        <v>219</v>
      </c>
      <c r="H113" t="s">
        <v>136</v>
      </c>
      <c r="I113" t="s">
        <v>129</v>
      </c>
    </row>
    <row r="114" spans="1:9" x14ac:dyDescent="0.3">
      <c r="A114" t="s">
        <v>86</v>
      </c>
      <c r="B114" t="s">
        <v>82</v>
      </c>
      <c r="C114" t="s">
        <v>68</v>
      </c>
      <c r="D114" t="s">
        <v>69</v>
      </c>
      <c r="E114" t="s">
        <v>71</v>
      </c>
      <c r="F114" t="s">
        <v>49</v>
      </c>
      <c r="G114">
        <v>20</v>
      </c>
      <c r="H114" t="s">
        <v>136</v>
      </c>
      <c r="I114" t="s">
        <v>130</v>
      </c>
    </row>
    <row r="115" spans="1:9" x14ac:dyDescent="0.3">
      <c r="A115" t="s">
        <v>86</v>
      </c>
      <c r="B115" t="s">
        <v>82</v>
      </c>
      <c r="C115" t="s">
        <v>68</v>
      </c>
      <c r="D115" t="s">
        <v>69</v>
      </c>
      <c r="E115" t="s">
        <v>72</v>
      </c>
      <c r="F115" t="s">
        <v>49</v>
      </c>
      <c r="G115">
        <v>158</v>
      </c>
      <c r="H115" t="s">
        <v>136</v>
      </c>
      <c r="I115" t="s">
        <v>131</v>
      </c>
    </row>
    <row r="116" spans="1:9" x14ac:dyDescent="0.3">
      <c r="A116" t="s">
        <v>86</v>
      </c>
      <c r="B116" t="s">
        <v>25</v>
      </c>
      <c r="C116" t="s">
        <v>68</v>
      </c>
      <c r="D116" t="s">
        <v>73</v>
      </c>
      <c r="E116" t="s">
        <v>30</v>
      </c>
      <c r="F116" t="s">
        <v>49</v>
      </c>
      <c r="G116">
        <v>220</v>
      </c>
      <c r="H116" t="s">
        <v>136</v>
      </c>
      <c r="I116" t="s">
        <v>105</v>
      </c>
    </row>
    <row r="117" spans="1:9" x14ac:dyDescent="0.3">
      <c r="A117" t="s">
        <v>86</v>
      </c>
      <c r="B117" t="s">
        <v>63</v>
      </c>
      <c r="C117" t="s">
        <v>68</v>
      </c>
      <c r="D117" t="s">
        <v>69</v>
      </c>
      <c r="E117" t="s">
        <v>70</v>
      </c>
      <c r="F117" t="s">
        <v>49</v>
      </c>
      <c r="G117">
        <v>219</v>
      </c>
      <c r="H117" t="s">
        <v>136</v>
      </c>
      <c r="I117" t="s">
        <v>116</v>
      </c>
    </row>
    <row r="118" spans="1:9" x14ac:dyDescent="0.3">
      <c r="A118" t="s">
        <v>86</v>
      </c>
      <c r="B118" t="s">
        <v>63</v>
      </c>
      <c r="C118" t="s">
        <v>68</v>
      </c>
      <c r="D118" t="s">
        <v>69</v>
      </c>
      <c r="E118" t="s">
        <v>72</v>
      </c>
      <c r="F118" t="s">
        <v>49</v>
      </c>
      <c r="G118">
        <v>158</v>
      </c>
      <c r="H118" t="s">
        <v>136</v>
      </c>
      <c r="I118" t="s">
        <v>117</v>
      </c>
    </row>
    <row r="119" spans="1:9" x14ac:dyDescent="0.3">
      <c r="A119" t="s">
        <v>86</v>
      </c>
      <c r="B119" t="s">
        <v>63</v>
      </c>
      <c r="C119" t="s">
        <v>68</v>
      </c>
      <c r="D119" t="s">
        <v>69</v>
      </c>
      <c r="E119" t="s">
        <v>71</v>
      </c>
      <c r="F119" t="s">
        <v>49</v>
      </c>
      <c r="G119">
        <v>20</v>
      </c>
      <c r="H119" t="s">
        <v>136</v>
      </c>
      <c r="I119" t="s">
        <v>118</v>
      </c>
    </row>
    <row r="120" spans="1:9" x14ac:dyDescent="0.3">
      <c r="A120" t="s">
        <v>86</v>
      </c>
      <c r="B120" t="s">
        <v>82</v>
      </c>
      <c r="C120" t="s">
        <v>74</v>
      </c>
      <c r="D120" t="s">
        <v>75</v>
      </c>
      <c r="E120" t="s">
        <v>15</v>
      </c>
      <c r="F120" t="s">
        <v>49</v>
      </c>
      <c r="G120">
        <v>3</v>
      </c>
      <c r="H120" t="s">
        <v>136</v>
      </c>
      <c r="I120" t="s">
        <v>125</v>
      </c>
    </row>
    <row r="121" spans="1:9" x14ac:dyDescent="0.3">
      <c r="A121" t="s">
        <v>86</v>
      </c>
      <c r="B121" t="s">
        <v>82</v>
      </c>
      <c r="C121" t="s">
        <v>74</v>
      </c>
      <c r="D121" t="s">
        <v>75</v>
      </c>
      <c r="E121" t="s">
        <v>76</v>
      </c>
      <c r="F121" t="s">
        <v>49</v>
      </c>
      <c r="G121">
        <v>0.5</v>
      </c>
      <c r="H121" t="s">
        <v>136</v>
      </c>
      <c r="I121" t="s">
        <v>132</v>
      </c>
    </row>
    <row r="122" spans="1:9" x14ac:dyDescent="0.3">
      <c r="A122" t="s">
        <v>86</v>
      </c>
      <c r="B122" t="s">
        <v>82</v>
      </c>
      <c r="C122" t="s">
        <v>74</v>
      </c>
      <c r="D122" t="s">
        <v>75</v>
      </c>
      <c r="E122" t="s">
        <v>18</v>
      </c>
      <c r="F122" t="s">
        <v>49</v>
      </c>
      <c r="G122">
        <v>63</v>
      </c>
      <c r="H122" t="s">
        <v>136</v>
      </c>
      <c r="I122" t="s">
        <v>120</v>
      </c>
    </row>
    <row r="123" spans="1:9" x14ac:dyDescent="0.3">
      <c r="A123" t="s">
        <v>86</v>
      </c>
      <c r="B123" t="s">
        <v>82</v>
      </c>
      <c r="C123" t="s">
        <v>74</v>
      </c>
      <c r="D123" t="s">
        <v>75</v>
      </c>
      <c r="E123" t="s">
        <v>77</v>
      </c>
      <c r="F123" t="s">
        <v>49</v>
      </c>
      <c r="G123">
        <v>0.5</v>
      </c>
      <c r="H123" t="s">
        <v>136</v>
      </c>
      <c r="I123" t="s">
        <v>133</v>
      </c>
    </row>
    <row r="124" spans="1:9" x14ac:dyDescent="0.3">
      <c r="A124" t="s">
        <v>86</v>
      </c>
      <c r="B124" t="s">
        <v>82</v>
      </c>
      <c r="C124" t="s">
        <v>74</v>
      </c>
      <c r="D124" t="s">
        <v>75</v>
      </c>
      <c r="E124" t="s">
        <v>14</v>
      </c>
      <c r="F124" t="s">
        <v>49</v>
      </c>
      <c r="G124">
        <v>12.04</v>
      </c>
      <c r="H124" t="s">
        <v>136</v>
      </c>
      <c r="I124" t="s">
        <v>124</v>
      </c>
    </row>
    <row r="125" spans="1:9" x14ac:dyDescent="0.3">
      <c r="A125" t="s">
        <v>86</v>
      </c>
      <c r="B125" t="s">
        <v>82</v>
      </c>
      <c r="C125" t="s">
        <v>74</v>
      </c>
      <c r="D125" t="s">
        <v>75</v>
      </c>
      <c r="E125" t="s">
        <v>70</v>
      </c>
      <c r="F125" t="s">
        <v>49</v>
      </c>
      <c r="G125">
        <v>27</v>
      </c>
      <c r="H125" t="s">
        <v>136</v>
      </c>
      <c r="I125" t="s">
        <v>129</v>
      </c>
    </row>
    <row r="126" spans="1:9" x14ac:dyDescent="0.3">
      <c r="A126" t="s">
        <v>86</v>
      </c>
      <c r="B126" t="s">
        <v>82</v>
      </c>
      <c r="C126" t="s">
        <v>74</v>
      </c>
      <c r="D126" t="s">
        <v>75</v>
      </c>
      <c r="E126" t="s">
        <v>72</v>
      </c>
      <c r="F126" t="s">
        <v>49</v>
      </c>
      <c r="G126">
        <v>6</v>
      </c>
      <c r="H126" t="s">
        <v>136</v>
      </c>
      <c r="I126" t="s">
        <v>131</v>
      </c>
    </row>
    <row r="127" spans="1:9" x14ac:dyDescent="0.3">
      <c r="A127" t="s">
        <v>86</v>
      </c>
      <c r="B127" t="s">
        <v>25</v>
      </c>
      <c r="C127" t="s">
        <v>74</v>
      </c>
      <c r="D127" t="s">
        <v>75</v>
      </c>
      <c r="E127" t="s">
        <v>30</v>
      </c>
      <c r="F127" t="s">
        <v>49</v>
      </c>
      <c r="G127">
        <v>3</v>
      </c>
      <c r="H127" t="s">
        <v>136</v>
      </c>
      <c r="I127" t="s">
        <v>105</v>
      </c>
    </row>
    <row r="128" spans="1:9" x14ac:dyDescent="0.3">
      <c r="A128" t="s">
        <v>86</v>
      </c>
      <c r="B128" t="s">
        <v>25</v>
      </c>
      <c r="C128" t="s">
        <v>74</v>
      </c>
      <c r="D128" t="s">
        <v>75</v>
      </c>
      <c r="E128" t="s">
        <v>24</v>
      </c>
      <c r="F128" t="s">
        <v>49</v>
      </c>
      <c r="G128">
        <v>63</v>
      </c>
      <c r="H128" t="s">
        <v>136</v>
      </c>
      <c r="I128" t="s">
        <v>108</v>
      </c>
    </row>
    <row r="129" spans="1:9" x14ac:dyDescent="0.3">
      <c r="A129" t="s">
        <v>86</v>
      </c>
      <c r="B129" t="s">
        <v>25</v>
      </c>
      <c r="C129" t="s">
        <v>74</v>
      </c>
      <c r="D129" t="s">
        <v>75</v>
      </c>
      <c r="E129" t="s">
        <v>22</v>
      </c>
      <c r="F129" t="s">
        <v>49</v>
      </c>
      <c r="G129">
        <v>12.04</v>
      </c>
      <c r="H129" t="s">
        <v>136</v>
      </c>
      <c r="I129" t="s">
        <v>106</v>
      </c>
    </row>
    <row r="130" spans="1:9" x14ac:dyDescent="0.3">
      <c r="A130" t="s">
        <v>86</v>
      </c>
      <c r="B130" t="s">
        <v>63</v>
      </c>
      <c r="C130" t="s">
        <v>74</v>
      </c>
      <c r="D130" t="s">
        <v>75</v>
      </c>
      <c r="E130" t="s">
        <v>70</v>
      </c>
      <c r="F130" t="s">
        <v>49</v>
      </c>
      <c r="G130">
        <v>27</v>
      </c>
      <c r="H130" t="s">
        <v>136</v>
      </c>
      <c r="I130" t="s">
        <v>116</v>
      </c>
    </row>
    <row r="131" spans="1:9" x14ac:dyDescent="0.3">
      <c r="A131" t="s">
        <v>86</v>
      </c>
      <c r="B131" t="s">
        <v>63</v>
      </c>
      <c r="C131" t="s">
        <v>74</v>
      </c>
      <c r="D131" t="s">
        <v>75</v>
      </c>
      <c r="E131" t="s">
        <v>72</v>
      </c>
      <c r="F131" t="s">
        <v>49</v>
      </c>
      <c r="G131">
        <v>6</v>
      </c>
      <c r="H131" t="s">
        <v>136</v>
      </c>
      <c r="I131" t="s">
        <v>117</v>
      </c>
    </row>
    <row r="132" spans="1:9" x14ac:dyDescent="0.3">
      <c r="A132" t="s">
        <v>87</v>
      </c>
      <c r="B132" t="s">
        <v>82</v>
      </c>
      <c r="C132" t="s">
        <v>0</v>
      </c>
      <c r="D132" t="s">
        <v>3</v>
      </c>
      <c r="E132" t="s">
        <v>4</v>
      </c>
      <c r="F132" t="s">
        <v>49</v>
      </c>
      <c r="G132">
        <v>5800</v>
      </c>
      <c r="H132" t="s">
        <v>136</v>
      </c>
      <c r="I132" t="s">
        <v>126</v>
      </c>
    </row>
    <row r="133" spans="1:9" x14ac:dyDescent="0.3">
      <c r="A133" t="s">
        <v>87</v>
      </c>
      <c r="B133" t="s">
        <v>82</v>
      </c>
      <c r="C133" t="s">
        <v>0</v>
      </c>
      <c r="D133" t="s">
        <v>58</v>
      </c>
      <c r="E133" t="s">
        <v>6</v>
      </c>
      <c r="F133" t="s">
        <v>49</v>
      </c>
      <c r="G133">
        <v>3900</v>
      </c>
      <c r="H133" t="s">
        <v>136</v>
      </c>
      <c r="I133" t="s">
        <v>121</v>
      </c>
    </row>
    <row r="134" spans="1:9" x14ac:dyDescent="0.3">
      <c r="A134" t="s">
        <v>87</v>
      </c>
      <c r="B134" t="s">
        <v>82</v>
      </c>
      <c r="C134" t="s">
        <v>0</v>
      </c>
      <c r="D134" t="s">
        <v>7</v>
      </c>
      <c r="E134" t="s">
        <v>8</v>
      </c>
      <c r="F134" t="s">
        <v>49</v>
      </c>
      <c r="G134">
        <v>4200</v>
      </c>
      <c r="H134" t="s">
        <v>136</v>
      </c>
      <c r="I134" t="s">
        <v>123</v>
      </c>
    </row>
    <row r="135" spans="1:9" x14ac:dyDescent="0.3">
      <c r="A135" t="s">
        <v>87</v>
      </c>
      <c r="B135" t="s">
        <v>82</v>
      </c>
      <c r="C135" t="s">
        <v>9</v>
      </c>
      <c r="D135" t="s">
        <v>57</v>
      </c>
      <c r="E135" t="s">
        <v>18</v>
      </c>
      <c r="F135" t="s">
        <v>49</v>
      </c>
      <c r="G135">
        <v>1800</v>
      </c>
      <c r="H135" t="s">
        <v>136</v>
      </c>
      <c r="I135" t="s">
        <v>120</v>
      </c>
    </row>
    <row r="136" spans="1:9" x14ac:dyDescent="0.3">
      <c r="A136" t="s">
        <v>87</v>
      </c>
      <c r="B136" t="s">
        <v>82</v>
      </c>
      <c r="C136" t="s">
        <v>9</v>
      </c>
      <c r="D136" t="s">
        <v>5</v>
      </c>
      <c r="E136" t="s">
        <v>6</v>
      </c>
      <c r="F136" t="s">
        <v>49</v>
      </c>
      <c r="G136">
        <v>251</v>
      </c>
      <c r="H136" t="s">
        <v>136</v>
      </c>
      <c r="I136" t="s">
        <v>121</v>
      </c>
    </row>
    <row r="137" spans="1:9" x14ac:dyDescent="0.3">
      <c r="A137" t="s">
        <v>87</v>
      </c>
      <c r="B137" t="s">
        <v>82</v>
      </c>
      <c r="C137" t="s">
        <v>9</v>
      </c>
      <c r="D137" t="s">
        <v>5</v>
      </c>
      <c r="E137" t="s">
        <v>8</v>
      </c>
      <c r="F137" t="s">
        <v>49</v>
      </c>
      <c r="G137">
        <v>251</v>
      </c>
      <c r="H137" t="s">
        <v>136</v>
      </c>
      <c r="I137" t="s">
        <v>123</v>
      </c>
    </row>
    <row r="138" spans="1:9" x14ac:dyDescent="0.3">
      <c r="A138" t="s">
        <v>87</v>
      </c>
      <c r="B138" t="s">
        <v>82</v>
      </c>
      <c r="C138" t="s">
        <v>9</v>
      </c>
      <c r="D138" t="s">
        <v>12</v>
      </c>
      <c r="E138" t="s">
        <v>8</v>
      </c>
      <c r="F138" t="s">
        <v>49</v>
      </c>
      <c r="G138">
        <v>2000</v>
      </c>
      <c r="H138" t="s">
        <v>136</v>
      </c>
      <c r="I138" t="s">
        <v>123</v>
      </c>
    </row>
    <row r="139" spans="1:9" x14ac:dyDescent="0.3">
      <c r="A139" t="s">
        <v>87</v>
      </c>
      <c r="B139" t="s">
        <v>82</v>
      </c>
      <c r="C139" t="s">
        <v>9</v>
      </c>
      <c r="D139" t="s">
        <v>12</v>
      </c>
      <c r="E139" t="s">
        <v>6</v>
      </c>
      <c r="F139" t="s">
        <v>49</v>
      </c>
      <c r="G139">
        <v>2000</v>
      </c>
      <c r="H139" t="s">
        <v>136</v>
      </c>
      <c r="I139" t="s">
        <v>121</v>
      </c>
    </row>
    <row r="140" spans="1:9" x14ac:dyDescent="0.3">
      <c r="A140" t="s">
        <v>87</v>
      </c>
      <c r="B140" t="s">
        <v>82</v>
      </c>
      <c r="C140" t="s">
        <v>9</v>
      </c>
      <c r="D140" t="s">
        <v>12</v>
      </c>
      <c r="E140" t="s">
        <v>11</v>
      </c>
      <c r="F140" t="s">
        <v>49</v>
      </c>
      <c r="G140">
        <v>100</v>
      </c>
      <c r="H140" t="s">
        <v>136</v>
      </c>
      <c r="I140" t="s">
        <v>122</v>
      </c>
    </row>
    <row r="141" spans="1:9" x14ac:dyDescent="0.3">
      <c r="A141" t="s">
        <v>87</v>
      </c>
      <c r="B141" t="s">
        <v>82</v>
      </c>
      <c r="C141" t="s">
        <v>9</v>
      </c>
      <c r="D141" t="s">
        <v>13</v>
      </c>
      <c r="E141" t="s">
        <v>8</v>
      </c>
      <c r="F141" t="s">
        <v>49</v>
      </c>
      <c r="G141">
        <v>816</v>
      </c>
      <c r="H141" t="s">
        <v>136</v>
      </c>
      <c r="I141" t="s">
        <v>123</v>
      </c>
    </row>
    <row r="142" spans="1:9" x14ac:dyDescent="0.3">
      <c r="A142" t="s">
        <v>87</v>
      </c>
      <c r="B142" t="s">
        <v>82</v>
      </c>
      <c r="C142" t="s">
        <v>9</v>
      </c>
      <c r="D142" t="s">
        <v>13</v>
      </c>
      <c r="E142" t="s">
        <v>6</v>
      </c>
      <c r="F142" t="s">
        <v>49</v>
      </c>
      <c r="G142">
        <v>2142</v>
      </c>
      <c r="H142" t="s">
        <v>136</v>
      </c>
      <c r="I142" t="s">
        <v>121</v>
      </c>
    </row>
    <row r="143" spans="1:9" x14ac:dyDescent="0.3">
      <c r="A143" t="s">
        <v>87</v>
      </c>
      <c r="B143" t="s">
        <v>82</v>
      </c>
      <c r="C143" t="s">
        <v>9</v>
      </c>
      <c r="D143" t="s">
        <v>13</v>
      </c>
      <c r="E143" t="s">
        <v>14</v>
      </c>
      <c r="F143" t="s">
        <v>49</v>
      </c>
      <c r="G143">
        <v>204</v>
      </c>
      <c r="H143" t="s">
        <v>136</v>
      </c>
      <c r="I143" t="s">
        <v>124</v>
      </c>
    </row>
    <row r="144" spans="1:9" x14ac:dyDescent="0.3">
      <c r="A144" t="s">
        <v>87</v>
      </c>
      <c r="B144" t="s">
        <v>82</v>
      </c>
      <c r="C144" t="s">
        <v>9</v>
      </c>
      <c r="D144" t="s">
        <v>13</v>
      </c>
      <c r="E144" t="s">
        <v>15</v>
      </c>
      <c r="F144" t="s">
        <v>49</v>
      </c>
      <c r="G144">
        <v>238</v>
      </c>
      <c r="H144" t="s">
        <v>136</v>
      </c>
      <c r="I144" t="s">
        <v>125</v>
      </c>
    </row>
    <row r="145" spans="1:9" x14ac:dyDescent="0.3">
      <c r="A145" t="s">
        <v>87</v>
      </c>
      <c r="B145" t="s">
        <v>82</v>
      </c>
      <c r="C145" t="s">
        <v>9</v>
      </c>
      <c r="D145" t="s">
        <v>16</v>
      </c>
      <c r="E145" t="s">
        <v>6</v>
      </c>
      <c r="F145" t="s">
        <v>49</v>
      </c>
      <c r="G145">
        <v>150</v>
      </c>
      <c r="H145" t="s">
        <v>136</v>
      </c>
      <c r="I145" t="s">
        <v>121</v>
      </c>
    </row>
    <row r="146" spans="1:9" x14ac:dyDescent="0.3">
      <c r="A146" t="s">
        <v>87</v>
      </c>
      <c r="B146" t="s">
        <v>82</v>
      </c>
      <c r="C146" t="s">
        <v>9</v>
      </c>
      <c r="D146" t="s">
        <v>55</v>
      </c>
      <c r="E146" t="s">
        <v>6</v>
      </c>
      <c r="F146" t="s">
        <v>49</v>
      </c>
      <c r="G146">
        <v>8337</v>
      </c>
      <c r="H146" t="s">
        <v>136</v>
      </c>
      <c r="I146" t="s">
        <v>121</v>
      </c>
    </row>
    <row r="147" spans="1:9" x14ac:dyDescent="0.3">
      <c r="A147" t="s">
        <v>87</v>
      </c>
      <c r="B147" t="s">
        <v>82</v>
      </c>
      <c r="C147" t="s">
        <v>9</v>
      </c>
      <c r="D147" t="s">
        <v>56</v>
      </c>
      <c r="E147" t="s">
        <v>4</v>
      </c>
      <c r="F147" t="s">
        <v>49</v>
      </c>
      <c r="G147">
        <v>1261</v>
      </c>
      <c r="H147" t="s">
        <v>136</v>
      </c>
      <c r="I147" t="s">
        <v>126</v>
      </c>
    </row>
    <row r="148" spans="1:9" x14ac:dyDescent="0.3">
      <c r="A148" t="s">
        <v>87</v>
      </c>
      <c r="B148" t="s">
        <v>82</v>
      </c>
      <c r="C148" t="s">
        <v>9</v>
      </c>
      <c r="D148" t="s">
        <v>59</v>
      </c>
      <c r="E148" t="s">
        <v>18</v>
      </c>
      <c r="F148" t="s">
        <v>49</v>
      </c>
      <c r="G148">
        <v>850</v>
      </c>
      <c r="H148" t="s">
        <v>136</v>
      </c>
      <c r="I148" t="s">
        <v>120</v>
      </c>
    </row>
    <row r="149" spans="1:9" x14ac:dyDescent="0.3">
      <c r="A149" t="s">
        <v>87</v>
      </c>
      <c r="B149" t="s">
        <v>82</v>
      </c>
      <c r="C149" t="s">
        <v>9</v>
      </c>
      <c r="D149" t="s">
        <v>60</v>
      </c>
      <c r="E149" t="s">
        <v>6</v>
      </c>
      <c r="F149" t="s">
        <v>49</v>
      </c>
      <c r="G149">
        <v>300</v>
      </c>
      <c r="H149" t="s">
        <v>136</v>
      </c>
      <c r="I149" t="s">
        <v>121</v>
      </c>
    </row>
    <row r="150" spans="1:9" x14ac:dyDescent="0.3">
      <c r="A150" t="s">
        <v>87</v>
      </c>
      <c r="B150" t="s">
        <v>82</v>
      </c>
      <c r="C150" t="s">
        <v>9</v>
      </c>
      <c r="D150" t="s">
        <v>61</v>
      </c>
      <c r="E150" t="s">
        <v>6</v>
      </c>
      <c r="F150" t="s">
        <v>49</v>
      </c>
      <c r="G150">
        <v>200</v>
      </c>
      <c r="H150" t="s">
        <v>136</v>
      </c>
      <c r="I150" t="s">
        <v>121</v>
      </c>
    </row>
    <row r="151" spans="1:9" x14ac:dyDescent="0.3">
      <c r="A151" t="s">
        <v>87</v>
      </c>
      <c r="B151" t="s">
        <v>82</v>
      </c>
      <c r="C151" t="s">
        <v>9</v>
      </c>
      <c r="D151" t="s">
        <v>20</v>
      </c>
      <c r="E151" t="s">
        <v>6</v>
      </c>
      <c r="F151" t="s">
        <v>49</v>
      </c>
      <c r="G151">
        <v>500</v>
      </c>
      <c r="H151" t="s">
        <v>136</v>
      </c>
      <c r="I151" t="s">
        <v>121</v>
      </c>
    </row>
    <row r="152" spans="1:9" x14ac:dyDescent="0.3">
      <c r="A152" t="s">
        <v>87</v>
      </c>
      <c r="B152" t="s">
        <v>82</v>
      </c>
      <c r="C152" t="s">
        <v>9</v>
      </c>
      <c r="D152" t="s">
        <v>20</v>
      </c>
      <c r="E152" t="s">
        <v>21</v>
      </c>
      <c r="F152" t="s">
        <v>49</v>
      </c>
      <c r="G152">
        <v>50.4</v>
      </c>
      <c r="H152" t="s">
        <v>136</v>
      </c>
      <c r="I152" t="s">
        <v>127</v>
      </c>
    </row>
    <row r="153" spans="1:9" x14ac:dyDescent="0.3">
      <c r="A153" t="s">
        <v>87</v>
      </c>
      <c r="B153" t="s">
        <v>25</v>
      </c>
      <c r="C153" t="s">
        <v>9</v>
      </c>
      <c r="D153" t="s">
        <v>25</v>
      </c>
      <c r="E153" t="s">
        <v>30</v>
      </c>
      <c r="F153" t="s">
        <v>49</v>
      </c>
      <c r="G153">
        <v>238</v>
      </c>
      <c r="H153" t="s">
        <v>136</v>
      </c>
      <c r="I153" t="s">
        <v>105</v>
      </c>
    </row>
    <row r="154" spans="1:9" x14ac:dyDescent="0.3">
      <c r="A154" t="s">
        <v>87</v>
      </c>
      <c r="B154" t="s">
        <v>25</v>
      </c>
      <c r="C154" t="s">
        <v>9</v>
      </c>
      <c r="D154" t="s">
        <v>25</v>
      </c>
      <c r="E154" t="s">
        <v>22</v>
      </c>
      <c r="F154" t="s">
        <v>49</v>
      </c>
      <c r="G154">
        <v>204</v>
      </c>
      <c r="H154" t="s">
        <v>136</v>
      </c>
      <c r="I154" t="s">
        <v>106</v>
      </c>
    </row>
    <row r="155" spans="1:9" x14ac:dyDescent="0.3">
      <c r="A155" t="s">
        <v>87</v>
      </c>
      <c r="B155" t="s">
        <v>25</v>
      </c>
      <c r="C155" t="s">
        <v>9</v>
      </c>
      <c r="D155" t="s">
        <v>25</v>
      </c>
      <c r="E155" t="s">
        <v>23</v>
      </c>
      <c r="F155" t="s">
        <v>49</v>
      </c>
      <c r="G155">
        <v>17780</v>
      </c>
      <c r="H155" t="s">
        <v>136</v>
      </c>
      <c r="I155" t="s">
        <v>107</v>
      </c>
    </row>
    <row r="156" spans="1:9" x14ac:dyDescent="0.3">
      <c r="A156" t="s">
        <v>87</v>
      </c>
      <c r="B156" t="s">
        <v>25</v>
      </c>
      <c r="C156" t="s">
        <v>9</v>
      </c>
      <c r="D156" t="s">
        <v>25</v>
      </c>
      <c r="E156" t="s">
        <v>24</v>
      </c>
      <c r="F156" t="s">
        <v>49</v>
      </c>
      <c r="G156">
        <v>9917</v>
      </c>
      <c r="H156" t="s">
        <v>136</v>
      </c>
      <c r="I156" t="s">
        <v>108</v>
      </c>
    </row>
    <row r="157" spans="1:9" x14ac:dyDescent="0.3">
      <c r="A157" t="s">
        <v>87</v>
      </c>
      <c r="B157" t="s">
        <v>25</v>
      </c>
      <c r="C157" t="s">
        <v>9</v>
      </c>
      <c r="D157" t="s">
        <v>25</v>
      </c>
      <c r="E157" t="s">
        <v>27</v>
      </c>
      <c r="F157" t="s">
        <v>50</v>
      </c>
      <c r="G157">
        <v>17510</v>
      </c>
      <c r="H157" t="s">
        <v>136</v>
      </c>
      <c r="I157" s="2" t="s">
        <v>135</v>
      </c>
    </row>
    <row r="158" spans="1:9" x14ac:dyDescent="0.3">
      <c r="A158" t="s">
        <v>87</v>
      </c>
      <c r="B158" t="s">
        <v>82</v>
      </c>
      <c r="C158" t="s">
        <v>28</v>
      </c>
      <c r="D158" t="s">
        <v>1</v>
      </c>
      <c r="E158" t="s">
        <v>18</v>
      </c>
      <c r="F158" t="s">
        <v>49</v>
      </c>
      <c r="G158">
        <v>38900</v>
      </c>
      <c r="H158" t="s">
        <v>136</v>
      </c>
      <c r="I158" t="s">
        <v>120</v>
      </c>
    </row>
    <row r="159" spans="1:9" x14ac:dyDescent="0.3">
      <c r="A159" t="s">
        <v>87</v>
      </c>
      <c r="B159" t="s">
        <v>82</v>
      </c>
      <c r="C159" t="s">
        <v>28</v>
      </c>
      <c r="D159" t="s">
        <v>1</v>
      </c>
      <c r="E159" t="s">
        <v>29</v>
      </c>
      <c r="F159" t="s">
        <v>49</v>
      </c>
      <c r="G159">
        <v>144</v>
      </c>
      <c r="H159" t="s">
        <v>136</v>
      </c>
      <c r="I159" t="s">
        <v>128</v>
      </c>
    </row>
    <row r="160" spans="1:9" x14ac:dyDescent="0.3">
      <c r="A160" t="s">
        <v>87</v>
      </c>
      <c r="B160" t="s">
        <v>25</v>
      </c>
      <c r="C160" t="s">
        <v>28</v>
      </c>
      <c r="D160" t="s">
        <v>25</v>
      </c>
      <c r="E160" t="s">
        <v>24</v>
      </c>
      <c r="F160" t="s">
        <v>49</v>
      </c>
      <c r="G160">
        <v>38900</v>
      </c>
      <c r="H160" t="s">
        <v>136</v>
      </c>
      <c r="I160" t="s">
        <v>108</v>
      </c>
    </row>
    <row r="161" spans="1:9" x14ac:dyDescent="0.3">
      <c r="A161" t="s">
        <v>87</v>
      </c>
      <c r="B161" t="s">
        <v>25</v>
      </c>
      <c r="C161" t="s">
        <v>28</v>
      </c>
      <c r="D161" t="s">
        <v>25</v>
      </c>
      <c r="E161" t="s">
        <v>31</v>
      </c>
      <c r="F161" t="s">
        <v>51</v>
      </c>
      <c r="G161">
        <v>152</v>
      </c>
      <c r="H161" t="s">
        <v>136</v>
      </c>
      <c r="I161" t="s">
        <v>109</v>
      </c>
    </row>
    <row r="162" spans="1:9" x14ac:dyDescent="0.3">
      <c r="A162" t="s">
        <v>87</v>
      </c>
      <c r="B162" t="s">
        <v>82</v>
      </c>
      <c r="C162" t="s">
        <v>33</v>
      </c>
      <c r="D162" t="s">
        <v>34</v>
      </c>
      <c r="E162" t="s">
        <v>35</v>
      </c>
      <c r="F162" t="s">
        <v>52</v>
      </c>
      <c r="G162">
        <v>81.8</v>
      </c>
      <c r="H162" t="s">
        <v>136</v>
      </c>
      <c r="I162" t="s">
        <v>119</v>
      </c>
    </row>
    <row r="163" spans="1:9" x14ac:dyDescent="0.3">
      <c r="A163" t="s">
        <v>87</v>
      </c>
      <c r="B163" t="s">
        <v>82</v>
      </c>
      <c r="C163" t="s">
        <v>33</v>
      </c>
      <c r="D163" t="s">
        <v>1</v>
      </c>
      <c r="E163" t="s">
        <v>18</v>
      </c>
      <c r="F163" t="s">
        <v>49</v>
      </c>
      <c r="G163">
        <v>11200</v>
      </c>
      <c r="H163" t="s">
        <v>136</v>
      </c>
      <c r="I163" t="s">
        <v>120</v>
      </c>
    </row>
    <row r="164" spans="1:9" x14ac:dyDescent="0.3">
      <c r="A164" t="s">
        <v>87</v>
      </c>
      <c r="B164" t="s">
        <v>82</v>
      </c>
      <c r="C164" t="s">
        <v>33</v>
      </c>
      <c r="D164" t="s">
        <v>36</v>
      </c>
      <c r="E164" t="s">
        <v>37</v>
      </c>
      <c r="F164" t="s">
        <v>53</v>
      </c>
      <c r="G164">
        <v>1091</v>
      </c>
      <c r="H164" t="s">
        <v>97</v>
      </c>
      <c r="I164" t="s">
        <v>92</v>
      </c>
    </row>
    <row r="165" spans="1:9" x14ac:dyDescent="0.3">
      <c r="A165" t="s">
        <v>87</v>
      </c>
      <c r="B165" t="s">
        <v>82</v>
      </c>
      <c r="C165" t="s">
        <v>33</v>
      </c>
      <c r="D165" t="s">
        <v>36</v>
      </c>
      <c r="E165" t="s">
        <v>38</v>
      </c>
      <c r="F165" t="s">
        <v>53</v>
      </c>
      <c r="G165">
        <v>1000</v>
      </c>
      <c r="H165" t="s">
        <v>97</v>
      </c>
      <c r="I165" t="s">
        <v>98</v>
      </c>
    </row>
    <row r="166" spans="1:9" x14ac:dyDescent="0.3">
      <c r="A166" t="s">
        <v>87</v>
      </c>
      <c r="B166" t="s">
        <v>82</v>
      </c>
      <c r="C166" t="s">
        <v>33</v>
      </c>
      <c r="D166" t="s">
        <v>36</v>
      </c>
      <c r="E166" t="s">
        <v>39</v>
      </c>
      <c r="F166" t="s">
        <v>53</v>
      </c>
      <c r="G166">
        <v>91</v>
      </c>
      <c r="H166" t="s">
        <v>97</v>
      </c>
      <c r="I166" t="s">
        <v>99</v>
      </c>
    </row>
    <row r="167" spans="1:9" x14ac:dyDescent="0.3">
      <c r="A167" t="s">
        <v>87</v>
      </c>
      <c r="B167" t="s">
        <v>82</v>
      </c>
      <c r="C167" t="s">
        <v>33</v>
      </c>
      <c r="D167" t="s">
        <v>36</v>
      </c>
      <c r="E167" t="s">
        <v>40</v>
      </c>
      <c r="F167" t="s">
        <v>94</v>
      </c>
      <c r="G167">
        <v>40000</v>
      </c>
      <c r="H167" t="s">
        <v>97</v>
      </c>
      <c r="I167" t="s">
        <v>100</v>
      </c>
    </row>
    <row r="168" spans="1:9" x14ac:dyDescent="0.3">
      <c r="A168" t="s">
        <v>87</v>
      </c>
      <c r="B168" t="s">
        <v>82</v>
      </c>
      <c r="C168" t="s">
        <v>33</v>
      </c>
      <c r="D168" t="s">
        <v>36</v>
      </c>
      <c r="E168" t="s">
        <v>41</v>
      </c>
      <c r="F168" t="s">
        <v>94</v>
      </c>
      <c r="G168">
        <v>3640</v>
      </c>
      <c r="H168" t="s">
        <v>97</v>
      </c>
      <c r="I168" t="s">
        <v>101</v>
      </c>
    </row>
    <row r="169" spans="1:9" x14ac:dyDescent="0.3">
      <c r="A169" t="s">
        <v>87</v>
      </c>
      <c r="B169" t="s">
        <v>25</v>
      </c>
      <c r="C169" t="s">
        <v>33</v>
      </c>
      <c r="D169" t="s">
        <v>25</v>
      </c>
      <c r="E169" t="s">
        <v>42</v>
      </c>
      <c r="F169" t="s">
        <v>91</v>
      </c>
      <c r="G169">
        <f>600*45</f>
        <v>27000</v>
      </c>
      <c r="H169" t="s">
        <v>136</v>
      </c>
      <c r="I169" t="s">
        <v>103</v>
      </c>
    </row>
    <row r="170" spans="1:9" x14ac:dyDescent="0.3">
      <c r="A170" t="s">
        <v>87</v>
      </c>
      <c r="B170" t="s">
        <v>25</v>
      </c>
      <c r="C170" t="s">
        <v>33</v>
      </c>
      <c r="D170" t="s">
        <v>25</v>
      </c>
      <c r="E170" t="s">
        <v>27</v>
      </c>
      <c r="F170" t="s">
        <v>50</v>
      </c>
      <c r="G170">
        <v>5</v>
      </c>
      <c r="H170" t="s">
        <v>136</v>
      </c>
      <c r="I170" s="2" t="s">
        <v>135</v>
      </c>
    </row>
    <row r="171" spans="1:9" x14ac:dyDescent="0.3">
      <c r="A171" t="s">
        <v>87</v>
      </c>
      <c r="B171" t="s">
        <v>44</v>
      </c>
      <c r="C171" t="s">
        <v>9</v>
      </c>
      <c r="D171" t="s">
        <v>12</v>
      </c>
      <c r="E171" t="s">
        <v>21</v>
      </c>
      <c r="F171" t="s">
        <v>49</v>
      </c>
      <c r="G171">
        <f>85*10</f>
        <v>850</v>
      </c>
      <c r="H171" t="s">
        <v>136</v>
      </c>
      <c r="I171" t="s">
        <v>127</v>
      </c>
    </row>
    <row r="172" spans="1:9" x14ac:dyDescent="0.3">
      <c r="A172" t="s">
        <v>87</v>
      </c>
      <c r="B172" t="s">
        <v>44</v>
      </c>
      <c r="C172" t="s">
        <v>9</v>
      </c>
      <c r="D172" t="s">
        <v>45</v>
      </c>
      <c r="E172" t="s">
        <v>46</v>
      </c>
      <c r="F172" t="s">
        <v>54</v>
      </c>
      <c r="G172">
        <v>200</v>
      </c>
      <c r="H172" t="s">
        <v>136</v>
      </c>
      <c r="I172" t="s">
        <v>134</v>
      </c>
    </row>
    <row r="173" spans="1:9" x14ac:dyDescent="0.3">
      <c r="A173" t="s">
        <v>87</v>
      </c>
      <c r="B173" t="s">
        <v>63</v>
      </c>
      <c r="C173" t="s">
        <v>0</v>
      </c>
      <c r="D173" t="s">
        <v>3</v>
      </c>
      <c r="E173" t="s">
        <v>95</v>
      </c>
      <c r="F173" t="s">
        <v>49</v>
      </c>
      <c r="G173">
        <f>2058+3822</f>
        <v>5880</v>
      </c>
      <c r="H173" t="s">
        <v>136</v>
      </c>
      <c r="I173" t="s">
        <v>111</v>
      </c>
    </row>
    <row r="174" spans="1:9" x14ac:dyDescent="0.3">
      <c r="A174" t="s">
        <v>87</v>
      </c>
      <c r="B174" t="s">
        <v>63</v>
      </c>
      <c r="C174" t="s">
        <v>9</v>
      </c>
      <c r="D174" t="s">
        <v>56</v>
      </c>
      <c r="E174" t="s">
        <v>95</v>
      </c>
      <c r="F174" t="s">
        <v>49</v>
      </c>
      <c r="G174">
        <f>1261+441</f>
        <v>1702</v>
      </c>
      <c r="H174" t="s">
        <v>136</v>
      </c>
      <c r="I174" t="s">
        <v>111</v>
      </c>
    </row>
    <row r="175" spans="1:9" x14ac:dyDescent="0.3">
      <c r="A175" t="s">
        <v>87</v>
      </c>
      <c r="B175" t="s">
        <v>63</v>
      </c>
      <c r="C175" t="s">
        <v>9</v>
      </c>
      <c r="D175" t="s">
        <v>20</v>
      </c>
      <c r="E175" t="s">
        <v>21</v>
      </c>
      <c r="F175" t="s">
        <v>49</v>
      </c>
      <c r="G175">
        <v>50.4</v>
      </c>
      <c r="H175" t="s">
        <v>136</v>
      </c>
      <c r="I175" t="s">
        <v>113</v>
      </c>
    </row>
    <row r="176" spans="1:9" x14ac:dyDescent="0.3">
      <c r="A176" t="s">
        <v>87</v>
      </c>
      <c r="B176" t="s">
        <v>63</v>
      </c>
      <c r="C176" t="s">
        <v>33</v>
      </c>
      <c r="D176" t="s">
        <v>34</v>
      </c>
      <c r="E176" t="s">
        <v>64</v>
      </c>
      <c r="F176" t="s">
        <v>49</v>
      </c>
      <c r="G176">
        <v>197690</v>
      </c>
      <c r="H176" t="s">
        <v>136</v>
      </c>
      <c r="I176" t="s">
        <v>114</v>
      </c>
    </row>
    <row r="177" spans="1:10" x14ac:dyDescent="0.3">
      <c r="A177" t="s">
        <v>87</v>
      </c>
      <c r="B177" t="s">
        <v>63</v>
      </c>
      <c r="C177" t="s">
        <v>33</v>
      </c>
      <c r="D177" t="s">
        <v>65</v>
      </c>
      <c r="E177" t="s">
        <v>66</v>
      </c>
      <c r="F177" t="s">
        <v>49</v>
      </c>
      <c r="G177">
        <v>11200</v>
      </c>
      <c r="H177" t="s">
        <v>136</v>
      </c>
      <c r="I177" t="s">
        <v>115</v>
      </c>
    </row>
    <row r="178" spans="1:10" x14ac:dyDescent="0.3">
      <c r="A178" t="s">
        <v>87</v>
      </c>
      <c r="B178" t="s">
        <v>82</v>
      </c>
      <c r="C178" t="s">
        <v>68</v>
      </c>
      <c r="D178" t="s">
        <v>69</v>
      </c>
      <c r="E178" t="s">
        <v>15</v>
      </c>
      <c r="F178" t="s">
        <v>49</v>
      </c>
      <c r="G178">
        <v>220</v>
      </c>
      <c r="H178" t="s">
        <v>136</v>
      </c>
      <c r="I178" t="s">
        <v>125</v>
      </c>
      <c r="J178">
        <f>G178/SUM(G178:G181)</f>
        <v>0.3565640194489465</v>
      </c>
    </row>
    <row r="179" spans="1:10" x14ac:dyDescent="0.3">
      <c r="A179" t="s">
        <v>87</v>
      </c>
      <c r="B179" t="s">
        <v>82</v>
      </c>
      <c r="C179" t="s">
        <v>68</v>
      </c>
      <c r="D179" t="s">
        <v>69</v>
      </c>
      <c r="E179" t="s">
        <v>70</v>
      </c>
      <c r="F179" t="s">
        <v>49</v>
      </c>
      <c r="G179">
        <v>219</v>
      </c>
      <c r="H179" t="s">
        <v>136</v>
      </c>
      <c r="I179" t="s">
        <v>129</v>
      </c>
    </row>
    <row r="180" spans="1:10" x14ac:dyDescent="0.3">
      <c r="A180" t="s">
        <v>87</v>
      </c>
      <c r="B180" t="s">
        <v>82</v>
      </c>
      <c r="C180" t="s">
        <v>68</v>
      </c>
      <c r="D180" t="s">
        <v>69</v>
      </c>
      <c r="E180" t="s">
        <v>71</v>
      </c>
      <c r="F180" t="s">
        <v>49</v>
      </c>
      <c r="G180">
        <v>20</v>
      </c>
      <c r="H180" t="s">
        <v>136</v>
      </c>
      <c r="I180" t="s">
        <v>130</v>
      </c>
    </row>
    <row r="181" spans="1:10" x14ac:dyDescent="0.3">
      <c r="A181" t="s">
        <v>87</v>
      </c>
      <c r="B181" t="s">
        <v>82</v>
      </c>
      <c r="C181" t="s">
        <v>68</v>
      </c>
      <c r="D181" t="s">
        <v>69</v>
      </c>
      <c r="E181" t="s">
        <v>72</v>
      </c>
      <c r="F181" t="s">
        <v>49</v>
      </c>
      <c r="G181">
        <v>158</v>
      </c>
      <c r="H181" t="s">
        <v>136</v>
      </c>
      <c r="I181" t="s">
        <v>131</v>
      </c>
    </row>
    <row r="182" spans="1:10" x14ac:dyDescent="0.3">
      <c r="A182" t="s">
        <v>87</v>
      </c>
      <c r="B182" t="s">
        <v>25</v>
      </c>
      <c r="C182" t="s">
        <v>68</v>
      </c>
      <c r="D182" t="s">
        <v>73</v>
      </c>
      <c r="E182" t="s">
        <v>30</v>
      </c>
      <c r="F182" t="s">
        <v>49</v>
      </c>
      <c r="G182">
        <v>220</v>
      </c>
      <c r="H182" t="s">
        <v>136</v>
      </c>
      <c r="I182" t="s">
        <v>105</v>
      </c>
    </row>
    <row r="183" spans="1:10" x14ac:dyDescent="0.3">
      <c r="A183" t="s">
        <v>87</v>
      </c>
      <c r="B183" t="s">
        <v>63</v>
      </c>
      <c r="C183" t="s">
        <v>68</v>
      </c>
      <c r="D183" t="s">
        <v>69</v>
      </c>
      <c r="E183" t="s">
        <v>70</v>
      </c>
      <c r="F183" t="s">
        <v>49</v>
      </c>
      <c r="G183">
        <v>219</v>
      </c>
      <c r="H183" t="s">
        <v>136</v>
      </c>
      <c r="I183" t="s">
        <v>116</v>
      </c>
    </row>
    <row r="184" spans="1:10" x14ac:dyDescent="0.3">
      <c r="A184" t="s">
        <v>87</v>
      </c>
      <c r="B184" t="s">
        <v>63</v>
      </c>
      <c r="C184" t="s">
        <v>68</v>
      </c>
      <c r="D184" t="s">
        <v>69</v>
      </c>
      <c r="E184" t="s">
        <v>72</v>
      </c>
      <c r="F184" t="s">
        <v>49</v>
      </c>
      <c r="G184">
        <v>158</v>
      </c>
      <c r="H184" t="s">
        <v>136</v>
      </c>
      <c r="I184" t="s">
        <v>117</v>
      </c>
    </row>
    <row r="185" spans="1:10" x14ac:dyDescent="0.3">
      <c r="A185" t="s">
        <v>87</v>
      </c>
      <c r="B185" t="s">
        <v>63</v>
      </c>
      <c r="C185" t="s">
        <v>68</v>
      </c>
      <c r="D185" t="s">
        <v>69</v>
      </c>
      <c r="E185" t="s">
        <v>71</v>
      </c>
      <c r="F185" t="s">
        <v>49</v>
      </c>
      <c r="G185">
        <v>20</v>
      </c>
      <c r="H185" t="s">
        <v>136</v>
      </c>
      <c r="I185" t="s">
        <v>118</v>
      </c>
    </row>
    <row r="186" spans="1:10" x14ac:dyDescent="0.3">
      <c r="A186" t="s">
        <v>87</v>
      </c>
      <c r="B186" t="s">
        <v>82</v>
      </c>
      <c r="C186" t="s">
        <v>74</v>
      </c>
      <c r="D186" t="s">
        <v>75</v>
      </c>
      <c r="E186" t="s">
        <v>15</v>
      </c>
      <c r="F186" t="s">
        <v>49</v>
      </c>
      <c r="G186">
        <v>3</v>
      </c>
      <c r="H186" t="s">
        <v>136</v>
      </c>
      <c r="I186" t="s">
        <v>125</v>
      </c>
    </row>
    <row r="187" spans="1:10" x14ac:dyDescent="0.3">
      <c r="A187" t="s">
        <v>87</v>
      </c>
      <c r="B187" t="s">
        <v>82</v>
      </c>
      <c r="C187" t="s">
        <v>74</v>
      </c>
      <c r="D187" t="s">
        <v>75</v>
      </c>
      <c r="E187" t="s">
        <v>76</v>
      </c>
      <c r="F187" t="s">
        <v>49</v>
      </c>
      <c r="G187">
        <v>0.5</v>
      </c>
      <c r="H187" t="s">
        <v>136</v>
      </c>
      <c r="I187" t="s">
        <v>132</v>
      </c>
    </row>
    <row r="188" spans="1:10" x14ac:dyDescent="0.3">
      <c r="A188" t="s">
        <v>87</v>
      </c>
      <c r="B188" t="s">
        <v>82</v>
      </c>
      <c r="C188" t="s">
        <v>74</v>
      </c>
      <c r="D188" t="s">
        <v>75</v>
      </c>
      <c r="E188" t="s">
        <v>18</v>
      </c>
      <c r="F188" t="s">
        <v>49</v>
      </c>
      <c r="G188">
        <v>63</v>
      </c>
      <c r="H188" t="s">
        <v>136</v>
      </c>
      <c r="I188" t="s">
        <v>120</v>
      </c>
    </row>
    <row r="189" spans="1:10" x14ac:dyDescent="0.3">
      <c r="A189" t="s">
        <v>87</v>
      </c>
      <c r="B189" t="s">
        <v>82</v>
      </c>
      <c r="C189" t="s">
        <v>74</v>
      </c>
      <c r="D189" t="s">
        <v>75</v>
      </c>
      <c r="E189" t="s">
        <v>77</v>
      </c>
      <c r="F189" t="s">
        <v>49</v>
      </c>
      <c r="G189">
        <v>0.5</v>
      </c>
      <c r="H189" t="s">
        <v>136</v>
      </c>
      <c r="I189" t="s">
        <v>133</v>
      </c>
    </row>
    <row r="190" spans="1:10" x14ac:dyDescent="0.3">
      <c r="A190" t="s">
        <v>87</v>
      </c>
      <c r="B190" t="s">
        <v>82</v>
      </c>
      <c r="C190" t="s">
        <v>74</v>
      </c>
      <c r="D190" t="s">
        <v>75</v>
      </c>
      <c r="E190" t="s">
        <v>14</v>
      </c>
      <c r="F190" t="s">
        <v>49</v>
      </c>
      <c r="G190">
        <v>12.04</v>
      </c>
      <c r="H190" t="s">
        <v>136</v>
      </c>
      <c r="I190" t="s">
        <v>124</v>
      </c>
    </row>
    <row r="191" spans="1:10" x14ac:dyDescent="0.3">
      <c r="A191" t="s">
        <v>87</v>
      </c>
      <c r="B191" t="s">
        <v>82</v>
      </c>
      <c r="C191" t="s">
        <v>74</v>
      </c>
      <c r="D191" t="s">
        <v>75</v>
      </c>
      <c r="E191" t="s">
        <v>70</v>
      </c>
      <c r="F191" t="s">
        <v>49</v>
      </c>
      <c r="G191">
        <v>27</v>
      </c>
      <c r="H191" t="s">
        <v>136</v>
      </c>
      <c r="I191" t="s">
        <v>129</v>
      </c>
    </row>
    <row r="192" spans="1:10" x14ac:dyDescent="0.3">
      <c r="A192" t="s">
        <v>87</v>
      </c>
      <c r="B192" t="s">
        <v>82</v>
      </c>
      <c r="C192" t="s">
        <v>74</v>
      </c>
      <c r="D192" t="s">
        <v>75</v>
      </c>
      <c r="E192" t="s">
        <v>72</v>
      </c>
      <c r="F192" t="s">
        <v>49</v>
      </c>
      <c r="G192">
        <v>6</v>
      </c>
      <c r="H192" t="s">
        <v>136</v>
      </c>
      <c r="I192" t="s">
        <v>131</v>
      </c>
    </row>
    <row r="193" spans="1:9" x14ac:dyDescent="0.3">
      <c r="A193" t="s">
        <v>87</v>
      </c>
      <c r="B193" t="s">
        <v>25</v>
      </c>
      <c r="C193" t="s">
        <v>74</v>
      </c>
      <c r="D193" t="s">
        <v>75</v>
      </c>
      <c r="E193" t="s">
        <v>30</v>
      </c>
      <c r="F193" t="s">
        <v>49</v>
      </c>
      <c r="G193">
        <v>3</v>
      </c>
      <c r="H193" t="s">
        <v>136</v>
      </c>
      <c r="I193" t="s">
        <v>105</v>
      </c>
    </row>
    <row r="194" spans="1:9" x14ac:dyDescent="0.3">
      <c r="A194" t="s">
        <v>87</v>
      </c>
      <c r="B194" t="s">
        <v>25</v>
      </c>
      <c r="C194" t="s">
        <v>74</v>
      </c>
      <c r="D194" t="s">
        <v>75</v>
      </c>
      <c r="E194" t="s">
        <v>24</v>
      </c>
      <c r="F194" t="s">
        <v>49</v>
      </c>
      <c r="G194">
        <v>63</v>
      </c>
      <c r="H194" t="s">
        <v>136</v>
      </c>
      <c r="I194" t="s">
        <v>108</v>
      </c>
    </row>
    <row r="195" spans="1:9" x14ac:dyDescent="0.3">
      <c r="A195" t="s">
        <v>87</v>
      </c>
      <c r="B195" t="s">
        <v>25</v>
      </c>
      <c r="C195" t="s">
        <v>74</v>
      </c>
      <c r="D195" t="s">
        <v>75</v>
      </c>
      <c r="E195" t="s">
        <v>22</v>
      </c>
      <c r="F195" t="s">
        <v>49</v>
      </c>
      <c r="G195">
        <v>12.04</v>
      </c>
      <c r="H195" t="s">
        <v>136</v>
      </c>
      <c r="I195" t="s">
        <v>106</v>
      </c>
    </row>
    <row r="196" spans="1:9" x14ac:dyDescent="0.3">
      <c r="A196" t="s">
        <v>87</v>
      </c>
      <c r="B196" t="s">
        <v>63</v>
      </c>
      <c r="C196" t="s">
        <v>74</v>
      </c>
      <c r="D196" t="s">
        <v>75</v>
      </c>
      <c r="E196" t="s">
        <v>70</v>
      </c>
      <c r="F196" t="s">
        <v>49</v>
      </c>
      <c r="G196">
        <v>27</v>
      </c>
      <c r="H196" t="s">
        <v>136</v>
      </c>
      <c r="I196" t="s">
        <v>116</v>
      </c>
    </row>
    <row r="197" spans="1:9" x14ac:dyDescent="0.3">
      <c r="A197" t="s">
        <v>87</v>
      </c>
      <c r="B197" t="s">
        <v>63</v>
      </c>
      <c r="C197" t="s">
        <v>74</v>
      </c>
      <c r="D197" t="s">
        <v>75</v>
      </c>
      <c r="E197" t="s">
        <v>72</v>
      </c>
      <c r="F197" t="s">
        <v>49</v>
      </c>
      <c r="G197">
        <v>6</v>
      </c>
      <c r="H197" t="s">
        <v>136</v>
      </c>
      <c r="I197" t="s">
        <v>117</v>
      </c>
    </row>
    <row r="198" spans="1:9" x14ac:dyDescent="0.3">
      <c r="A198" t="s">
        <v>88</v>
      </c>
      <c r="B198" t="s">
        <v>82</v>
      </c>
      <c r="C198" t="s">
        <v>0</v>
      </c>
      <c r="D198" t="s">
        <v>3</v>
      </c>
      <c r="E198" t="s">
        <v>4</v>
      </c>
      <c r="F198" t="s">
        <v>49</v>
      </c>
      <c r="G198">
        <v>8400</v>
      </c>
      <c r="H198" t="s">
        <v>136</v>
      </c>
      <c r="I198" t="s">
        <v>126</v>
      </c>
    </row>
    <row r="199" spans="1:9" x14ac:dyDescent="0.3">
      <c r="A199" t="s">
        <v>88</v>
      </c>
      <c r="B199" t="s">
        <v>82</v>
      </c>
      <c r="C199" t="s">
        <v>0</v>
      </c>
      <c r="D199" t="s">
        <v>58</v>
      </c>
      <c r="E199" t="s">
        <v>6</v>
      </c>
      <c r="F199" t="s">
        <v>49</v>
      </c>
      <c r="G199">
        <v>3100</v>
      </c>
      <c r="H199" t="s">
        <v>136</v>
      </c>
      <c r="I199" t="s">
        <v>121</v>
      </c>
    </row>
    <row r="200" spans="1:9" x14ac:dyDescent="0.3">
      <c r="A200" t="s">
        <v>88</v>
      </c>
      <c r="B200" t="s">
        <v>82</v>
      </c>
      <c r="C200" t="s">
        <v>0</v>
      </c>
      <c r="D200" t="s">
        <v>7</v>
      </c>
      <c r="E200" t="s">
        <v>8</v>
      </c>
      <c r="F200" t="s">
        <v>49</v>
      </c>
      <c r="G200">
        <v>3200</v>
      </c>
      <c r="H200" t="s">
        <v>136</v>
      </c>
      <c r="I200" t="s">
        <v>123</v>
      </c>
    </row>
    <row r="201" spans="1:9" x14ac:dyDescent="0.3">
      <c r="A201" t="s">
        <v>88</v>
      </c>
      <c r="B201" t="s">
        <v>82</v>
      </c>
      <c r="C201" t="s">
        <v>9</v>
      </c>
      <c r="D201" t="s">
        <v>57</v>
      </c>
      <c r="E201" t="s">
        <v>18</v>
      </c>
      <c r="F201" t="s">
        <v>49</v>
      </c>
      <c r="G201">
        <v>3100</v>
      </c>
      <c r="H201" t="s">
        <v>136</v>
      </c>
      <c r="I201" t="s">
        <v>120</v>
      </c>
    </row>
    <row r="202" spans="1:9" x14ac:dyDescent="0.3">
      <c r="A202" t="s">
        <v>88</v>
      </c>
      <c r="B202" t="s">
        <v>82</v>
      </c>
      <c r="C202" t="s">
        <v>9</v>
      </c>
      <c r="D202" t="s">
        <v>5</v>
      </c>
      <c r="E202" t="s">
        <v>6</v>
      </c>
      <c r="F202" t="s">
        <v>49</v>
      </c>
      <c r="G202">
        <v>251</v>
      </c>
      <c r="H202" t="s">
        <v>136</v>
      </c>
      <c r="I202" t="s">
        <v>121</v>
      </c>
    </row>
    <row r="203" spans="1:9" x14ac:dyDescent="0.3">
      <c r="A203" t="s">
        <v>88</v>
      </c>
      <c r="B203" t="s">
        <v>82</v>
      </c>
      <c r="C203" t="s">
        <v>9</v>
      </c>
      <c r="D203" t="s">
        <v>5</v>
      </c>
      <c r="E203" t="s">
        <v>8</v>
      </c>
      <c r="F203" t="s">
        <v>49</v>
      </c>
      <c r="G203">
        <v>251</v>
      </c>
      <c r="H203" t="s">
        <v>136</v>
      </c>
      <c r="I203" t="s">
        <v>123</v>
      </c>
    </row>
    <row r="204" spans="1:9" x14ac:dyDescent="0.3">
      <c r="A204" t="s">
        <v>88</v>
      </c>
      <c r="B204" t="s">
        <v>82</v>
      </c>
      <c r="C204" t="s">
        <v>9</v>
      </c>
      <c r="D204" t="s">
        <v>12</v>
      </c>
      <c r="E204" t="s">
        <v>8</v>
      </c>
      <c r="F204" t="s">
        <v>49</v>
      </c>
      <c r="G204">
        <v>2200</v>
      </c>
      <c r="H204" t="s">
        <v>136</v>
      </c>
      <c r="I204" t="s">
        <v>123</v>
      </c>
    </row>
    <row r="205" spans="1:9" x14ac:dyDescent="0.3">
      <c r="A205" t="s">
        <v>88</v>
      </c>
      <c r="B205" t="s">
        <v>82</v>
      </c>
      <c r="C205" t="s">
        <v>9</v>
      </c>
      <c r="D205" t="s">
        <v>12</v>
      </c>
      <c r="E205" t="s">
        <v>6</v>
      </c>
      <c r="F205" t="s">
        <v>49</v>
      </c>
      <c r="G205">
        <v>2200</v>
      </c>
      <c r="H205" t="s">
        <v>136</v>
      </c>
      <c r="I205" t="s">
        <v>121</v>
      </c>
    </row>
    <row r="206" spans="1:9" x14ac:dyDescent="0.3">
      <c r="A206" t="s">
        <v>88</v>
      </c>
      <c r="B206" t="s">
        <v>82</v>
      </c>
      <c r="C206" t="s">
        <v>9</v>
      </c>
      <c r="D206" t="s">
        <v>12</v>
      </c>
      <c r="E206" t="s">
        <v>11</v>
      </c>
      <c r="F206" t="s">
        <v>49</v>
      </c>
      <c r="G206">
        <v>100</v>
      </c>
      <c r="H206" t="s">
        <v>136</v>
      </c>
      <c r="I206" t="s">
        <v>122</v>
      </c>
    </row>
    <row r="207" spans="1:9" x14ac:dyDescent="0.3">
      <c r="A207" t="s">
        <v>88</v>
      </c>
      <c r="B207" t="s">
        <v>82</v>
      </c>
      <c r="C207" t="s">
        <v>9</v>
      </c>
      <c r="D207" t="s">
        <v>13</v>
      </c>
      <c r="E207" t="s">
        <v>8</v>
      </c>
      <c r="F207" t="s">
        <v>49</v>
      </c>
      <c r="G207">
        <v>828</v>
      </c>
      <c r="H207" t="s">
        <v>136</v>
      </c>
      <c r="I207" t="s">
        <v>123</v>
      </c>
    </row>
    <row r="208" spans="1:9" x14ac:dyDescent="0.3">
      <c r="A208" t="s">
        <v>88</v>
      </c>
      <c r="B208" t="s">
        <v>82</v>
      </c>
      <c r="C208" t="s">
        <v>9</v>
      </c>
      <c r="D208" t="s">
        <v>13</v>
      </c>
      <c r="E208" t="s">
        <v>6</v>
      </c>
      <c r="F208" t="s">
        <v>49</v>
      </c>
      <c r="G208">
        <v>2173</v>
      </c>
      <c r="H208" t="s">
        <v>136</v>
      </c>
      <c r="I208" t="s">
        <v>121</v>
      </c>
    </row>
    <row r="209" spans="1:9" x14ac:dyDescent="0.3">
      <c r="A209" t="s">
        <v>88</v>
      </c>
      <c r="B209" t="s">
        <v>82</v>
      </c>
      <c r="C209" t="s">
        <v>9</v>
      </c>
      <c r="D209" t="s">
        <v>13</v>
      </c>
      <c r="E209" t="s">
        <v>14</v>
      </c>
      <c r="F209" t="s">
        <v>49</v>
      </c>
      <c r="G209">
        <v>207</v>
      </c>
      <c r="H209" t="s">
        <v>136</v>
      </c>
      <c r="I209" t="s">
        <v>124</v>
      </c>
    </row>
    <row r="210" spans="1:9" x14ac:dyDescent="0.3">
      <c r="A210" t="s">
        <v>88</v>
      </c>
      <c r="B210" t="s">
        <v>82</v>
      </c>
      <c r="C210" t="s">
        <v>9</v>
      </c>
      <c r="D210" t="s">
        <v>13</v>
      </c>
      <c r="E210" t="s">
        <v>15</v>
      </c>
      <c r="F210" t="s">
        <v>49</v>
      </c>
      <c r="G210">
        <v>242</v>
      </c>
      <c r="H210" t="s">
        <v>136</v>
      </c>
      <c r="I210" t="s">
        <v>125</v>
      </c>
    </row>
    <row r="211" spans="1:9" x14ac:dyDescent="0.3">
      <c r="A211" t="s">
        <v>88</v>
      </c>
      <c r="B211" t="s">
        <v>82</v>
      </c>
      <c r="C211" t="s">
        <v>9</v>
      </c>
      <c r="D211" t="s">
        <v>16</v>
      </c>
      <c r="E211" t="s">
        <v>6</v>
      </c>
      <c r="F211" t="s">
        <v>49</v>
      </c>
      <c r="G211">
        <v>150</v>
      </c>
      <c r="H211" t="s">
        <v>136</v>
      </c>
      <c r="I211" t="s">
        <v>121</v>
      </c>
    </row>
    <row r="212" spans="1:9" x14ac:dyDescent="0.3">
      <c r="A212" t="s">
        <v>88</v>
      </c>
      <c r="B212" t="s">
        <v>82</v>
      </c>
      <c r="C212" t="s">
        <v>9</v>
      </c>
      <c r="D212" t="s">
        <v>55</v>
      </c>
      <c r="E212" t="s">
        <v>6</v>
      </c>
      <c r="F212" t="s">
        <v>49</v>
      </c>
      <c r="G212">
        <v>5652</v>
      </c>
      <c r="H212" t="s">
        <v>136</v>
      </c>
      <c r="I212" t="s">
        <v>121</v>
      </c>
    </row>
    <row r="213" spans="1:9" x14ac:dyDescent="0.3">
      <c r="A213" t="s">
        <v>88</v>
      </c>
      <c r="B213" t="s">
        <v>82</v>
      </c>
      <c r="C213" t="s">
        <v>9</v>
      </c>
      <c r="D213" t="s">
        <v>56</v>
      </c>
      <c r="E213" t="s">
        <v>4</v>
      </c>
      <c r="F213" t="s">
        <v>49</v>
      </c>
      <c r="G213">
        <v>1261</v>
      </c>
      <c r="H213" t="s">
        <v>136</v>
      </c>
      <c r="I213" t="s">
        <v>126</v>
      </c>
    </row>
    <row r="214" spans="1:9" x14ac:dyDescent="0.3">
      <c r="A214" t="s">
        <v>88</v>
      </c>
      <c r="B214" t="s">
        <v>82</v>
      </c>
      <c r="C214" t="s">
        <v>9</v>
      </c>
      <c r="D214" t="s">
        <v>59</v>
      </c>
      <c r="E214" t="s">
        <v>18</v>
      </c>
      <c r="F214" t="s">
        <v>49</v>
      </c>
      <c r="G214">
        <v>585</v>
      </c>
      <c r="H214" t="s">
        <v>136</v>
      </c>
      <c r="I214" t="s">
        <v>120</v>
      </c>
    </row>
    <row r="215" spans="1:9" x14ac:dyDescent="0.3">
      <c r="A215" t="s">
        <v>88</v>
      </c>
      <c r="B215" t="s">
        <v>82</v>
      </c>
      <c r="C215" t="s">
        <v>9</v>
      </c>
      <c r="D215" t="s">
        <v>60</v>
      </c>
      <c r="E215" t="s">
        <v>6</v>
      </c>
      <c r="F215" t="s">
        <v>49</v>
      </c>
      <c r="G215">
        <v>300</v>
      </c>
      <c r="H215" t="s">
        <v>136</v>
      </c>
      <c r="I215" t="s">
        <v>121</v>
      </c>
    </row>
    <row r="216" spans="1:9" x14ac:dyDescent="0.3">
      <c r="A216" t="s">
        <v>88</v>
      </c>
      <c r="B216" t="s">
        <v>82</v>
      </c>
      <c r="C216" t="s">
        <v>9</v>
      </c>
      <c r="D216" t="s">
        <v>61</v>
      </c>
      <c r="E216" t="s">
        <v>6</v>
      </c>
      <c r="F216" t="s">
        <v>49</v>
      </c>
      <c r="G216">
        <v>200</v>
      </c>
      <c r="H216" t="s">
        <v>136</v>
      </c>
      <c r="I216" t="s">
        <v>121</v>
      </c>
    </row>
    <row r="217" spans="1:9" x14ac:dyDescent="0.3">
      <c r="A217" t="s">
        <v>88</v>
      </c>
      <c r="B217" t="s">
        <v>82</v>
      </c>
      <c r="C217" t="s">
        <v>9</v>
      </c>
      <c r="D217" t="s">
        <v>20</v>
      </c>
      <c r="E217" t="s">
        <v>6</v>
      </c>
      <c r="F217" t="s">
        <v>49</v>
      </c>
      <c r="G217">
        <v>500</v>
      </c>
      <c r="H217" t="s">
        <v>136</v>
      </c>
      <c r="I217" t="s">
        <v>121</v>
      </c>
    </row>
    <row r="218" spans="1:9" x14ac:dyDescent="0.3">
      <c r="A218" t="s">
        <v>88</v>
      </c>
      <c r="B218" t="s">
        <v>82</v>
      </c>
      <c r="C218" t="s">
        <v>9</v>
      </c>
      <c r="D218" t="s">
        <v>20</v>
      </c>
      <c r="E218" t="s">
        <v>21</v>
      </c>
      <c r="F218" t="s">
        <v>49</v>
      </c>
      <c r="G218">
        <v>58.8</v>
      </c>
      <c r="H218" t="s">
        <v>136</v>
      </c>
      <c r="I218" t="s">
        <v>127</v>
      </c>
    </row>
    <row r="219" spans="1:9" x14ac:dyDescent="0.3">
      <c r="A219" t="s">
        <v>88</v>
      </c>
      <c r="B219" t="s">
        <v>25</v>
      </c>
      <c r="C219" t="s">
        <v>9</v>
      </c>
      <c r="D219" t="s">
        <v>25</v>
      </c>
      <c r="E219" t="s">
        <v>30</v>
      </c>
      <c r="F219" t="s">
        <v>49</v>
      </c>
      <c r="G219">
        <v>242</v>
      </c>
      <c r="H219" t="s">
        <v>136</v>
      </c>
      <c r="I219" t="s">
        <v>105</v>
      </c>
    </row>
    <row r="220" spans="1:9" x14ac:dyDescent="0.3">
      <c r="A220" t="s">
        <v>88</v>
      </c>
      <c r="B220" t="s">
        <v>25</v>
      </c>
      <c r="C220" t="s">
        <v>9</v>
      </c>
      <c r="D220" t="s">
        <v>25</v>
      </c>
      <c r="E220" t="s">
        <v>22</v>
      </c>
      <c r="F220" t="s">
        <v>49</v>
      </c>
      <c r="G220">
        <v>207</v>
      </c>
      <c r="H220" t="s">
        <v>136</v>
      </c>
      <c r="I220" t="s">
        <v>106</v>
      </c>
    </row>
    <row r="221" spans="1:9" x14ac:dyDescent="0.3">
      <c r="A221" t="s">
        <v>88</v>
      </c>
      <c r="B221" t="s">
        <v>25</v>
      </c>
      <c r="C221" t="s">
        <v>9</v>
      </c>
      <c r="D221" t="s">
        <v>25</v>
      </c>
      <c r="E221" t="s">
        <v>23</v>
      </c>
      <c r="F221" t="s">
        <v>49</v>
      </c>
      <c r="G221">
        <v>14404</v>
      </c>
      <c r="H221" t="s">
        <v>136</v>
      </c>
      <c r="I221" t="s">
        <v>107</v>
      </c>
    </row>
    <row r="222" spans="1:9" x14ac:dyDescent="0.3">
      <c r="A222" t="s">
        <v>88</v>
      </c>
      <c r="B222" t="s">
        <v>25</v>
      </c>
      <c r="C222" t="s">
        <v>9</v>
      </c>
      <c r="D222" t="s">
        <v>25</v>
      </c>
      <c r="E222" t="s">
        <v>24</v>
      </c>
      <c r="F222" t="s">
        <v>49</v>
      </c>
      <c r="G222">
        <v>10164</v>
      </c>
      <c r="H222" t="s">
        <v>136</v>
      </c>
      <c r="I222" t="s">
        <v>108</v>
      </c>
    </row>
    <row r="223" spans="1:9" x14ac:dyDescent="0.3">
      <c r="A223" t="s">
        <v>88</v>
      </c>
      <c r="B223" t="s">
        <v>25</v>
      </c>
      <c r="C223" t="s">
        <v>9</v>
      </c>
      <c r="D223" t="s">
        <v>25</v>
      </c>
      <c r="E223" t="s">
        <v>27</v>
      </c>
      <c r="F223" t="s">
        <v>50</v>
      </c>
      <c r="G223">
        <v>17510</v>
      </c>
      <c r="H223" t="s">
        <v>136</v>
      </c>
      <c r="I223" s="2" t="s">
        <v>135</v>
      </c>
    </row>
    <row r="224" spans="1:9" x14ac:dyDescent="0.3">
      <c r="A224" t="s">
        <v>88</v>
      </c>
      <c r="B224" t="s">
        <v>82</v>
      </c>
      <c r="C224" t="s">
        <v>28</v>
      </c>
      <c r="D224" t="s">
        <v>1</v>
      </c>
      <c r="E224" t="s">
        <v>18</v>
      </c>
      <c r="F224" t="s">
        <v>49</v>
      </c>
      <c r="G224">
        <v>69375</v>
      </c>
      <c r="H224" t="s">
        <v>136</v>
      </c>
      <c r="I224" t="s">
        <v>120</v>
      </c>
    </row>
    <row r="225" spans="1:9" x14ac:dyDescent="0.3">
      <c r="A225" t="s">
        <v>88</v>
      </c>
      <c r="B225" t="s">
        <v>82</v>
      </c>
      <c r="C225" t="s">
        <v>28</v>
      </c>
      <c r="D225" t="s">
        <v>1</v>
      </c>
      <c r="E225" t="s">
        <v>29</v>
      </c>
      <c r="F225" t="s">
        <v>49</v>
      </c>
      <c r="G225">
        <v>360</v>
      </c>
      <c r="H225" t="s">
        <v>136</v>
      </c>
      <c r="I225" t="s">
        <v>128</v>
      </c>
    </row>
    <row r="226" spans="1:9" x14ac:dyDescent="0.3">
      <c r="A226" t="s">
        <v>88</v>
      </c>
      <c r="B226" t="s">
        <v>25</v>
      </c>
      <c r="C226" t="s">
        <v>28</v>
      </c>
      <c r="D226" t="s">
        <v>25</v>
      </c>
      <c r="E226" t="s">
        <v>24</v>
      </c>
      <c r="F226" t="s">
        <v>49</v>
      </c>
      <c r="G226">
        <v>69375</v>
      </c>
      <c r="H226" t="s">
        <v>136</v>
      </c>
      <c r="I226" t="s">
        <v>108</v>
      </c>
    </row>
    <row r="227" spans="1:9" x14ac:dyDescent="0.3">
      <c r="A227" t="s">
        <v>88</v>
      </c>
      <c r="B227" t="s">
        <v>25</v>
      </c>
      <c r="C227" t="s">
        <v>28</v>
      </c>
      <c r="D227" t="s">
        <v>25</v>
      </c>
      <c r="E227" t="s">
        <v>31</v>
      </c>
      <c r="F227" t="s">
        <v>51</v>
      </c>
      <c r="G227">
        <v>190</v>
      </c>
      <c r="H227" t="s">
        <v>136</v>
      </c>
      <c r="I227" t="s">
        <v>109</v>
      </c>
    </row>
    <row r="228" spans="1:9" x14ac:dyDescent="0.3">
      <c r="A228" t="s">
        <v>88</v>
      </c>
      <c r="B228" t="s">
        <v>82</v>
      </c>
      <c r="C228" t="s">
        <v>33</v>
      </c>
      <c r="D228" t="s">
        <v>34</v>
      </c>
      <c r="E228" t="s">
        <v>35</v>
      </c>
      <c r="F228" t="s">
        <v>52</v>
      </c>
      <c r="G228">
        <v>102</v>
      </c>
      <c r="H228" t="s">
        <v>136</v>
      </c>
      <c r="I228" t="s">
        <v>119</v>
      </c>
    </row>
    <row r="229" spans="1:9" x14ac:dyDescent="0.3">
      <c r="A229" t="s">
        <v>88</v>
      </c>
      <c r="B229" t="s">
        <v>82</v>
      </c>
      <c r="C229" t="s">
        <v>33</v>
      </c>
      <c r="D229" t="s">
        <v>1</v>
      </c>
      <c r="E229" t="s">
        <v>18</v>
      </c>
      <c r="F229" t="s">
        <v>49</v>
      </c>
      <c r="G229">
        <v>14400</v>
      </c>
      <c r="H229" t="s">
        <v>136</v>
      </c>
      <c r="I229" t="s">
        <v>120</v>
      </c>
    </row>
    <row r="230" spans="1:9" x14ac:dyDescent="0.3">
      <c r="A230" t="s">
        <v>88</v>
      </c>
      <c r="B230" t="s">
        <v>82</v>
      </c>
      <c r="C230" t="s">
        <v>33</v>
      </c>
      <c r="D230" t="s">
        <v>36</v>
      </c>
      <c r="E230" t="s">
        <v>37</v>
      </c>
      <c r="F230" t="s">
        <v>53</v>
      </c>
      <c r="G230">
        <v>1121</v>
      </c>
      <c r="H230" t="s">
        <v>97</v>
      </c>
      <c r="I230" t="s">
        <v>92</v>
      </c>
    </row>
    <row r="231" spans="1:9" x14ac:dyDescent="0.3">
      <c r="A231" t="s">
        <v>88</v>
      </c>
      <c r="B231" t="s">
        <v>82</v>
      </c>
      <c r="C231" t="s">
        <v>33</v>
      </c>
      <c r="D231" t="s">
        <v>36</v>
      </c>
      <c r="E231" t="s">
        <v>38</v>
      </c>
      <c r="F231" t="s">
        <v>53</v>
      </c>
      <c r="G231">
        <v>1000</v>
      </c>
      <c r="H231" t="s">
        <v>97</v>
      </c>
      <c r="I231" t="s">
        <v>98</v>
      </c>
    </row>
    <row r="232" spans="1:9" x14ac:dyDescent="0.3">
      <c r="A232" t="s">
        <v>88</v>
      </c>
      <c r="B232" t="s">
        <v>82</v>
      </c>
      <c r="C232" t="s">
        <v>33</v>
      </c>
      <c r="D232" t="s">
        <v>36</v>
      </c>
      <c r="E232" t="s">
        <v>39</v>
      </c>
      <c r="F232" t="s">
        <v>53</v>
      </c>
      <c r="G232">
        <v>121</v>
      </c>
      <c r="H232" t="s">
        <v>97</v>
      </c>
      <c r="I232" t="s">
        <v>99</v>
      </c>
    </row>
    <row r="233" spans="1:9" x14ac:dyDescent="0.3">
      <c r="A233" t="s">
        <v>88</v>
      </c>
      <c r="B233" t="s">
        <v>82</v>
      </c>
      <c r="C233" t="s">
        <v>33</v>
      </c>
      <c r="D233" t="s">
        <v>36</v>
      </c>
      <c r="E233" t="s">
        <v>40</v>
      </c>
      <c r="F233" t="s">
        <v>94</v>
      </c>
      <c r="G233">
        <v>40000</v>
      </c>
      <c r="H233" t="s">
        <v>97</v>
      </c>
      <c r="I233" t="s">
        <v>100</v>
      </c>
    </row>
    <row r="234" spans="1:9" x14ac:dyDescent="0.3">
      <c r="A234" t="s">
        <v>88</v>
      </c>
      <c r="B234" t="s">
        <v>82</v>
      </c>
      <c r="C234" t="s">
        <v>33</v>
      </c>
      <c r="D234" t="s">
        <v>36</v>
      </c>
      <c r="E234" t="s">
        <v>41</v>
      </c>
      <c r="F234" t="s">
        <v>94</v>
      </c>
      <c r="G234">
        <v>4840</v>
      </c>
      <c r="H234" t="s">
        <v>97</v>
      </c>
      <c r="I234" t="s">
        <v>101</v>
      </c>
    </row>
    <row r="235" spans="1:9" x14ac:dyDescent="0.3">
      <c r="A235" t="s">
        <v>88</v>
      </c>
      <c r="B235" t="s">
        <v>25</v>
      </c>
      <c r="C235" t="s">
        <v>33</v>
      </c>
      <c r="D235" t="s">
        <v>25</v>
      </c>
      <c r="E235" t="s">
        <v>42</v>
      </c>
      <c r="F235" t="s">
        <v>91</v>
      </c>
      <c r="G235">
        <f>650*45</f>
        <v>29250</v>
      </c>
      <c r="H235" t="s">
        <v>136</v>
      </c>
      <c r="I235" t="s">
        <v>103</v>
      </c>
    </row>
    <row r="236" spans="1:9" x14ac:dyDescent="0.3">
      <c r="A236" t="s">
        <v>88</v>
      </c>
      <c r="B236" t="s">
        <v>25</v>
      </c>
      <c r="C236" t="s">
        <v>33</v>
      </c>
      <c r="D236" t="s">
        <v>25</v>
      </c>
      <c r="E236" t="s">
        <v>27</v>
      </c>
      <c r="F236" t="s">
        <v>50</v>
      </c>
      <c r="G236">
        <v>10</v>
      </c>
      <c r="H236" t="s">
        <v>136</v>
      </c>
      <c r="I236" s="2" t="s">
        <v>135</v>
      </c>
    </row>
    <row r="237" spans="1:9" x14ac:dyDescent="0.3">
      <c r="A237" t="s">
        <v>88</v>
      </c>
      <c r="B237" t="s">
        <v>44</v>
      </c>
      <c r="C237" t="s">
        <v>9</v>
      </c>
      <c r="D237" t="s">
        <v>12</v>
      </c>
      <c r="E237" t="s">
        <v>21</v>
      </c>
      <c r="F237" t="s">
        <v>49</v>
      </c>
      <c r="G237">
        <f>63*20</f>
        <v>1260</v>
      </c>
      <c r="H237" t="s">
        <v>136</v>
      </c>
      <c r="I237" t="s">
        <v>127</v>
      </c>
    </row>
    <row r="238" spans="1:9" x14ac:dyDescent="0.3">
      <c r="A238" t="s">
        <v>88</v>
      </c>
      <c r="B238" t="s">
        <v>44</v>
      </c>
      <c r="C238" t="s">
        <v>9</v>
      </c>
      <c r="D238" t="s">
        <v>45</v>
      </c>
      <c r="E238" t="s">
        <v>46</v>
      </c>
      <c r="F238" t="s">
        <v>54</v>
      </c>
      <c r="G238">
        <f>50*20</f>
        <v>1000</v>
      </c>
      <c r="H238" t="s">
        <v>136</v>
      </c>
      <c r="I238" t="s">
        <v>134</v>
      </c>
    </row>
    <row r="239" spans="1:9" x14ac:dyDescent="0.3">
      <c r="A239" t="s">
        <v>88</v>
      </c>
      <c r="B239" t="s">
        <v>63</v>
      </c>
      <c r="C239" t="s">
        <v>0</v>
      </c>
      <c r="D239" t="s">
        <v>3</v>
      </c>
      <c r="E239" t="s">
        <v>95</v>
      </c>
      <c r="F239" t="s">
        <v>49</v>
      </c>
      <c r="G239">
        <f>2940+5460</f>
        <v>8400</v>
      </c>
      <c r="H239" t="s">
        <v>136</v>
      </c>
      <c r="I239" t="s">
        <v>111</v>
      </c>
    </row>
    <row r="240" spans="1:9" x14ac:dyDescent="0.3">
      <c r="A240" t="s">
        <v>88</v>
      </c>
      <c r="B240" t="s">
        <v>63</v>
      </c>
      <c r="C240" t="s">
        <v>9</v>
      </c>
      <c r="D240" t="s">
        <v>56</v>
      </c>
      <c r="E240" t="s">
        <v>95</v>
      </c>
      <c r="F240" t="s">
        <v>49</v>
      </c>
      <c r="G240">
        <f>541+820</f>
        <v>1361</v>
      </c>
      <c r="H240" t="s">
        <v>136</v>
      </c>
      <c r="I240" t="s">
        <v>111</v>
      </c>
    </row>
    <row r="241" spans="1:9" x14ac:dyDescent="0.3">
      <c r="A241" t="s">
        <v>88</v>
      </c>
      <c r="B241" t="s">
        <v>63</v>
      </c>
      <c r="C241" t="s">
        <v>9</v>
      </c>
      <c r="D241" t="s">
        <v>20</v>
      </c>
      <c r="E241" t="s">
        <v>21</v>
      </c>
      <c r="F241" t="s">
        <v>49</v>
      </c>
      <c r="G241">
        <v>58.8</v>
      </c>
      <c r="H241" t="s">
        <v>136</v>
      </c>
      <c r="I241" t="s">
        <v>113</v>
      </c>
    </row>
    <row r="242" spans="1:9" x14ac:dyDescent="0.3">
      <c r="A242" t="s">
        <v>88</v>
      </c>
      <c r="B242" t="s">
        <v>63</v>
      </c>
      <c r="C242" t="s">
        <v>33</v>
      </c>
      <c r="D242" t="s">
        <v>34</v>
      </c>
      <c r="E242" t="s">
        <v>64</v>
      </c>
      <c r="F242" t="s">
        <v>49</v>
      </c>
      <c r="G242">
        <v>224400</v>
      </c>
      <c r="H242" t="s">
        <v>136</v>
      </c>
      <c r="I242" t="s">
        <v>114</v>
      </c>
    </row>
    <row r="243" spans="1:9" x14ac:dyDescent="0.3">
      <c r="A243" t="s">
        <v>88</v>
      </c>
      <c r="B243" t="s">
        <v>63</v>
      </c>
      <c r="C243" t="s">
        <v>33</v>
      </c>
      <c r="D243" t="s">
        <v>65</v>
      </c>
      <c r="E243" t="s">
        <v>66</v>
      </c>
      <c r="F243" t="s">
        <v>49</v>
      </c>
      <c r="G243">
        <v>14000</v>
      </c>
      <c r="H243" t="s">
        <v>136</v>
      </c>
      <c r="I243" t="s">
        <v>115</v>
      </c>
    </row>
    <row r="244" spans="1:9" x14ac:dyDescent="0.3">
      <c r="A244" t="s">
        <v>88</v>
      </c>
      <c r="B244" t="s">
        <v>82</v>
      </c>
      <c r="C244" t="s">
        <v>68</v>
      </c>
      <c r="D244" t="s">
        <v>69</v>
      </c>
      <c r="E244" t="s">
        <v>15</v>
      </c>
      <c r="F244" t="s">
        <v>49</v>
      </c>
      <c r="G244">
        <v>220</v>
      </c>
      <c r="H244" t="s">
        <v>136</v>
      </c>
      <c r="I244" t="s">
        <v>125</v>
      </c>
    </row>
    <row r="245" spans="1:9" x14ac:dyDescent="0.3">
      <c r="A245" t="s">
        <v>88</v>
      </c>
      <c r="B245" t="s">
        <v>82</v>
      </c>
      <c r="C245" t="s">
        <v>68</v>
      </c>
      <c r="D245" t="s">
        <v>69</v>
      </c>
      <c r="E245" t="s">
        <v>70</v>
      </c>
      <c r="F245" t="s">
        <v>49</v>
      </c>
      <c r="G245">
        <v>219</v>
      </c>
      <c r="H245" t="s">
        <v>136</v>
      </c>
      <c r="I245" t="s">
        <v>129</v>
      </c>
    </row>
    <row r="246" spans="1:9" x14ac:dyDescent="0.3">
      <c r="A246" t="s">
        <v>88</v>
      </c>
      <c r="B246" t="s">
        <v>82</v>
      </c>
      <c r="C246" t="s">
        <v>68</v>
      </c>
      <c r="D246" t="s">
        <v>69</v>
      </c>
      <c r="E246" t="s">
        <v>71</v>
      </c>
      <c r="F246" t="s">
        <v>49</v>
      </c>
      <c r="G246">
        <v>20</v>
      </c>
      <c r="H246" t="s">
        <v>136</v>
      </c>
      <c r="I246" t="s">
        <v>130</v>
      </c>
    </row>
    <row r="247" spans="1:9" x14ac:dyDescent="0.3">
      <c r="A247" t="s">
        <v>88</v>
      </c>
      <c r="B247" t="s">
        <v>82</v>
      </c>
      <c r="C247" t="s">
        <v>68</v>
      </c>
      <c r="D247" t="s">
        <v>69</v>
      </c>
      <c r="E247" t="s">
        <v>72</v>
      </c>
      <c r="F247" t="s">
        <v>49</v>
      </c>
      <c r="G247">
        <v>158</v>
      </c>
      <c r="H247" t="s">
        <v>136</v>
      </c>
      <c r="I247" t="s">
        <v>131</v>
      </c>
    </row>
    <row r="248" spans="1:9" x14ac:dyDescent="0.3">
      <c r="A248" t="s">
        <v>88</v>
      </c>
      <c r="B248" t="s">
        <v>25</v>
      </c>
      <c r="C248" t="s">
        <v>68</v>
      </c>
      <c r="D248" t="s">
        <v>73</v>
      </c>
      <c r="E248" t="s">
        <v>30</v>
      </c>
      <c r="F248" t="s">
        <v>49</v>
      </c>
      <c r="G248">
        <v>220</v>
      </c>
      <c r="H248" t="s">
        <v>136</v>
      </c>
      <c r="I248" t="s">
        <v>105</v>
      </c>
    </row>
    <row r="249" spans="1:9" x14ac:dyDescent="0.3">
      <c r="A249" t="s">
        <v>88</v>
      </c>
      <c r="B249" t="s">
        <v>63</v>
      </c>
      <c r="C249" t="s">
        <v>68</v>
      </c>
      <c r="D249" t="s">
        <v>69</v>
      </c>
      <c r="E249" t="s">
        <v>70</v>
      </c>
      <c r="F249" t="s">
        <v>49</v>
      </c>
      <c r="G249">
        <v>219</v>
      </c>
      <c r="H249" t="s">
        <v>136</v>
      </c>
      <c r="I249" t="s">
        <v>116</v>
      </c>
    </row>
    <row r="250" spans="1:9" x14ac:dyDescent="0.3">
      <c r="A250" t="s">
        <v>88</v>
      </c>
      <c r="B250" t="s">
        <v>63</v>
      </c>
      <c r="C250" t="s">
        <v>68</v>
      </c>
      <c r="D250" t="s">
        <v>69</v>
      </c>
      <c r="E250" t="s">
        <v>72</v>
      </c>
      <c r="F250" t="s">
        <v>49</v>
      </c>
      <c r="G250">
        <v>158</v>
      </c>
      <c r="H250" t="s">
        <v>136</v>
      </c>
      <c r="I250" t="s">
        <v>117</v>
      </c>
    </row>
    <row r="251" spans="1:9" x14ac:dyDescent="0.3">
      <c r="A251" t="s">
        <v>88</v>
      </c>
      <c r="B251" t="s">
        <v>63</v>
      </c>
      <c r="C251" t="s">
        <v>68</v>
      </c>
      <c r="D251" t="s">
        <v>69</v>
      </c>
      <c r="E251" t="s">
        <v>71</v>
      </c>
      <c r="F251" t="s">
        <v>49</v>
      </c>
      <c r="G251">
        <v>20</v>
      </c>
      <c r="H251" t="s">
        <v>136</v>
      </c>
      <c r="I251" t="s">
        <v>118</v>
      </c>
    </row>
    <row r="252" spans="1:9" x14ac:dyDescent="0.3">
      <c r="A252" t="s">
        <v>88</v>
      </c>
      <c r="B252" t="s">
        <v>82</v>
      </c>
      <c r="C252" t="s">
        <v>74</v>
      </c>
      <c r="D252" t="s">
        <v>75</v>
      </c>
      <c r="E252" t="s">
        <v>15</v>
      </c>
      <c r="F252" t="s">
        <v>49</v>
      </c>
      <c r="G252">
        <v>3</v>
      </c>
      <c r="H252" t="s">
        <v>136</v>
      </c>
      <c r="I252" t="s">
        <v>125</v>
      </c>
    </row>
    <row r="253" spans="1:9" x14ac:dyDescent="0.3">
      <c r="A253" t="s">
        <v>88</v>
      </c>
      <c r="B253" t="s">
        <v>82</v>
      </c>
      <c r="C253" t="s">
        <v>74</v>
      </c>
      <c r="D253" t="s">
        <v>75</v>
      </c>
      <c r="E253" t="s">
        <v>76</v>
      </c>
      <c r="F253" t="s">
        <v>49</v>
      </c>
      <c r="G253">
        <v>0.5</v>
      </c>
      <c r="H253" t="s">
        <v>136</v>
      </c>
      <c r="I253" t="s">
        <v>132</v>
      </c>
    </row>
    <row r="254" spans="1:9" x14ac:dyDescent="0.3">
      <c r="A254" t="s">
        <v>88</v>
      </c>
      <c r="B254" t="s">
        <v>82</v>
      </c>
      <c r="C254" t="s">
        <v>74</v>
      </c>
      <c r="D254" t="s">
        <v>75</v>
      </c>
      <c r="E254" t="s">
        <v>18</v>
      </c>
      <c r="F254" t="s">
        <v>49</v>
      </c>
      <c r="G254">
        <v>63</v>
      </c>
      <c r="H254" t="s">
        <v>136</v>
      </c>
      <c r="I254" t="s">
        <v>120</v>
      </c>
    </row>
    <row r="255" spans="1:9" x14ac:dyDescent="0.3">
      <c r="A255" t="s">
        <v>88</v>
      </c>
      <c r="B255" t="s">
        <v>82</v>
      </c>
      <c r="C255" t="s">
        <v>74</v>
      </c>
      <c r="D255" t="s">
        <v>75</v>
      </c>
      <c r="E255" t="s">
        <v>77</v>
      </c>
      <c r="F255" t="s">
        <v>49</v>
      </c>
      <c r="G255">
        <v>0.5</v>
      </c>
      <c r="H255" t="s">
        <v>136</v>
      </c>
      <c r="I255" t="s">
        <v>133</v>
      </c>
    </row>
    <row r="256" spans="1:9" x14ac:dyDescent="0.3">
      <c r="A256" t="s">
        <v>88</v>
      </c>
      <c r="B256" t="s">
        <v>82</v>
      </c>
      <c r="C256" t="s">
        <v>74</v>
      </c>
      <c r="D256" t="s">
        <v>75</v>
      </c>
      <c r="E256" t="s">
        <v>14</v>
      </c>
      <c r="F256" t="s">
        <v>49</v>
      </c>
      <c r="G256">
        <v>12.04</v>
      </c>
      <c r="H256" t="s">
        <v>136</v>
      </c>
      <c r="I256" t="s">
        <v>124</v>
      </c>
    </row>
    <row r="257" spans="1:9" x14ac:dyDescent="0.3">
      <c r="A257" t="s">
        <v>88</v>
      </c>
      <c r="B257" t="s">
        <v>82</v>
      </c>
      <c r="C257" t="s">
        <v>74</v>
      </c>
      <c r="D257" t="s">
        <v>75</v>
      </c>
      <c r="E257" t="s">
        <v>70</v>
      </c>
      <c r="F257" t="s">
        <v>49</v>
      </c>
      <c r="G257">
        <v>27</v>
      </c>
      <c r="H257" t="s">
        <v>136</v>
      </c>
      <c r="I257" t="s">
        <v>129</v>
      </c>
    </row>
    <row r="258" spans="1:9" x14ac:dyDescent="0.3">
      <c r="A258" t="s">
        <v>88</v>
      </c>
      <c r="B258" t="s">
        <v>82</v>
      </c>
      <c r="C258" t="s">
        <v>74</v>
      </c>
      <c r="D258" t="s">
        <v>75</v>
      </c>
      <c r="E258" t="s">
        <v>72</v>
      </c>
      <c r="F258" t="s">
        <v>49</v>
      </c>
      <c r="G258">
        <v>6</v>
      </c>
      <c r="H258" t="s">
        <v>136</v>
      </c>
      <c r="I258" t="s">
        <v>131</v>
      </c>
    </row>
    <row r="259" spans="1:9" x14ac:dyDescent="0.3">
      <c r="A259" t="s">
        <v>88</v>
      </c>
      <c r="B259" t="s">
        <v>25</v>
      </c>
      <c r="C259" t="s">
        <v>74</v>
      </c>
      <c r="D259" t="s">
        <v>75</v>
      </c>
      <c r="E259" t="s">
        <v>30</v>
      </c>
      <c r="F259" t="s">
        <v>49</v>
      </c>
      <c r="G259">
        <v>3</v>
      </c>
      <c r="H259" t="s">
        <v>136</v>
      </c>
      <c r="I259" t="s">
        <v>105</v>
      </c>
    </row>
    <row r="260" spans="1:9" x14ac:dyDescent="0.3">
      <c r="A260" t="s">
        <v>88</v>
      </c>
      <c r="B260" t="s">
        <v>25</v>
      </c>
      <c r="C260" t="s">
        <v>74</v>
      </c>
      <c r="D260" t="s">
        <v>75</v>
      </c>
      <c r="E260" t="s">
        <v>24</v>
      </c>
      <c r="F260" t="s">
        <v>49</v>
      </c>
      <c r="G260">
        <v>63</v>
      </c>
      <c r="H260" t="s">
        <v>136</v>
      </c>
      <c r="I260" t="s">
        <v>108</v>
      </c>
    </row>
    <row r="261" spans="1:9" x14ac:dyDescent="0.3">
      <c r="A261" t="s">
        <v>88</v>
      </c>
      <c r="B261" t="s">
        <v>25</v>
      </c>
      <c r="C261" t="s">
        <v>74</v>
      </c>
      <c r="D261" t="s">
        <v>75</v>
      </c>
      <c r="E261" t="s">
        <v>22</v>
      </c>
      <c r="F261" t="s">
        <v>49</v>
      </c>
      <c r="G261">
        <v>12.04</v>
      </c>
      <c r="H261" t="s">
        <v>136</v>
      </c>
      <c r="I261" t="s">
        <v>106</v>
      </c>
    </row>
    <row r="262" spans="1:9" x14ac:dyDescent="0.3">
      <c r="A262" t="s">
        <v>88</v>
      </c>
      <c r="B262" t="s">
        <v>63</v>
      </c>
      <c r="C262" t="s">
        <v>74</v>
      </c>
      <c r="D262" t="s">
        <v>75</v>
      </c>
      <c r="E262" t="s">
        <v>70</v>
      </c>
      <c r="F262" t="s">
        <v>49</v>
      </c>
      <c r="G262">
        <v>27</v>
      </c>
      <c r="H262" t="s">
        <v>136</v>
      </c>
      <c r="I262" t="s">
        <v>116</v>
      </c>
    </row>
    <row r="263" spans="1:9" x14ac:dyDescent="0.3">
      <c r="A263" t="s">
        <v>88</v>
      </c>
      <c r="B263" t="s">
        <v>63</v>
      </c>
      <c r="C263" t="s">
        <v>74</v>
      </c>
      <c r="D263" t="s">
        <v>75</v>
      </c>
      <c r="E263" t="s">
        <v>72</v>
      </c>
      <c r="F263" t="s">
        <v>49</v>
      </c>
      <c r="G263">
        <v>6</v>
      </c>
      <c r="H263" t="s">
        <v>136</v>
      </c>
      <c r="I263" t="s">
        <v>117</v>
      </c>
    </row>
    <row r="264" spans="1:9" x14ac:dyDescent="0.3">
      <c r="A264" t="s">
        <v>90</v>
      </c>
      <c r="B264" t="s">
        <v>82</v>
      </c>
      <c r="C264" t="s">
        <v>0</v>
      </c>
      <c r="D264" t="s">
        <v>3</v>
      </c>
      <c r="E264" t="s">
        <v>4</v>
      </c>
      <c r="F264" t="s">
        <v>49</v>
      </c>
      <c r="G264">
        <v>29714</v>
      </c>
      <c r="H264" t="s">
        <v>136</v>
      </c>
      <c r="I264" t="s">
        <v>126</v>
      </c>
    </row>
    <row r="265" spans="1:9" x14ac:dyDescent="0.3">
      <c r="A265" t="s">
        <v>90</v>
      </c>
      <c r="B265" t="s">
        <v>82</v>
      </c>
      <c r="C265" t="s">
        <v>0</v>
      </c>
      <c r="D265" t="s">
        <v>58</v>
      </c>
      <c r="E265" t="s">
        <v>6</v>
      </c>
      <c r="F265" t="s">
        <v>49</v>
      </c>
      <c r="G265">
        <v>10966</v>
      </c>
      <c r="H265" t="s">
        <v>136</v>
      </c>
      <c r="I265" t="s">
        <v>121</v>
      </c>
    </row>
    <row r="266" spans="1:9" x14ac:dyDescent="0.3">
      <c r="A266" t="s">
        <v>90</v>
      </c>
      <c r="B266" t="s">
        <v>82</v>
      </c>
      <c r="C266" t="s">
        <v>0</v>
      </c>
      <c r="D266" t="s">
        <v>7</v>
      </c>
      <c r="E266" t="s">
        <v>8</v>
      </c>
      <c r="F266" t="s">
        <v>49</v>
      </c>
      <c r="G266">
        <v>11320</v>
      </c>
      <c r="H266" t="s">
        <v>136</v>
      </c>
      <c r="I266" t="s">
        <v>123</v>
      </c>
    </row>
    <row r="267" spans="1:9" x14ac:dyDescent="0.3">
      <c r="A267" t="s">
        <v>90</v>
      </c>
      <c r="B267" t="s">
        <v>82</v>
      </c>
      <c r="C267" t="s">
        <v>9</v>
      </c>
      <c r="D267" t="s">
        <v>57</v>
      </c>
      <c r="E267" t="s">
        <v>18</v>
      </c>
      <c r="F267" t="s">
        <v>49</v>
      </c>
      <c r="G267">
        <v>12661</v>
      </c>
      <c r="H267" t="s">
        <v>136</v>
      </c>
      <c r="I267" t="s">
        <v>120</v>
      </c>
    </row>
    <row r="268" spans="1:9" x14ac:dyDescent="0.3">
      <c r="A268" t="s">
        <v>90</v>
      </c>
      <c r="B268" t="s">
        <v>82</v>
      </c>
      <c r="C268" t="s">
        <v>9</v>
      </c>
      <c r="D268" t="s">
        <v>5</v>
      </c>
      <c r="E268" t="s">
        <v>6</v>
      </c>
      <c r="F268" t="s">
        <v>49</v>
      </c>
      <c r="G268">
        <v>1025</v>
      </c>
      <c r="H268" t="s">
        <v>136</v>
      </c>
      <c r="I268" t="s">
        <v>121</v>
      </c>
    </row>
    <row r="269" spans="1:9" x14ac:dyDescent="0.3">
      <c r="A269" t="s">
        <v>90</v>
      </c>
      <c r="B269" t="s">
        <v>82</v>
      </c>
      <c r="C269" t="s">
        <v>9</v>
      </c>
      <c r="D269" t="s">
        <v>5</v>
      </c>
      <c r="E269" t="s">
        <v>8</v>
      </c>
      <c r="F269" t="s">
        <v>49</v>
      </c>
      <c r="G269">
        <v>1025</v>
      </c>
      <c r="H269" t="s">
        <v>136</v>
      </c>
      <c r="I269" t="s">
        <v>123</v>
      </c>
    </row>
    <row r="270" spans="1:9" x14ac:dyDescent="0.3">
      <c r="A270" t="s">
        <v>90</v>
      </c>
      <c r="B270" t="s">
        <v>82</v>
      </c>
      <c r="C270" t="s">
        <v>9</v>
      </c>
      <c r="D270" t="s">
        <v>12</v>
      </c>
      <c r="E270" t="s">
        <v>8</v>
      </c>
      <c r="F270" t="s">
        <v>49</v>
      </c>
      <c r="G270">
        <v>9139</v>
      </c>
      <c r="H270" t="s">
        <v>136</v>
      </c>
      <c r="I270" t="s">
        <v>123</v>
      </c>
    </row>
    <row r="271" spans="1:9" x14ac:dyDescent="0.3">
      <c r="A271" t="s">
        <v>90</v>
      </c>
      <c r="B271" t="s">
        <v>82</v>
      </c>
      <c r="C271" t="s">
        <v>9</v>
      </c>
      <c r="D271" t="s">
        <v>12</v>
      </c>
      <c r="E271" t="s">
        <v>6</v>
      </c>
      <c r="F271" t="s">
        <v>49</v>
      </c>
      <c r="G271">
        <v>9139</v>
      </c>
      <c r="H271" t="s">
        <v>136</v>
      </c>
      <c r="I271" t="s">
        <v>121</v>
      </c>
    </row>
    <row r="272" spans="1:9" x14ac:dyDescent="0.3">
      <c r="A272" t="s">
        <v>90</v>
      </c>
      <c r="B272" t="s">
        <v>82</v>
      </c>
      <c r="C272" t="s">
        <v>9</v>
      </c>
      <c r="D272" t="s">
        <v>12</v>
      </c>
      <c r="E272" t="s">
        <v>11</v>
      </c>
      <c r="F272" t="s">
        <v>49</v>
      </c>
      <c r="G272">
        <v>100</v>
      </c>
      <c r="H272" t="s">
        <v>136</v>
      </c>
      <c r="I272" t="s">
        <v>122</v>
      </c>
    </row>
    <row r="273" spans="1:9" x14ac:dyDescent="0.3">
      <c r="A273" t="s">
        <v>90</v>
      </c>
      <c r="B273" t="s">
        <v>82</v>
      </c>
      <c r="C273" t="s">
        <v>9</v>
      </c>
      <c r="D273" t="s">
        <v>13</v>
      </c>
      <c r="E273" t="s">
        <v>8</v>
      </c>
      <c r="F273" t="s">
        <v>49</v>
      </c>
      <c r="G273">
        <v>3382</v>
      </c>
      <c r="H273" t="s">
        <v>136</v>
      </c>
      <c r="I273" t="s">
        <v>123</v>
      </c>
    </row>
    <row r="274" spans="1:9" x14ac:dyDescent="0.3">
      <c r="A274" t="s">
        <v>90</v>
      </c>
      <c r="B274" t="s">
        <v>82</v>
      </c>
      <c r="C274" t="s">
        <v>9</v>
      </c>
      <c r="D274" t="s">
        <v>13</v>
      </c>
      <c r="E274" t="s">
        <v>6</v>
      </c>
      <c r="F274" t="s">
        <v>49</v>
      </c>
      <c r="G274">
        <v>8877</v>
      </c>
      <c r="H274" t="s">
        <v>136</v>
      </c>
      <c r="I274" t="s">
        <v>121</v>
      </c>
    </row>
    <row r="275" spans="1:9" x14ac:dyDescent="0.3">
      <c r="A275" t="s">
        <v>90</v>
      </c>
      <c r="B275" t="s">
        <v>82</v>
      </c>
      <c r="C275" t="s">
        <v>9</v>
      </c>
      <c r="D275" t="s">
        <v>13</v>
      </c>
      <c r="E275" t="s">
        <v>14</v>
      </c>
      <c r="F275" t="s">
        <v>49</v>
      </c>
      <c r="G275">
        <v>845</v>
      </c>
      <c r="H275" t="s">
        <v>136</v>
      </c>
      <c r="I275" t="s">
        <v>124</v>
      </c>
    </row>
    <row r="276" spans="1:9" x14ac:dyDescent="0.3">
      <c r="A276" t="s">
        <v>90</v>
      </c>
      <c r="B276" t="s">
        <v>82</v>
      </c>
      <c r="C276" t="s">
        <v>9</v>
      </c>
      <c r="D276" t="s">
        <v>13</v>
      </c>
      <c r="E276" t="s">
        <v>15</v>
      </c>
      <c r="F276" t="s">
        <v>49</v>
      </c>
      <c r="G276">
        <v>986</v>
      </c>
      <c r="H276" t="s">
        <v>136</v>
      </c>
      <c r="I276" t="s">
        <v>125</v>
      </c>
    </row>
    <row r="277" spans="1:9" x14ac:dyDescent="0.3">
      <c r="A277" t="s">
        <v>90</v>
      </c>
      <c r="B277" t="s">
        <v>82</v>
      </c>
      <c r="C277" t="s">
        <v>9</v>
      </c>
      <c r="D277" t="s">
        <v>16</v>
      </c>
      <c r="E277" t="s">
        <v>6</v>
      </c>
      <c r="F277" t="s">
        <v>49</v>
      </c>
      <c r="G277">
        <v>613</v>
      </c>
      <c r="H277" t="s">
        <v>136</v>
      </c>
      <c r="I277" t="s">
        <v>121</v>
      </c>
    </row>
    <row r="278" spans="1:9" x14ac:dyDescent="0.3">
      <c r="A278" t="s">
        <v>90</v>
      </c>
      <c r="B278" t="s">
        <v>82</v>
      </c>
      <c r="C278" t="s">
        <v>9</v>
      </c>
      <c r="D278" t="s">
        <v>55</v>
      </c>
      <c r="E278" t="s">
        <v>6</v>
      </c>
      <c r="F278" t="s">
        <v>49</v>
      </c>
      <c r="G278">
        <v>16940</v>
      </c>
      <c r="H278" t="s">
        <v>136</v>
      </c>
      <c r="I278" t="s">
        <v>121</v>
      </c>
    </row>
    <row r="279" spans="1:9" x14ac:dyDescent="0.3">
      <c r="A279" t="s">
        <v>90</v>
      </c>
      <c r="B279" t="s">
        <v>82</v>
      </c>
      <c r="C279" t="s">
        <v>9</v>
      </c>
      <c r="D279" t="s">
        <v>56</v>
      </c>
      <c r="E279" t="s">
        <v>4</v>
      </c>
      <c r="F279" t="s">
        <v>49</v>
      </c>
      <c r="G279">
        <v>11294</v>
      </c>
      <c r="H279" t="s">
        <v>136</v>
      </c>
      <c r="I279" t="s">
        <v>126</v>
      </c>
    </row>
    <row r="280" spans="1:9" x14ac:dyDescent="0.3">
      <c r="A280" t="s">
        <v>90</v>
      </c>
      <c r="B280" t="s">
        <v>82</v>
      </c>
      <c r="C280" t="s">
        <v>9</v>
      </c>
      <c r="D280" t="s">
        <v>59</v>
      </c>
      <c r="E280" t="s">
        <v>18</v>
      </c>
      <c r="F280" t="s">
        <v>49</v>
      </c>
      <c r="G280">
        <v>2389</v>
      </c>
      <c r="H280" t="s">
        <v>136</v>
      </c>
      <c r="I280" t="s">
        <v>120</v>
      </c>
    </row>
    <row r="281" spans="1:9" x14ac:dyDescent="0.3">
      <c r="A281" t="s">
        <v>90</v>
      </c>
      <c r="B281" t="s">
        <v>82</v>
      </c>
      <c r="C281" t="s">
        <v>9</v>
      </c>
      <c r="D281" t="s">
        <v>60</v>
      </c>
      <c r="E281" t="s">
        <v>6</v>
      </c>
      <c r="F281" t="s">
        <v>49</v>
      </c>
      <c r="G281">
        <v>1225</v>
      </c>
      <c r="H281" t="s">
        <v>136</v>
      </c>
      <c r="I281" t="s">
        <v>121</v>
      </c>
    </row>
    <row r="282" spans="1:9" x14ac:dyDescent="0.3">
      <c r="A282" t="s">
        <v>90</v>
      </c>
      <c r="B282" t="s">
        <v>82</v>
      </c>
      <c r="C282" t="s">
        <v>9</v>
      </c>
      <c r="D282" t="s">
        <v>61</v>
      </c>
      <c r="E282" t="s">
        <v>6</v>
      </c>
      <c r="F282" t="s">
        <v>49</v>
      </c>
      <c r="G282">
        <v>816</v>
      </c>
      <c r="H282" t="s">
        <v>136</v>
      </c>
      <c r="I282" t="s">
        <v>121</v>
      </c>
    </row>
    <row r="283" spans="1:9" x14ac:dyDescent="0.3">
      <c r="A283" t="s">
        <v>90</v>
      </c>
      <c r="B283" t="s">
        <v>82</v>
      </c>
      <c r="C283" t="s">
        <v>9</v>
      </c>
      <c r="D283" t="s">
        <v>20</v>
      </c>
      <c r="E283" t="s">
        <v>6</v>
      </c>
      <c r="F283" t="s">
        <v>49</v>
      </c>
      <c r="G283">
        <v>2042</v>
      </c>
      <c r="H283" t="s">
        <v>136</v>
      </c>
      <c r="I283" t="s">
        <v>121</v>
      </c>
    </row>
    <row r="284" spans="1:9" x14ac:dyDescent="0.3">
      <c r="A284" t="s">
        <v>90</v>
      </c>
      <c r="B284" t="s">
        <v>82</v>
      </c>
      <c r="C284" t="s">
        <v>9</v>
      </c>
      <c r="D284" t="s">
        <v>20</v>
      </c>
      <c r="E284" t="s">
        <v>21</v>
      </c>
      <c r="F284" t="s">
        <v>49</v>
      </c>
      <c r="G284">
        <v>150</v>
      </c>
      <c r="H284" t="s">
        <v>136</v>
      </c>
      <c r="I284" t="s">
        <v>127</v>
      </c>
    </row>
    <row r="285" spans="1:9" x14ac:dyDescent="0.3">
      <c r="A285" t="s">
        <v>90</v>
      </c>
      <c r="B285" t="s">
        <v>25</v>
      </c>
      <c r="C285" t="s">
        <v>9</v>
      </c>
      <c r="D285" t="s">
        <v>25</v>
      </c>
      <c r="E285" t="s">
        <v>30</v>
      </c>
      <c r="F285" t="s">
        <v>49</v>
      </c>
      <c r="G285">
        <v>1586</v>
      </c>
      <c r="H285" t="s">
        <v>136</v>
      </c>
      <c r="I285" t="s">
        <v>105</v>
      </c>
    </row>
    <row r="286" spans="1:9" x14ac:dyDescent="0.3">
      <c r="A286" t="s">
        <v>90</v>
      </c>
      <c r="B286" t="s">
        <v>25</v>
      </c>
      <c r="C286" t="s">
        <v>9</v>
      </c>
      <c r="D286" t="s">
        <v>25</v>
      </c>
      <c r="E286" t="s">
        <v>22</v>
      </c>
      <c r="F286" t="s">
        <v>49</v>
      </c>
      <c r="G286">
        <v>845</v>
      </c>
      <c r="H286" t="s">
        <v>136</v>
      </c>
      <c r="I286" t="s">
        <v>106</v>
      </c>
    </row>
    <row r="287" spans="1:9" x14ac:dyDescent="0.3">
      <c r="A287" t="s">
        <v>90</v>
      </c>
      <c r="B287" t="s">
        <v>25</v>
      </c>
      <c r="C287" t="s">
        <v>9</v>
      </c>
      <c r="D287" t="s">
        <v>25</v>
      </c>
      <c r="E287" t="s">
        <v>23</v>
      </c>
      <c r="F287" t="s">
        <v>49</v>
      </c>
      <c r="G287">
        <v>51643</v>
      </c>
      <c r="H287" t="s">
        <v>136</v>
      </c>
      <c r="I287" t="s">
        <v>107</v>
      </c>
    </row>
    <row r="288" spans="1:9" x14ac:dyDescent="0.3">
      <c r="A288" t="s">
        <v>90</v>
      </c>
      <c r="B288" t="s">
        <v>25</v>
      </c>
      <c r="C288" t="s">
        <v>9</v>
      </c>
      <c r="D288" t="s">
        <v>25</v>
      </c>
      <c r="E288" t="s">
        <v>24</v>
      </c>
      <c r="F288" t="s">
        <v>49</v>
      </c>
      <c r="G288">
        <v>42216</v>
      </c>
      <c r="H288" t="s">
        <v>136</v>
      </c>
      <c r="I288" t="s">
        <v>108</v>
      </c>
    </row>
    <row r="289" spans="1:9" x14ac:dyDescent="0.3">
      <c r="A289" t="s">
        <v>90</v>
      </c>
      <c r="B289" t="s">
        <v>25</v>
      </c>
      <c r="C289" t="s">
        <v>9</v>
      </c>
      <c r="D289" t="s">
        <v>25</v>
      </c>
      <c r="E289" t="s">
        <v>27</v>
      </c>
      <c r="F289" t="s">
        <v>50</v>
      </c>
      <c r="G289">
        <v>67500</v>
      </c>
      <c r="H289" t="s">
        <v>136</v>
      </c>
      <c r="I289" s="2" t="s">
        <v>135</v>
      </c>
    </row>
    <row r="290" spans="1:9" x14ac:dyDescent="0.3">
      <c r="A290" t="s">
        <v>90</v>
      </c>
      <c r="B290" t="s">
        <v>82</v>
      </c>
      <c r="C290" t="s">
        <v>28</v>
      </c>
      <c r="D290" t="s">
        <v>1</v>
      </c>
      <c r="E290" t="s">
        <v>18</v>
      </c>
      <c r="F290" t="s">
        <v>49</v>
      </c>
      <c r="G290">
        <v>113210</v>
      </c>
      <c r="H290" t="s">
        <v>136</v>
      </c>
      <c r="I290" t="s">
        <v>120</v>
      </c>
    </row>
    <row r="291" spans="1:9" x14ac:dyDescent="0.3">
      <c r="A291" t="s">
        <v>90</v>
      </c>
      <c r="B291" t="s">
        <v>82</v>
      </c>
      <c r="C291" t="s">
        <v>28</v>
      </c>
      <c r="D291" t="s">
        <v>1</v>
      </c>
      <c r="E291" t="s">
        <v>29</v>
      </c>
      <c r="F291" t="s">
        <v>49</v>
      </c>
      <c r="G291">
        <v>547</v>
      </c>
      <c r="H291" t="s">
        <v>136</v>
      </c>
      <c r="I291" t="s">
        <v>128</v>
      </c>
    </row>
    <row r="292" spans="1:9" x14ac:dyDescent="0.3">
      <c r="A292" t="s">
        <v>90</v>
      </c>
      <c r="B292" t="s">
        <v>25</v>
      </c>
      <c r="C292" t="s">
        <v>28</v>
      </c>
      <c r="D292" t="s">
        <v>25</v>
      </c>
      <c r="E292" t="s">
        <v>24</v>
      </c>
      <c r="F292" t="s">
        <v>49</v>
      </c>
      <c r="G292">
        <v>113210</v>
      </c>
      <c r="H292" t="s">
        <v>136</v>
      </c>
      <c r="I292" t="s">
        <v>108</v>
      </c>
    </row>
    <row r="293" spans="1:9" x14ac:dyDescent="0.3">
      <c r="A293" t="s">
        <v>90</v>
      </c>
      <c r="B293" t="s">
        <v>25</v>
      </c>
      <c r="C293" t="s">
        <v>28</v>
      </c>
      <c r="D293" t="s">
        <v>25</v>
      </c>
      <c r="E293" t="s">
        <v>31</v>
      </c>
      <c r="F293" t="s">
        <v>51</v>
      </c>
      <c r="G293">
        <v>228</v>
      </c>
      <c r="H293" t="s">
        <v>136</v>
      </c>
      <c r="I293" t="s">
        <v>109</v>
      </c>
    </row>
    <row r="294" spans="1:9" x14ac:dyDescent="0.3">
      <c r="A294" t="s">
        <v>90</v>
      </c>
      <c r="B294" t="s">
        <v>63</v>
      </c>
      <c r="C294" t="s">
        <v>0</v>
      </c>
      <c r="D294" t="s">
        <v>3</v>
      </c>
      <c r="E294" t="s">
        <v>95</v>
      </c>
      <c r="F294" t="s">
        <v>49</v>
      </c>
      <c r="G294">
        <f>10409+19332</f>
        <v>29741</v>
      </c>
      <c r="H294" t="s">
        <v>136</v>
      </c>
      <c r="I294" t="s">
        <v>111</v>
      </c>
    </row>
    <row r="295" spans="1:9" x14ac:dyDescent="0.3">
      <c r="A295" t="s">
        <v>90</v>
      </c>
      <c r="B295" t="s">
        <v>63</v>
      </c>
      <c r="C295" t="s">
        <v>9</v>
      </c>
      <c r="D295" t="s">
        <v>56</v>
      </c>
      <c r="E295" t="s">
        <v>95</v>
      </c>
      <c r="F295" t="s">
        <v>49</v>
      </c>
      <c r="G295">
        <f>3322+8027</f>
        <v>11349</v>
      </c>
      <c r="H295" t="s">
        <v>136</v>
      </c>
      <c r="I295" t="s">
        <v>111</v>
      </c>
    </row>
    <row r="296" spans="1:9" x14ac:dyDescent="0.3">
      <c r="A296" t="s">
        <v>90</v>
      </c>
      <c r="B296" t="s">
        <v>63</v>
      </c>
      <c r="C296" t="s">
        <v>9</v>
      </c>
      <c r="D296" t="s">
        <v>20</v>
      </c>
      <c r="E296" t="s">
        <v>21</v>
      </c>
      <c r="F296" t="s">
        <v>49</v>
      </c>
      <c r="G296">
        <v>150</v>
      </c>
      <c r="H296" t="s">
        <v>136</v>
      </c>
      <c r="I296" t="s">
        <v>113</v>
      </c>
    </row>
    <row r="297" spans="1:9" x14ac:dyDescent="0.3">
      <c r="A297" t="s">
        <v>90</v>
      </c>
      <c r="B297" t="s">
        <v>82</v>
      </c>
      <c r="C297" t="s">
        <v>74</v>
      </c>
      <c r="D297" t="s">
        <v>75</v>
      </c>
      <c r="E297" t="s">
        <v>8</v>
      </c>
      <c r="F297" t="s">
        <v>49</v>
      </c>
      <c r="G297">
        <v>1500</v>
      </c>
      <c r="H297" t="s">
        <v>136</v>
      </c>
      <c r="I297" t="s">
        <v>123</v>
      </c>
    </row>
    <row r="298" spans="1:9" x14ac:dyDescent="0.3">
      <c r="A298" t="s">
        <v>90</v>
      </c>
      <c r="B298" t="s">
        <v>82</v>
      </c>
      <c r="C298" t="s">
        <v>74</v>
      </c>
      <c r="D298" t="s">
        <v>75</v>
      </c>
      <c r="E298" t="s">
        <v>15</v>
      </c>
      <c r="F298" t="s">
        <v>49</v>
      </c>
      <c r="G298">
        <v>600</v>
      </c>
      <c r="H298" t="s">
        <v>136</v>
      </c>
      <c r="I298" t="s">
        <v>125</v>
      </c>
    </row>
    <row r="299" spans="1:9" x14ac:dyDescent="0.3">
      <c r="A299" t="s">
        <v>90</v>
      </c>
      <c r="B299" t="s">
        <v>82</v>
      </c>
      <c r="C299" t="s">
        <v>74</v>
      </c>
      <c r="D299" t="s">
        <v>75</v>
      </c>
      <c r="E299" t="s">
        <v>18</v>
      </c>
      <c r="F299" t="s">
        <v>49</v>
      </c>
      <c r="G299">
        <v>800</v>
      </c>
      <c r="H299" t="s">
        <v>136</v>
      </c>
      <c r="I299" t="s">
        <v>120</v>
      </c>
    </row>
    <row r="300" spans="1:9" x14ac:dyDescent="0.3">
      <c r="A300" t="s">
        <v>90</v>
      </c>
      <c r="B300" t="s">
        <v>82</v>
      </c>
      <c r="C300" t="s">
        <v>74</v>
      </c>
      <c r="D300" t="s">
        <v>75</v>
      </c>
      <c r="E300" t="s">
        <v>21</v>
      </c>
      <c r="F300" t="s">
        <v>49</v>
      </c>
      <c r="G300">
        <v>1000</v>
      </c>
      <c r="H300" t="s">
        <v>136</v>
      </c>
      <c r="I300" t="s">
        <v>127</v>
      </c>
    </row>
    <row r="301" spans="1:9" x14ac:dyDescent="0.3">
      <c r="A301" t="s">
        <v>90</v>
      </c>
      <c r="B301" t="s">
        <v>63</v>
      </c>
      <c r="C301" t="s">
        <v>74</v>
      </c>
      <c r="D301" t="s">
        <v>75</v>
      </c>
      <c r="E301" t="s">
        <v>21</v>
      </c>
      <c r="F301" t="s">
        <v>49</v>
      </c>
      <c r="G301">
        <v>1000</v>
      </c>
      <c r="H301" t="s">
        <v>136</v>
      </c>
      <c r="I301" t="s">
        <v>113</v>
      </c>
    </row>
    <row r="302" spans="1:9" x14ac:dyDescent="0.3">
      <c r="A302" t="s">
        <v>90</v>
      </c>
      <c r="B302" t="s">
        <v>44</v>
      </c>
      <c r="C302" t="s">
        <v>9</v>
      </c>
      <c r="D302" t="s">
        <v>12</v>
      </c>
      <c r="E302" t="s">
        <v>21</v>
      </c>
      <c r="F302" t="s">
        <v>49</v>
      </c>
      <c r="G302">
        <f>63*20*20/8</f>
        <v>3150</v>
      </c>
      <c r="H302" t="s">
        <v>136</v>
      </c>
      <c r="I302" t="s">
        <v>127</v>
      </c>
    </row>
  </sheetData>
  <autoFilter ref="A1:G303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6"/>
  <sheetViews>
    <sheetView topLeftCell="A29" workbookViewId="0">
      <selection activeCell="A2" sqref="A2:F66"/>
    </sheetView>
  </sheetViews>
  <sheetFormatPr defaultColWidth="9.109375" defaultRowHeight="14.4" x14ac:dyDescent="0.3"/>
  <cols>
    <col min="1" max="1" width="22.6640625" bestFit="1" customWidth="1"/>
    <col min="2" max="2" width="22.6640625" customWidth="1"/>
    <col min="3" max="3" width="16.33203125" bestFit="1" customWidth="1"/>
    <col min="4" max="4" width="27.33203125" bestFit="1" customWidth="1"/>
    <col min="5" max="5" width="7" bestFit="1" customWidth="1"/>
    <col min="6" max="6" width="9.33203125" bestFit="1" customWidth="1"/>
    <col min="7" max="7" width="19.109375" bestFit="1" customWidth="1"/>
    <col min="8" max="8" width="16" bestFit="1" customWidth="1"/>
  </cols>
  <sheetData>
    <row r="1" spans="1:8" x14ac:dyDescent="0.3">
      <c r="A1" t="s">
        <v>79</v>
      </c>
      <c r="B1" t="s">
        <v>80</v>
      </c>
      <c r="C1" t="s">
        <v>81</v>
      </c>
      <c r="D1" t="s">
        <v>2</v>
      </c>
      <c r="E1" t="s">
        <v>47</v>
      </c>
      <c r="F1" t="s">
        <v>48</v>
      </c>
      <c r="G1" t="s">
        <v>67</v>
      </c>
      <c r="H1" t="s">
        <v>26</v>
      </c>
    </row>
    <row r="2" spans="1:8" x14ac:dyDescent="0.3">
      <c r="A2" t="s">
        <v>25</v>
      </c>
      <c r="B2" t="s">
        <v>33</v>
      </c>
      <c r="C2" t="s">
        <v>33</v>
      </c>
      <c r="D2" t="s">
        <v>42</v>
      </c>
      <c r="E2" t="s">
        <v>49</v>
      </c>
      <c r="F2">
        <v>118</v>
      </c>
    </row>
    <row r="3" spans="1:8" x14ac:dyDescent="0.3">
      <c r="A3" t="s">
        <v>25</v>
      </c>
      <c r="B3" t="s">
        <v>33</v>
      </c>
      <c r="C3" t="s">
        <v>33</v>
      </c>
      <c r="D3" t="s">
        <v>43</v>
      </c>
      <c r="E3" t="s">
        <v>49</v>
      </c>
      <c r="F3">
        <v>10</v>
      </c>
    </row>
    <row r="4" spans="1:8" x14ac:dyDescent="0.3">
      <c r="A4" t="s">
        <v>25</v>
      </c>
      <c r="B4" t="s">
        <v>9</v>
      </c>
      <c r="C4" t="s">
        <v>9</v>
      </c>
      <c r="D4" t="s">
        <v>30</v>
      </c>
      <c r="E4" t="s">
        <v>49</v>
      </c>
      <c r="F4">
        <v>17</v>
      </c>
    </row>
    <row r="5" spans="1:8" x14ac:dyDescent="0.3">
      <c r="A5" t="s">
        <v>25</v>
      </c>
      <c r="B5" t="s">
        <v>9</v>
      </c>
      <c r="C5" t="s">
        <v>9</v>
      </c>
      <c r="D5" t="s">
        <v>22</v>
      </c>
      <c r="E5" t="s">
        <v>49</v>
      </c>
      <c r="F5">
        <v>14.7</v>
      </c>
    </row>
    <row r="6" spans="1:8" x14ac:dyDescent="0.3">
      <c r="A6" t="s">
        <v>25</v>
      </c>
      <c r="B6" t="s">
        <v>9</v>
      </c>
      <c r="C6" t="s">
        <v>9</v>
      </c>
      <c r="D6" t="s">
        <v>23</v>
      </c>
      <c r="E6" t="s">
        <v>49</v>
      </c>
      <c r="F6">
        <v>736.5</v>
      </c>
    </row>
    <row r="7" spans="1:8" x14ac:dyDescent="0.3">
      <c r="A7" t="s">
        <v>25</v>
      </c>
      <c r="B7" t="s">
        <v>9</v>
      </c>
      <c r="C7" t="s">
        <v>9</v>
      </c>
      <c r="D7" t="s">
        <v>24</v>
      </c>
      <c r="E7" t="s">
        <v>49</v>
      </c>
      <c r="F7">
        <v>317</v>
      </c>
    </row>
    <row r="8" spans="1:8" x14ac:dyDescent="0.3">
      <c r="A8" t="s">
        <v>25</v>
      </c>
      <c r="B8" t="s">
        <v>9</v>
      </c>
      <c r="C8" t="s">
        <v>9</v>
      </c>
      <c r="D8" t="s">
        <v>27</v>
      </c>
      <c r="E8" t="s">
        <v>50</v>
      </c>
      <c r="F8">
        <v>575</v>
      </c>
    </row>
    <row r="9" spans="1:8" x14ac:dyDescent="0.3">
      <c r="A9" t="s">
        <v>25</v>
      </c>
      <c r="B9" t="s">
        <v>28</v>
      </c>
      <c r="C9" t="s">
        <v>28</v>
      </c>
      <c r="D9" t="s">
        <v>24</v>
      </c>
      <c r="E9" t="s">
        <v>49</v>
      </c>
      <c r="F9">
        <v>5299</v>
      </c>
      <c r="H9" s="1"/>
    </row>
    <row r="10" spans="1:8" x14ac:dyDescent="0.3">
      <c r="A10" t="s">
        <v>25</v>
      </c>
      <c r="B10" t="s">
        <v>28</v>
      </c>
      <c r="C10" t="s">
        <v>28</v>
      </c>
      <c r="D10" t="s">
        <v>31</v>
      </c>
      <c r="E10" t="s">
        <v>51</v>
      </c>
      <c r="F10">
        <v>84</v>
      </c>
      <c r="H10" s="1"/>
    </row>
    <row r="11" spans="1:8" x14ac:dyDescent="0.3">
      <c r="A11" t="s">
        <v>25</v>
      </c>
      <c r="B11" t="s">
        <v>28</v>
      </c>
      <c r="C11" t="s">
        <v>28</v>
      </c>
      <c r="D11" t="s">
        <v>32</v>
      </c>
      <c r="E11" t="s">
        <v>51</v>
      </c>
      <c r="F11">
        <v>74</v>
      </c>
      <c r="H11" s="1"/>
    </row>
    <row r="12" spans="1:8" x14ac:dyDescent="0.3">
      <c r="A12" t="s">
        <v>25</v>
      </c>
      <c r="B12" t="s">
        <v>74</v>
      </c>
      <c r="C12" t="s">
        <v>75</v>
      </c>
      <c r="D12" t="s">
        <v>30</v>
      </c>
      <c r="E12" t="s">
        <v>49</v>
      </c>
      <c r="F12">
        <v>3</v>
      </c>
    </row>
    <row r="13" spans="1:8" x14ac:dyDescent="0.3">
      <c r="A13" t="s">
        <v>25</v>
      </c>
      <c r="B13" t="s">
        <v>74</v>
      </c>
      <c r="C13" t="s">
        <v>75</v>
      </c>
      <c r="D13" t="s">
        <v>24</v>
      </c>
      <c r="E13" t="s">
        <v>49</v>
      </c>
      <c r="F13">
        <v>63</v>
      </c>
    </row>
    <row r="14" spans="1:8" x14ac:dyDescent="0.3">
      <c r="A14" t="s">
        <v>25</v>
      </c>
      <c r="B14" t="s">
        <v>74</v>
      </c>
      <c r="C14" t="s">
        <v>75</v>
      </c>
      <c r="D14" t="s">
        <v>22</v>
      </c>
      <c r="E14" t="s">
        <v>49</v>
      </c>
      <c r="F14">
        <v>12.04</v>
      </c>
    </row>
    <row r="15" spans="1:8" x14ac:dyDescent="0.3">
      <c r="A15" t="s">
        <v>63</v>
      </c>
      <c r="B15" t="s">
        <v>0</v>
      </c>
      <c r="C15" t="s">
        <v>3</v>
      </c>
      <c r="D15" t="s">
        <v>4</v>
      </c>
      <c r="E15" t="s">
        <v>49</v>
      </c>
      <c r="F15">
        <f>51+95</f>
        <v>146</v>
      </c>
    </row>
    <row r="16" spans="1:8" x14ac:dyDescent="0.3">
      <c r="A16" t="s">
        <v>63</v>
      </c>
      <c r="B16" t="s">
        <v>0</v>
      </c>
      <c r="C16" t="s">
        <v>10</v>
      </c>
      <c r="D16" t="s">
        <v>11</v>
      </c>
      <c r="E16" t="s">
        <v>49</v>
      </c>
      <c r="F16">
        <v>3.15</v>
      </c>
    </row>
    <row r="17" spans="1:8" x14ac:dyDescent="0.3">
      <c r="A17" t="s">
        <v>63</v>
      </c>
      <c r="B17" t="s">
        <v>9</v>
      </c>
      <c r="C17" t="s">
        <v>56</v>
      </c>
      <c r="D17" t="s">
        <v>4</v>
      </c>
      <c r="E17" t="s">
        <v>49</v>
      </c>
      <c r="F17">
        <f>21+39</f>
        <v>60</v>
      </c>
    </row>
    <row r="18" spans="1:8" x14ac:dyDescent="0.3">
      <c r="A18" t="s">
        <v>63</v>
      </c>
      <c r="B18" t="s">
        <v>9</v>
      </c>
      <c r="C18" t="s">
        <v>20</v>
      </c>
      <c r="D18" t="s">
        <v>21</v>
      </c>
      <c r="E18" t="s">
        <v>49</v>
      </c>
      <c r="F18">
        <v>10</v>
      </c>
    </row>
    <row r="19" spans="1:8" x14ac:dyDescent="0.3">
      <c r="A19" t="s">
        <v>63</v>
      </c>
      <c r="B19" t="s">
        <v>33</v>
      </c>
      <c r="C19" t="s">
        <v>34</v>
      </c>
      <c r="D19" t="s">
        <v>64</v>
      </c>
      <c r="E19" t="s">
        <v>49</v>
      </c>
      <c r="F19">
        <v>51040</v>
      </c>
    </row>
    <row r="20" spans="1:8" x14ac:dyDescent="0.3">
      <c r="A20" t="s">
        <v>63</v>
      </c>
      <c r="B20" t="s">
        <v>33</v>
      </c>
      <c r="C20" t="s">
        <v>65</v>
      </c>
      <c r="D20" t="s">
        <v>66</v>
      </c>
      <c r="E20" t="s">
        <v>49</v>
      </c>
      <c r="F20">
        <v>2367</v>
      </c>
    </row>
    <row r="21" spans="1:8" x14ac:dyDescent="0.3">
      <c r="A21" t="s">
        <v>63</v>
      </c>
      <c r="B21" t="s">
        <v>68</v>
      </c>
      <c r="C21" t="s">
        <v>69</v>
      </c>
      <c r="D21" t="s">
        <v>70</v>
      </c>
      <c r="E21" t="s">
        <v>49</v>
      </c>
      <c r="F21">
        <v>219</v>
      </c>
    </row>
    <row r="22" spans="1:8" x14ac:dyDescent="0.3">
      <c r="A22" t="s">
        <v>63</v>
      </c>
      <c r="B22" t="s">
        <v>68</v>
      </c>
      <c r="C22" t="s">
        <v>69</v>
      </c>
      <c r="D22" t="s">
        <v>72</v>
      </c>
      <c r="E22" t="s">
        <v>49</v>
      </c>
      <c r="F22">
        <v>158</v>
      </c>
    </row>
    <row r="23" spans="1:8" x14ac:dyDescent="0.3">
      <c r="A23" t="s">
        <v>63</v>
      </c>
      <c r="B23" t="s">
        <v>68</v>
      </c>
      <c r="C23" t="s">
        <v>69</v>
      </c>
      <c r="D23" t="s">
        <v>71</v>
      </c>
      <c r="E23" t="s">
        <v>49</v>
      </c>
      <c r="F23">
        <v>20</v>
      </c>
    </row>
    <row r="24" spans="1:8" x14ac:dyDescent="0.3">
      <c r="A24" t="s">
        <v>63</v>
      </c>
      <c r="B24" t="s">
        <v>74</v>
      </c>
      <c r="C24" t="s">
        <v>75</v>
      </c>
      <c r="D24" t="s">
        <v>70</v>
      </c>
      <c r="E24" t="s">
        <v>49</v>
      </c>
      <c r="F24">
        <v>27</v>
      </c>
    </row>
    <row r="25" spans="1:8" x14ac:dyDescent="0.3">
      <c r="A25" t="s">
        <v>63</v>
      </c>
      <c r="B25" t="s">
        <v>74</v>
      </c>
      <c r="C25" t="s">
        <v>75</v>
      </c>
      <c r="D25" t="s">
        <v>72</v>
      </c>
      <c r="E25" t="s">
        <v>49</v>
      </c>
      <c r="F25">
        <v>6</v>
      </c>
    </row>
    <row r="26" spans="1:8" x14ac:dyDescent="0.3">
      <c r="A26" t="s">
        <v>82</v>
      </c>
      <c r="B26" t="s">
        <v>33</v>
      </c>
      <c r="C26" t="s">
        <v>34</v>
      </c>
      <c r="D26" t="s">
        <v>35</v>
      </c>
      <c r="E26" t="s">
        <v>52</v>
      </c>
      <c r="F26">
        <v>23.2</v>
      </c>
      <c r="H26" s="1"/>
    </row>
    <row r="27" spans="1:8" x14ac:dyDescent="0.3">
      <c r="A27" t="s">
        <v>82</v>
      </c>
      <c r="B27" t="s">
        <v>33</v>
      </c>
      <c r="C27" t="s">
        <v>83</v>
      </c>
      <c r="D27" t="s">
        <v>18</v>
      </c>
      <c r="E27" t="s">
        <v>49</v>
      </c>
      <c r="F27">
        <v>2367</v>
      </c>
      <c r="H27" s="1"/>
    </row>
    <row r="28" spans="1:8" x14ac:dyDescent="0.3">
      <c r="A28" t="s">
        <v>82</v>
      </c>
      <c r="B28" t="s">
        <v>33</v>
      </c>
      <c r="C28" t="s">
        <v>36</v>
      </c>
      <c r="D28" t="s">
        <v>37</v>
      </c>
      <c r="E28" t="s">
        <v>53</v>
      </c>
      <c r="F28">
        <v>1004</v>
      </c>
    </row>
    <row r="29" spans="1:8" x14ac:dyDescent="0.3">
      <c r="A29" t="s">
        <v>82</v>
      </c>
      <c r="B29" t="s">
        <v>33</v>
      </c>
      <c r="C29" t="s">
        <v>36</v>
      </c>
      <c r="D29" t="s">
        <v>38</v>
      </c>
      <c r="E29" t="s">
        <v>53</v>
      </c>
      <c r="F29">
        <v>1000</v>
      </c>
    </row>
    <row r="30" spans="1:8" x14ac:dyDescent="0.3">
      <c r="A30" t="s">
        <v>82</v>
      </c>
      <c r="B30" t="s">
        <v>33</v>
      </c>
      <c r="C30" t="s">
        <v>36</v>
      </c>
      <c r="D30" t="s">
        <v>39</v>
      </c>
      <c r="E30" t="s">
        <v>53</v>
      </c>
      <c r="F30">
        <v>4</v>
      </c>
    </row>
    <row r="31" spans="1:8" x14ac:dyDescent="0.3">
      <c r="A31" t="s">
        <v>82</v>
      </c>
      <c r="B31" t="s">
        <v>33</v>
      </c>
      <c r="C31" t="s">
        <v>36</v>
      </c>
      <c r="D31" t="s">
        <v>40</v>
      </c>
      <c r="E31" t="s">
        <v>53</v>
      </c>
      <c r="F31">
        <v>1000</v>
      </c>
    </row>
    <row r="32" spans="1:8" x14ac:dyDescent="0.3">
      <c r="A32" t="s">
        <v>82</v>
      </c>
      <c r="B32" t="s">
        <v>33</v>
      </c>
      <c r="C32" t="s">
        <v>36</v>
      </c>
      <c r="D32" t="s">
        <v>41</v>
      </c>
      <c r="E32" t="s">
        <v>53</v>
      </c>
      <c r="F32">
        <v>4</v>
      </c>
    </row>
    <row r="33" spans="1:8" x14ac:dyDescent="0.3">
      <c r="A33" t="s">
        <v>82</v>
      </c>
      <c r="B33" t="s">
        <v>9</v>
      </c>
      <c r="C33" t="s">
        <v>10</v>
      </c>
      <c r="D33" t="s">
        <v>6</v>
      </c>
      <c r="E33" t="s">
        <v>49</v>
      </c>
      <c r="F33">
        <v>9.4499999999999993</v>
      </c>
      <c r="H33" s="1"/>
    </row>
    <row r="34" spans="1:8" x14ac:dyDescent="0.3">
      <c r="A34" t="s">
        <v>82</v>
      </c>
      <c r="B34" t="s">
        <v>9</v>
      </c>
      <c r="C34" t="s">
        <v>10</v>
      </c>
      <c r="D34" t="s">
        <v>11</v>
      </c>
      <c r="E34" t="s">
        <v>49</v>
      </c>
      <c r="F34">
        <v>3.15</v>
      </c>
      <c r="H34" s="1"/>
    </row>
    <row r="35" spans="1:8" x14ac:dyDescent="0.3">
      <c r="A35" t="s">
        <v>82</v>
      </c>
      <c r="B35" t="s">
        <v>9</v>
      </c>
      <c r="C35" t="s">
        <v>12</v>
      </c>
      <c r="D35" t="s">
        <v>8</v>
      </c>
      <c r="E35" t="s">
        <v>49</v>
      </c>
      <c r="F35">
        <v>130</v>
      </c>
      <c r="H35" s="1"/>
    </row>
    <row r="36" spans="1:8" x14ac:dyDescent="0.3">
      <c r="A36" t="s">
        <v>82</v>
      </c>
      <c r="B36" t="s">
        <v>9</v>
      </c>
      <c r="C36" t="s">
        <v>12</v>
      </c>
      <c r="D36" t="s">
        <v>6</v>
      </c>
      <c r="E36" t="s">
        <v>49</v>
      </c>
      <c r="F36">
        <v>100</v>
      </c>
      <c r="H36" s="1"/>
    </row>
    <row r="37" spans="1:8" x14ac:dyDescent="0.3">
      <c r="A37" t="s">
        <v>82</v>
      </c>
      <c r="B37" t="s">
        <v>9</v>
      </c>
      <c r="C37" t="s">
        <v>13</v>
      </c>
      <c r="D37" t="s">
        <v>8</v>
      </c>
      <c r="E37" t="s">
        <v>49</v>
      </c>
      <c r="F37">
        <v>59</v>
      </c>
      <c r="H37" s="1"/>
    </row>
    <row r="38" spans="1:8" x14ac:dyDescent="0.3">
      <c r="A38" t="s">
        <v>82</v>
      </c>
      <c r="B38" t="s">
        <v>9</v>
      </c>
      <c r="C38" t="s">
        <v>13</v>
      </c>
      <c r="D38" t="s">
        <v>6</v>
      </c>
      <c r="E38" t="s">
        <v>49</v>
      </c>
      <c r="F38">
        <v>154</v>
      </c>
      <c r="H38" s="1"/>
    </row>
    <row r="39" spans="1:8" x14ac:dyDescent="0.3">
      <c r="A39" t="s">
        <v>82</v>
      </c>
      <c r="B39" t="s">
        <v>9</v>
      </c>
      <c r="C39" t="s">
        <v>13</v>
      </c>
      <c r="D39" t="s">
        <v>14</v>
      </c>
      <c r="E39" t="s">
        <v>49</v>
      </c>
      <c r="F39">
        <v>14.7</v>
      </c>
      <c r="H39" s="1"/>
    </row>
    <row r="40" spans="1:8" x14ac:dyDescent="0.3">
      <c r="A40" t="s">
        <v>82</v>
      </c>
      <c r="B40" t="s">
        <v>9</v>
      </c>
      <c r="C40" t="s">
        <v>13</v>
      </c>
      <c r="D40" t="s">
        <v>15</v>
      </c>
      <c r="E40" t="s">
        <v>49</v>
      </c>
      <c r="F40">
        <v>17</v>
      </c>
      <c r="H40" s="1"/>
    </row>
    <row r="41" spans="1:8" x14ac:dyDescent="0.3">
      <c r="A41" t="s">
        <v>82</v>
      </c>
      <c r="B41" t="s">
        <v>9</v>
      </c>
      <c r="C41" t="s">
        <v>16</v>
      </c>
      <c r="D41" t="s">
        <v>6</v>
      </c>
      <c r="E41" t="s">
        <v>49</v>
      </c>
      <c r="F41">
        <v>32</v>
      </c>
      <c r="H41" s="1"/>
    </row>
    <row r="42" spans="1:8" x14ac:dyDescent="0.3">
      <c r="A42" t="s">
        <v>82</v>
      </c>
      <c r="B42" t="s">
        <v>9</v>
      </c>
      <c r="C42" t="s">
        <v>55</v>
      </c>
      <c r="D42" t="s">
        <v>6</v>
      </c>
      <c r="E42" t="s">
        <v>49</v>
      </c>
      <c r="F42">
        <v>240</v>
      </c>
      <c r="H42" s="1"/>
    </row>
    <row r="43" spans="1:8" x14ac:dyDescent="0.3">
      <c r="A43" t="s">
        <v>82</v>
      </c>
      <c r="B43" t="s">
        <v>9</v>
      </c>
      <c r="C43" t="s">
        <v>56</v>
      </c>
      <c r="D43" t="s">
        <v>4</v>
      </c>
      <c r="E43" t="s">
        <v>49</v>
      </c>
      <c r="F43">
        <v>60</v>
      </c>
      <c r="H43" s="1"/>
    </row>
    <row r="44" spans="1:8" x14ac:dyDescent="0.3">
      <c r="A44" t="s">
        <v>82</v>
      </c>
      <c r="B44" t="s">
        <v>9</v>
      </c>
      <c r="C44" t="s">
        <v>17</v>
      </c>
      <c r="D44" t="s">
        <v>18</v>
      </c>
      <c r="E44" t="s">
        <v>49</v>
      </c>
      <c r="F44">
        <v>49</v>
      </c>
      <c r="H44" s="1"/>
    </row>
    <row r="45" spans="1:8" x14ac:dyDescent="0.3">
      <c r="A45" t="s">
        <v>82</v>
      </c>
      <c r="B45" t="s">
        <v>9</v>
      </c>
      <c r="C45" t="s">
        <v>19</v>
      </c>
      <c r="D45" t="s">
        <v>6</v>
      </c>
      <c r="E45" t="s">
        <v>49</v>
      </c>
      <c r="F45">
        <v>18</v>
      </c>
      <c r="H45" s="1"/>
    </row>
    <row r="46" spans="1:8" x14ac:dyDescent="0.3">
      <c r="A46" t="s">
        <v>82</v>
      </c>
      <c r="B46" t="s">
        <v>9</v>
      </c>
      <c r="C46" t="s">
        <v>20</v>
      </c>
      <c r="D46" t="s">
        <v>6</v>
      </c>
      <c r="E46" t="s">
        <v>49</v>
      </c>
      <c r="F46">
        <v>45</v>
      </c>
      <c r="H46" s="1"/>
    </row>
    <row r="47" spans="1:8" x14ac:dyDescent="0.3">
      <c r="A47" t="s">
        <v>82</v>
      </c>
      <c r="B47" t="s">
        <v>9</v>
      </c>
      <c r="C47" t="s">
        <v>20</v>
      </c>
      <c r="D47" t="s">
        <v>21</v>
      </c>
      <c r="E47" t="s">
        <v>49</v>
      </c>
      <c r="F47">
        <v>10</v>
      </c>
      <c r="H47" s="1"/>
    </row>
    <row r="48" spans="1:8" x14ac:dyDescent="0.3">
      <c r="A48" t="s">
        <v>82</v>
      </c>
      <c r="B48" t="s">
        <v>0</v>
      </c>
      <c r="C48" t="s">
        <v>3</v>
      </c>
      <c r="D48" t="s">
        <v>4</v>
      </c>
      <c r="E48" t="s">
        <v>49</v>
      </c>
      <c r="F48">
        <v>146</v>
      </c>
      <c r="H48" s="1"/>
    </row>
    <row r="49" spans="1:8" x14ac:dyDescent="0.3">
      <c r="A49" t="s">
        <v>82</v>
      </c>
      <c r="B49" t="s">
        <v>0</v>
      </c>
      <c r="C49" t="s">
        <v>5</v>
      </c>
      <c r="D49" t="s">
        <v>6</v>
      </c>
      <c r="E49" t="s">
        <v>49</v>
      </c>
      <c r="F49">
        <v>138</v>
      </c>
      <c r="H49" s="1"/>
    </row>
    <row r="50" spans="1:8" x14ac:dyDescent="0.3">
      <c r="A50" t="s">
        <v>82</v>
      </c>
      <c r="B50" t="s">
        <v>0</v>
      </c>
      <c r="C50" t="s">
        <v>7</v>
      </c>
      <c r="D50" t="s">
        <v>8</v>
      </c>
      <c r="E50" t="s">
        <v>49</v>
      </c>
      <c r="F50">
        <v>79</v>
      </c>
      <c r="H50" s="1"/>
    </row>
    <row r="51" spans="1:8" x14ac:dyDescent="0.3">
      <c r="A51" t="s">
        <v>82</v>
      </c>
      <c r="B51" t="s">
        <v>28</v>
      </c>
      <c r="C51" t="s">
        <v>1</v>
      </c>
      <c r="D51" t="s">
        <v>18</v>
      </c>
      <c r="E51" t="s">
        <v>49</v>
      </c>
      <c r="F51">
        <v>5299</v>
      </c>
      <c r="H51" s="1"/>
    </row>
    <row r="52" spans="1:8" x14ac:dyDescent="0.3">
      <c r="A52" t="s">
        <v>82</v>
      </c>
      <c r="B52" t="s">
        <v>28</v>
      </c>
      <c r="C52" t="s">
        <v>1</v>
      </c>
      <c r="D52" t="s">
        <v>29</v>
      </c>
      <c r="E52" t="s">
        <v>49</v>
      </c>
      <c r="F52">
        <v>37</v>
      </c>
      <c r="H52" s="1"/>
    </row>
    <row r="53" spans="1:8" x14ac:dyDescent="0.3">
      <c r="A53" t="s">
        <v>82</v>
      </c>
      <c r="B53" t="s">
        <v>68</v>
      </c>
      <c r="C53" t="s">
        <v>69</v>
      </c>
      <c r="D53" t="s">
        <v>15</v>
      </c>
      <c r="E53" t="s">
        <v>49</v>
      </c>
      <c r="F53">
        <v>220</v>
      </c>
    </row>
    <row r="54" spans="1:8" x14ac:dyDescent="0.3">
      <c r="A54" t="s">
        <v>82</v>
      </c>
      <c r="B54" t="s">
        <v>68</v>
      </c>
      <c r="C54" t="s">
        <v>69</v>
      </c>
      <c r="D54" t="s">
        <v>70</v>
      </c>
      <c r="E54" t="s">
        <v>49</v>
      </c>
      <c r="F54">
        <v>219</v>
      </c>
    </row>
    <row r="55" spans="1:8" x14ac:dyDescent="0.3">
      <c r="A55" t="s">
        <v>82</v>
      </c>
      <c r="B55" t="s">
        <v>68</v>
      </c>
      <c r="C55" t="s">
        <v>69</v>
      </c>
      <c r="D55" t="s">
        <v>71</v>
      </c>
      <c r="E55" t="s">
        <v>49</v>
      </c>
      <c r="F55">
        <v>20</v>
      </c>
    </row>
    <row r="56" spans="1:8" x14ac:dyDescent="0.3">
      <c r="A56" t="s">
        <v>82</v>
      </c>
      <c r="B56" t="s">
        <v>68</v>
      </c>
      <c r="C56" t="s">
        <v>69</v>
      </c>
      <c r="D56" t="s">
        <v>72</v>
      </c>
      <c r="E56" t="s">
        <v>49</v>
      </c>
      <c r="F56">
        <v>158</v>
      </c>
    </row>
    <row r="57" spans="1:8" x14ac:dyDescent="0.3">
      <c r="A57" t="s">
        <v>82</v>
      </c>
      <c r="B57" t="s">
        <v>68</v>
      </c>
      <c r="C57" t="s">
        <v>73</v>
      </c>
      <c r="D57" t="s">
        <v>30</v>
      </c>
      <c r="E57" t="s">
        <v>49</v>
      </c>
      <c r="F57">
        <v>220</v>
      </c>
    </row>
    <row r="58" spans="1:8" x14ac:dyDescent="0.3">
      <c r="A58" t="s">
        <v>82</v>
      </c>
      <c r="B58" t="s">
        <v>74</v>
      </c>
      <c r="C58" t="s">
        <v>75</v>
      </c>
      <c r="D58" t="s">
        <v>15</v>
      </c>
      <c r="E58" t="s">
        <v>49</v>
      </c>
      <c r="F58">
        <v>3</v>
      </c>
    </row>
    <row r="59" spans="1:8" x14ac:dyDescent="0.3">
      <c r="A59" t="s">
        <v>82</v>
      </c>
      <c r="B59" t="s">
        <v>74</v>
      </c>
      <c r="C59" t="s">
        <v>75</v>
      </c>
      <c r="D59" t="s">
        <v>76</v>
      </c>
      <c r="E59" t="s">
        <v>49</v>
      </c>
      <c r="F59">
        <v>0.5</v>
      </c>
    </row>
    <row r="60" spans="1:8" x14ac:dyDescent="0.3">
      <c r="A60" t="s">
        <v>82</v>
      </c>
      <c r="B60" t="s">
        <v>74</v>
      </c>
      <c r="C60" t="s">
        <v>75</v>
      </c>
      <c r="D60" t="s">
        <v>18</v>
      </c>
      <c r="E60" t="s">
        <v>49</v>
      </c>
      <c r="F60">
        <v>63</v>
      </c>
    </row>
    <row r="61" spans="1:8" x14ac:dyDescent="0.3">
      <c r="A61" t="s">
        <v>82</v>
      </c>
      <c r="B61" t="s">
        <v>74</v>
      </c>
      <c r="C61" t="s">
        <v>75</v>
      </c>
      <c r="D61" t="s">
        <v>77</v>
      </c>
      <c r="E61" t="s">
        <v>49</v>
      </c>
      <c r="F61">
        <v>0.5</v>
      </c>
    </row>
    <row r="62" spans="1:8" x14ac:dyDescent="0.3">
      <c r="A62" t="s">
        <v>82</v>
      </c>
      <c r="B62" t="s">
        <v>74</v>
      </c>
      <c r="C62" t="s">
        <v>75</v>
      </c>
      <c r="D62" t="s">
        <v>14</v>
      </c>
      <c r="E62" t="s">
        <v>49</v>
      </c>
      <c r="F62">
        <v>12.04</v>
      </c>
    </row>
    <row r="63" spans="1:8" x14ac:dyDescent="0.3">
      <c r="A63" t="s">
        <v>82</v>
      </c>
      <c r="B63" t="s">
        <v>74</v>
      </c>
      <c r="C63" t="s">
        <v>75</v>
      </c>
      <c r="D63" t="s">
        <v>70</v>
      </c>
      <c r="E63" t="s">
        <v>49</v>
      </c>
      <c r="F63">
        <v>27</v>
      </c>
    </row>
    <row r="64" spans="1:8" x14ac:dyDescent="0.3">
      <c r="A64" t="s">
        <v>82</v>
      </c>
      <c r="B64" t="s">
        <v>74</v>
      </c>
      <c r="C64" t="s">
        <v>75</v>
      </c>
      <c r="D64" t="s">
        <v>72</v>
      </c>
      <c r="E64" t="s">
        <v>49</v>
      </c>
      <c r="F64">
        <v>6</v>
      </c>
    </row>
    <row r="65" spans="1:6" x14ac:dyDescent="0.3">
      <c r="A65" t="s">
        <v>44</v>
      </c>
      <c r="B65" t="s">
        <v>9</v>
      </c>
      <c r="C65" t="s">
        <v>12</v>
      </c>
      <c r="D65" t="s">
        <v>21</v>
      </c>
      <c r="E65" t="s">
        <v>49</v>
      </c>
      <c r="F65">
        <v>84</v>
      </c>
    </row>
    <row r="66" spans="1:6" x14ac:dyDescent="0.3">
      <c r="A66" t="s">
        <v>44</v>
      </c>
      <c r="B66" t="s">
        <v>9</v>
      </c>
      <c r="C66" t="s">
        <v>45</v>
      </c>
      <c r="D66" t="s">
        <v>46</v>
      </c>
      <c r="E66" t="s">
        <v>54</v>
      </c>
      <c r="F66">
        <v>200</v>
      </c>
    </row>
  </sheetData>
  <autoFilter ref="A1:H40" xr:uid="{00000000-0009-0000-0000-000001000000}">
    <sortState xmlns:xlrd2="http://schemas.microsoft.com/office/spreadsheetml/2017/richdata2" ref="A2:H40">
      <sortCondition ref="A2:A40"/>
    </sortState>
  </autoFilter>
  <sortState xmlns:xlrd2="http://schemas.microsoft.com/office/spreadsheetml/2017/richdata2" ref="A2:H66">
    <sortCondition ref="A2:A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6"/>
  <sheetViews>
    <sheetView topLeftCell="A29" workbookViewId="0">
      <selection activeCell="A2" sqref="A2:F66"/>
    </sheetView>
  </sheetViews>
  <sheetFormatPr defaultColWidth="9.109375" defaultRowHeight="14.4" x14ac:dyDescent="0.3"/>
  <cols>
    <col min="1" max="1" width="22" bestFit="1" customWidth="1"/>
    <col min="2" max="2" width="22" customWidth="1"/>
    <col min="3" max="3" width="15.109375" bestFit="1" customWidth="1"/>
    <col min="4" max="4" width="39.5546875" bestFit="1" customWidth="1"/>
    <col min="5" max="5" width="4.6640625" bestFit="1" customWidth="1"/>
    <col min="8" max="8" width="16" bestFit="1" customWidth="1"/>
  </cols>
  <sheetData>
    <row r="1" spans="1:8" x14ac:dyDescent="0.3">
      <c r="A1" t="s">
        <v>78</v>
      </c>
      <c r="B1" t="s">
        <v>80</v>
      </c>
      <c r="C1" t="s">
        <v>81</v>
      </c>
      <c r="D1" t="s">
        <v>2</v>
      </c>
      <c r="E1" t="s">
        <v>47</v>
      </c>
      <c r="F1" t="s">
        <v>48</v>
      </c>
      <c r="G1" t="s">
        <v>67</v>
      </c>
      <c r="H1" t="s">
        <v>26</v>
      </c>
    </row>
    <row r="2" spans="1:8" x14ac:dyDescent="0.3">
      <c r="A2" t="s">
        <v>82</v>
      </c>
      <c r="B2" t="s">
        <v>0</v>
      </c>
      <c r="C2" t="s">
        <v>3</v>
      </c>
      <c r="D2" t="s">
        <v>4</v>
      </c>
      <c r="E2" t="s">
        <v>49</v>
      </c>
      <c r="F2">
        <v>2500</v>
      </c>
      <c r="H2" s="1"/>
    </row>
    <row r="3" spans="1:8" x14ac:dyDescent="0.3">
      <c r="A3" t="s">
        <v>82</v>
      </c>
      <c r="B3" t="s">
        <v>0</v>
      </c>
      <c r="C3" t="s">
        <v>5</v>
      </c>
      <c r="D3" t="s">
        <v>6</v>
      </c>
      <c r="E3" t="s">
        <v>49</v>
      </c>
      <c r="F3">
        <v>62</v>
      </c>
      <c r="H3" s="1"/>
    </row>
    <row r="4" spans="1:8" x14ac:dyDescent="0.3">
      <c r="A4" t="s">
        <v>82</v>
      </c>
      <c r="B4" t="s">
        <v>0</v>
      </c>
      <c r="C4" t="s">
        <v>7</v>
      </c>
      <c r="D4" t="s">
        <v>8</v>
      </c>
      <c r="E4" t="s">
        <v>49</v>
      </c>
      <c r="F4">
        <v>379</v>
      </c>
      <c r="H4" s="1"/>
    </row>
    <row r="5" spans="1:8" x14ac:dyDescent="0.3">
      <c r="A5" t="s">
        <v>82</v>
      </c>
      <c r="B5" t="s">
        <v>9</v>
      </c>
      <c r="C5" t="s">
        <v>10</v>
      </c>
      <c r="D5" t="s">
        <v>6</v>
      </c>
      <c r="E5" t="s">
        <v>49</v>
      </c>
      <c r="F5">
        <v>45</v>
      </c>
      <c r="H5" s="1"/>
    </row>
    <row r="6" spans="1:8" x14ac:dyDescent="0.3">
      <c r="A6" t="s">
        <v>82</v>
      </c>
      <c r="B6" t="s">
        <v>9</v>
      </c>
      <c r="C6" t="s">
        <v>10</v>
      </c>
      <c r="D6" t="s">
        <v>11</v>
      </c>
      <c r="E6" t="s">
        <v>49</v>
      </c>
      <c r="F6">
        <v>15</v>
      </c>
      <c r="H6" s="1"/>
    </row>
    <row r="7" spans="1:8" x14ac:dyDescent="0.3">
      <c r="A7" t="s">
        <v>82</v>
      </c>
      <c r="B7" t="s">
        <v>9</v>
      </c>
      <c r="C7" t="s">
        <v>12</v>
      </c>
      <c r="D7" t="s">
        <v>8</v>
      </c>
      <c r="E7" t="s">
        <v>49</v>
      </c>
      <c r="F7">
        <v>624</v>
      </c>
      <c r="H7" s="1"/>
    </row>
    <row r="8" spans="1:8" x14ac:dyDescent="0.3">
      <c r="A8" t="s">
        <v>82</v>
      </c>
      <c r="B8" t="s">
        <v>9</v>
      </c>
      <c r="C8" t="s">
        <v>12</v>
      </c>
      <c r="D8" t="s">
        <v>6</v>
      </c>
      <c r="E8" t="s">
        <v>49</v>
      </c>
      <c r="F8">
        <v>480</v>
      </c>
      <c r="H8" s="1"/>
    </row>
    <row r="9" spans="1:8" x14ac:dyDescent="0.3">
      <c r="A9" t="s">
        <v>82</v>
      </c>
      <c r="B9" t="s">
        <v>9</v>
      </c>
      <c r="C9" t="s">
        <v>13</v>
      </c>
      <c r="D9" t="s">
        <v>8</v>
      </c>
      <c r="E9" t="s">
        <v>49</v>
      </c>
      <c r="F9">
        <v>283</v>
      </c>
      <c r="H9" s="1"/>
    </row>
    <row r="10" spans="1:8" x14ac:dyDescent="0.3">
      <c r="A10" t="s">
        <v>82</v>
      </c>
      <c r="B10" t="s">
        <v>9</v>
      </c>
      <c r="C10" t="s">
        <v>13</v>
      </c>
      <c r="D10" t="s">
        <v>6</v>
      </c>
      <c r="E10" t="s">
        <v>49</v>
      </c>
      <c r="F10">
        <v>739</v>
      </c>
      <c r="H10" s="1"/>
    </row>
    <row r="11" spans="1:8" x14ac:dyDescent="0.3">
      <c r="A11" t="s">
        <v>82</v>
      </c>
      <c r="B11" t="s">
        <v>9</v>
      </c>
      <c r="C11" t="s">
        <v>13</v>
      </c>
      <c r="D11" t="s">
        <v>14</v>
      </c>
      <c r="E11" t="s">
        <v>49</v>
      </c>
      <c r="F11">
        <v>70.599999999999994</v>
      </c>
      <c r="H11" s="1"/>
    </row>
    <row r="12" spans="1:8" x14ac:dyDescent="0.3">
      <c r="A12" t="s">
        <v>82</v>
      </c>
      <c r="B12" t="s">
        <v>9</v>
      </c>
      <c r="C12" t="s">
        <v>13</v>
      </c>
      <c r="D12" t="s">
        <v>15</v>
      </c>
      <c r="E12" t="s">
        <v>49</v>
      </c>
      <c r="F12">
        <v>81</v>
      </c>
      <c r="H12" s="1"/>
    </row>
    <row r="13" spans="1:8" x14ac:dyDescent="0.3">
      <c r="A13" t="s">
        <v>82</v>
      </c>
      <c r="B13" t="s">
        <v>9</v>
      </c>
      <c r="C13" t="s">
        <v>16</v>
      </c>
      <c r="D13" t="s">
        <v>6</v>
      </c>
      <c r="E13" t="s">
        <v>49</v>
      </c>
      <c r="F13">
        <v>154</v>
      </c>
      <c r="H13" s="1"/>
    </row>
    <row r="14" spans="1:8" x14ac:dyDescent="0.3">
      <c r="A14" t="s">
        <v>82</v>
      </c>
      <c r="B14" t="s">
        <v>9</v>
      </c>
      <c r="C14" t="s">
        <v>55</v>
      </c>
      <c r="D14" t="s">
        <v>6</v>
      </c>
      <c r="E14" t="s">
        <v>49</v>
      </c>
      <c r="F14">
        <v>1152</v>
      </c>
      <c r="H14" s="1"/>
    </row>
    <row r="15" spans="1:8" x14ac:dyDescent="0.3">
      <c r="A15" t="s">
        <v>82</v>
      </c>
      <c r="B15" t="s">
        <v>9</v>
      </c>
      <c r="C15" t="s">
        <v>56</v>
      </c>
      <c r="D15" t="s">
        <v>4</v>
      </c>
      <c r="E15" t="s">
        <v>49</v>
      </c>
      <c r="F15">
        <v>288</v>
      </c>
      <c r="H15" s="1"/>
    </row>
    <row r="16" spans="1:8" x14ac:dyDescent="0.3">
      <c r="A16" t="s">
        <v>82</v>
      </c>
      <c r="B16" t="s">
        <v>9</v>
      </c>
      <c r="C16" t="s">
        <v>17</v>
      </c>
      <c r="D16" t="s">
        <v>18</v>
      </c>
      <c r="E16" t="s">
        <v>49</v>
      </c>
      <c r="F16">
        <v>235</v>
      </c>
      <c r="H16" s="1"/>
    </row>
    <row r="17" spans="1:8" x14ac:dyDescent="0.3">
      <c r="A17" t="s">
        <v>82</v>
      </c>
      <c r="B17" t="s">
        <v>9</v>
      </c>
      <c r="C17" t="s">
        <v>19</v>
      </c>
      <c r="D17" t="s">
        <v>6</v>
      </c>
      <c r="E17" t="s">
        <v>49</v>
      </c>
      <c r="F17">
        <v>86</v>
      </c>
      <c r="H17" s="1"/>
    </row>
    <row r="18" spans="1:8" x14ac:dyDescent="0.3">
      <c r="A18" t="s">
        <v>82</v>
      </c>
      <c r="B18" t="s">
        <v>9</v>
      </c>
      <c r="C18" t="s">
        <v>20</v>
      </c>
      <c r="D18" t="s">
        <v>6</v>
      </c>
      <c r="E18" t="s">
        <v>49</v>
      </c>
      <c r="F18">
        <v>216</v>
      </c>
      <c r="H18" s="1"/>
    </row>
    <row r="19" spans="1:8" x14ac:dyDescent="0.3">
      <c r="A19" t="s">
        <v>82</v>
      </c>
      <c r="B19" t="s">
        <v>9</v>
      </c>
      <c r="C19" t="s">
        <v>20</v>
      </c>
      <c r="D19" t="s">
        <v>21</v>
      </c>
      <c r="E19" t="s">
        <v>49</v>
      </c>
      <c r="F19">
        <v>57</v>
      </c>
      <c r="H19" s="1"/>
    </row>
    <row r="20" spans="1:8" x14ac:dyDescent="0.3">
      <c r="A20" t="s">
        <v>25</v>
      </c>
      <c r="B20" t="s">
        <v>9</v>
      </c>
      <c r="C20" t="s">
        <v>9</v>
      </c>
      <c r="D20" t="s">
        <v>30</v>
      </c>
      <c r="E20" t="s">
        <v>49</v>
      </c>
      <c r="F20">
        <v>81</v>
      </c>
    </row>
    <row r="21" spans="1:8" x14ac:dyDescent="0.3">
      <c r="A21" t="s">
        <v>25</v>
      </c>
      <c r="B21" t="s">
        <v>9</v>
      </c>
      <c r="C21" t="s">
        <v>9</v>
      </c>
      <c r="D21" t="s">
        <v>22</v>
      </c>
      <c r="E21" t="s">
        <v>49</v>
      </c>
      <c r="F21">
        <v>70.599999999999994</v>
      </c>
    </row>
    <row r="22" spans="1:8" x14ac:dyDescent="0.3">
      <c r="A22" t="s">
        <v>25</v>
      </c>
      <c r="B22" t="s">
        <v>9</v>
      </c>
      <c r="C22" t="s">
        <v>9</v>
      </c>
      <c r="D22" t="s">
        <v>23</v>
      </c>
      <c r="E22" t="s">
        <v>49</v>
      </c>
      <c r="F22">
        <v>3534</v>
      </c>
    </row>
    <row r="23" spans="1:8" x14ac:dyDescent="0.3">
      <c r="A23" t="s">
        <v>25</v>
      </c>
      <c r="B23" t="s">
        <v>9</v>
      </c>
      <c r="C23" t="s">
        <v>9</v>
      </c>
      <c r="D23" t="s">
        <v>24</v>
      </c>
      <c r="E23" t="s">
        <v>49</v>
      </c>
      <c r="F23">
        <v>1521</v>
      </c>
    </row>
    <row r="24" spans="1:8" x14ac:dyDescent="0.3">
      <c r="A24" t="s">
        <v>25</v>
      </c>
      <c r="B24" t="s">
        <v>9</v>
      </c>
      <c r="C24" t="s">
        <v>9</v>
      </c>
      <c r="D24" t="s">
        <v>27</v>
      </c>
      <c r="E24" t="s">
        <v>50</v>
      </c>
      <c r="F24">
        <v>3987</v>
      </c>
    </row>
    <row r="25" spans="1:8" x14ac:dyDescent="0.3">
      <c r="A25" t="s">
        <v>82</v>
      </c>
      <c r="B25" t="s">
        <v>28</v>
      </c>
      <c r="C25" t="s">
        <v>1</v>
      </c>
      <c r="D25" t="s">
        <v>18</v>
      </c>
      <c r="E25" t="s">
        <v>49</v>
      </c>
      <c r="F25">
        <v>15019</v>
      </c>
      <c r="H25" s="1"/>
    </row>
    <row r="26" spans="1:8" x14ac:dyDescent="0.3">
      <c r="A26" t="s">
        <v>82</v>
      </c>
      <c r="B26" t="s">
        <v>28</v>
      </c>
      <c r="C26" t="s">
        <v>1</v>
      </c>
      <c r="D26" t="s">
        <v>29</v>
      </c>
      <c r="E26" t="s">
        <v>49</v>
      </c>
      <c r="F26">
        <v>95</v>
      </c>
      <c r="H26" s="1"/>
    </row>
    <row r="27" spans="1:8" x14ac:dyDescent="0.3">
      <c r="A27" t="s">
        <v>25</v>
      </c>
      <c r="B27" t="s">
        <v>28</v>
      </c>
      <c r="C27" t="s">
        <v>28</v>
      </c>
      <c r="D27" t="s">
        <v>24</v>
      </c>
      <c r="E27" t="s">
        <v>49</v>
      </c>
      <c r="F27">
        <v>15019</v>
      </c>
    </row>
    <row r="28" spans="1:8" x14ac:dyDescent="0.3">
      <c r="A28" t="s">
        <v>25</v>
      </c>
      <c r="B28" t="s">
        <v>28</v>
      </c>
      <c r="C28" t="s">
        <v>28</v>
      </c>
      <c r="D28" t="s">
        <v>31</v>
      </c>
      <c r="E28" t="s">
        <v>51</v>
      </c>
      <c r="F28">
        <v>115</v>
      </c>
    </row>
    <row r="29" spans="1:8" x14ac:dyDescent="0.3">
      <c r="A29" t="s">
        <v>25</v>
      </c>
      <c r="B29" t="s">
        <v>28</v>
      </c>
      <c r="C29" t="s">
        <v>28</v>
      </c>
      <c r="D29" t="s">
        <v>32</v>
      </c>
      <c r="E29" t="s">
        <v>51</v>
      </c>
      <c r="F29">
        <v>190</v>
      </c>
    </row>
    <row r="30" spans="1:8" x14ac:dyDescent="0.3">
      <c r="A30" t="s">
        <v>82</v>
      </c>
      <c r="B30" t="s">
        <v>33</v>
      </c>
      <c r="C30" t="s">
        <v>1</v>
      </c>
      <c r="D30" t="s">
        <v>35</v>
      </c>
      <c r="E30" t="s">
        <v>52</v>
      </c>
      <c r="F30">
        <v>23.2</v>
      </c>
      <c r="H30" s="1"/>
    </row>
    <row r="31" spans="1:8" x14ac:dyDescent="0.3">
      <c r="A31" t="s">
        <v>82</v>
      </c>
      <c r="B31" t="s">
        <v>33</v>
      </c>
      <c r="C31" t="s">
        <v>1</v>
      </c>
      <c r="D31" t="s">
        <v>18</v>
      </c>
      <c r="E31" t="s">
        <v>49</v>
      </c>
      <c r="F31">
        <v>2367</v>
      </c>
      <c r="H31" s="1"/>
    </row>
    <row r="32" spans="1:8" x14ac:dyDescent="0.3">
      <c r="A32" t="s">
        <v>82</v>
      </c>
      <c r="B32" t="s">
        <v>33</v>
      </c>
      <c r="C32" t="s">
        <v>36</v>
      </c>
      <c r="D32" t="s">
        <v>37</v>
      </c>
      <c r="E32" t="s">
        <v>53</v>
      </c>
      <c r="F32">
        <v>1004</v>
      </c>
    </row>
    <row r="33" spans="1:6" x14ac:dyDescent="0.3">
      <c r="A33" t="s">
        <v>82</v>
      </c>
      <c r="B33" t="s">
        <v>33</v>
      </c>
      <c r="C33" t="s">
        <v>36</v>
      </c>
      <c r="D33" t="s">
        <v>38</v>
      </c>
      <c r="E33" t="s">
        <v>53</v>
      </c>
      <c r="F33">
        <v>1000</v>
      </c>
    </row>
    <row r="34" spans="1:6" x14ac:dyDescent="0.3">
      <c r="A34" t="s">
        <v>82</v>
      </c>
      <c r="B34" t="s">
        <v>33</v>
      </c>
      <c r="C34" t="s">
        <v>36</v>
      </c>
      <c r="D34" t="s">
        <v>39</v>
      </c>
      <c r="E34" t="s">
        <v>53</v>
      </c>
      <c r="F34">
        <v>4</v>
      </c>
    </row>
    <row r="35" spans="1:6" x14ac:dyDescent="0.3">
      <c r="A35" t="s">
        <v>82</v>
      </c>
      <c r="B35" t="s">
        <v>33</v>
      </c>
      <c r="C35" t="s">
        <v>36</v>
      </c>
      <c r="D35" t="s">
        <v>40</v>
      </c>
      <c r="E35" t="s">
        <v>53</v>
      </c>
      <c r="F35">
        <v>40000</v>
      </c>
    </row>
    <row r="36" spans="1:6" x14ac:dyDescent="0.3">
      <c r="A36" t="s">
        <v>82</v>
      </c>
      <c r="B36" t="s">
        <v>33</v>
      </c>
      <c r="C36" t="s">
        <v>36</v>
      </c>
      <c r="D36" t="s">
        <v>41</v>
      </c>
      <c r="E36" t="s">
        <v>53</v>
      </c>
      <c r="F36">
        <v>160</v>
      </c>
    </row>
    <row r="37" spans="1:6" x14ac:dyDescent="0.3">
      <c r="A37" t="s">
        <v>25</v>
      </c>
      <c r="B37" t="s">
        <v>33</v>
      </c>
      <c r="C37" t="s">
        <v>33</v>
      </c>
      <c r="D37" t="s">
        <v>42</v>
      </c>
      <c r="E37" t="s">
        <v>49</v>
      </c>
      <c r="F37">
        <v>118</v>
      </c>
    </row>
    <row r="38" spans="1:6" x14ac:dyDescent="0.3">
      <c r="A38" t="s">
        <v>25</v>
      </c>
      <c r="B38" t="s">
        <v>33</v>
      </c>
      <c r="C38" t="s">
        <v>33</v>
      </c>
      <c r="D38" t="s">
        <v>43</v>
      </c>
      <c r="E38" t="s">
        <v>49</v>
      </c>
      <c r="F38">
        <v>10</v>
      </c>
    </row>
    <row r="39" spans="1:6" x14ac:dyDescent="0.3">
      <c r="A39" t="s">
        <v>44</v>
      </c>
      <c r="B39" t="s">
        <v>9</v>
      </c>
      <c r="C39" t="s">
        <v>12</v>
      </c>
      <c r="D39" t="s">
        <v>21</v>
      </c>
      <c r="E39" t="s">
        <v>49</v>
      </c>
      <c r="F39">
        <f>84*2</f>
        <v>168</v>
      </c>
    </row>
    <row r="40" spans="1:6" x14ac:dyDescent="0.3">
      <c r="A40" t="s">
        <v>44</v>
      </c>
      <c r="B40" t="s">
        <v>9</v>
      </c>
      <c r="C40" t="s">
        <v>45</v>
      </c>
      <c r="D40" t="s">
        <v>46</v>
      </c>
      <c r="E40" t="s">
        <v>54</v>
      </c>
      <c r="F40">
        <v>200</v>
      </c>
    </row>
    <row r="41" spans="1:6" x14ac:dyDescent="0.3">
      <c r="A41" t="s">
        <v>63</v>
      </c>
      <c r="B41" t="s">
        <v>0</v>
      </c>
      <c r="C41" t="s">
        <v>3</v>
      </c>
      <c r="D41" t="s">
        <v>4</v>
      </c>
      <c r="E41" t="s">
        <v>49</v>
      </c>
      <c r="F41">
        <f>875+1625</f>
        <v>2500</v>
      </c>
    </row>
    <row r="42" spans="1:6" x14ac:dyDescent="0.3">
      <c r="A42" t="s">
        <v>63</v>
      </c>
      <c r="B42" t="s">
        <v>0</v>
      </c>
      <c r="C42" t="s">
        <v>10</v>
      </c>
      <c r="D42" t="s">
        <v>11</v>
      </c>
      <c r="E42" t="s">
        <v>49</v>
      </c>
      <c r="F42">
        <v>15</v>
      </c>
    </row>
    <row r="43" spans="1:6" x14ac:dyDescent="0.3">
      <c r="A43" t="s">
        <v>63</v>
      </c>
      <c r="B43" t="s">
        <v>9</v>
      </c>
      <c r="C43" t="s">
        <v>56</v>
      </c>
      <c r="D43" t="s">
        <v>4</v>
      </c>
      <c r="E43" t="s">
        <v>49</v>
      </c>
      <c r="F43">
        <f>101+187</f>
        <v>288</v>
      </c>
    </row>
    <row r="44" spans="1:6" x14ac:dyDescent="0.3">
      <c r="A44" t="s">
        <v>63</v>
      </c>
      <c r="B44" t="s">
        <v>9</v>
      </c>
      <c r="C44" t="s">
        <v>20</v>
      </c>
      <c r="D44" t="s">
        <v>21</v>
      </c>
      <c r="E44" t="s">
        <v>49</v>
      </c>
      <c r="F44">
        <v>57</v>
      </c>
    </row>
    <row r="45" spans="1:6" x14ac:dyDescent="0.3">
      <c r="A45" t="s">
        <v>63</v>
      </c>
      <c r="B45" t="s">
        <v>33</v>
      </c>
      <c r="C45" t="s">
        <v>34</v>
      </c>
      <c r="D45" t="s">
        <v>64</v>
      </c>
      <c r="E45" t="s">
        <v>49</v>
      </c>
      <c r="F45">
        <v>51040</v>
      </c>
    </row>
    <row r="46" spans="1:6" x14ac:dyDescent="0.3">
      <c r="A46" t="s">
        <v>63</v>
      </c>
      <c r="B46" t="s">
        <v>33</v>
      </c>
      <c r="C46" t="s">
        <v>65</v>
      </c>
      <c r="D46" t="s">
        <v>66</v>
      </c>
      <c r="E46" t="s">
        <v>49</v>
      </c>
      <c r="F46">
        <v>2367</v>
      </c>
    </row>
    <row r="47" spans="1:6" x14ac:dyDescent="0.3">
      <c r="A47" t="s">
        <v>82</v>
      </c>
      <c r="B47" t="s">
        <v>68</v>
      </c>
      <c r="C47" t="s">
        <v>69</v>
      </c>
      <c r="D47" t="s">
        <v>15</v>
      </c>
      <c r="E47" t="s">
        <v>49</v>
      </c>
      <c r="F47">
        <v>220</v>
      </c>
    </row>
    <row r="48" spans="1:6" x14ac:dyDescent="0.3">
      <c r="A48" t="s">
        <v>82</v>
      </c>
      <c r="B48" t="s">
        <v>68</v>
      </c>
      <c r="C48" t="s">
        <v>69</v>
      </c>
      <c r="D48" t="s">
        <v>70</v>
      </c>
      <c r="E48" t="s">
        <v>49</v>
      </c>
      <c r="F48">
        <v>219</v>
      </c>
    </row>
    <row r="49" spans="1:6" x14ac:dyDescent="0.3">
      <c r="A49" t="s">
        <v>82</v>
      </c>
      <c r="B49" t="s">
        <v>68</v>
      </c>
      <c r="C49" t="s">
        <v>69</v>
      </c>
      <c r="D49" t="s">
        <v>71</v>
      </c>
      <c r="E49" t="s">
        <v>49</v>
      </c>
      <c r="F49">
        <v>20</v>
      </c>
    </row>
    <row r="50" spans="1:6" x14ac:dyDescent="0.3">
      <c r="A50" t="s">
        <v>82</v>
      </c>
      <c r="B50" t="s">
        <v>68</v>
      </c>
      <c r="C50" t="s">
        <v>69</v>
      </c>
      <c r="D50" t="s">
        <v>72</v>
      </c>
      <c r="E50" t="s">
        <v>49</v>
      </c>
      <c r="F50">
        <v>158</v>
      </c>
    </row>
    <row r="51" spans="1:6" x14ac:dyDescent="0.3">
      <c r="A51" t="s">
        <v>82</v>
      </c>
      <c r="B51" t="s">
        <v>68</v>
      </c>
      <c r="C51" t="s">
        <v>73</v>
      </c>
      <c r="D51" t="s">
        <v>30</v>
      </c>
      <c r="E51" t="s">
        <v>49</v>
      </c>
      <c r="F51">
        <v>220</v>
      </c>
    </row>
    <row r="52" spans="1:6" x14ac:dyDescent="0.3">
      <c r="A52" t="s">
        <v>63</v>
      </c>
      <c r="B52" t="s">
        <v>68</v>
      </c>
      <c r="C52" t="s">
        <v>69</v>
      </c>
      <c r="D52" t="s">
        <v>70</v>
      </c>
      <c r="E52" t="s">
        <v>49</v>
      </c>
      <c r="F52">
        <v>219</v>
      </c>
    </row>
    <row r="53" spans="1:6" x14ac:dyDescent="0.3">
      <c r="A53" t="s">
        <v>63</v>
      </c>
      <c r="B53" t="s">
        <v>68</v>
      </c>
      <c r="C53" t="s">
        <v>69</v>
      </c>
      <c r="D53" t="s">
        <v>72</v>
      </c>
      <c r="E53" t="s">
        <v>49</v>
      </c>
      <c r="F53">
        <v>158</v>
      </c>
    </row>
    <row r="54" spans="1:6" x14ac:dyDescent="0.3">
      <c r="A54" t="s">
        <v>63</v>
      </c>
      <c r="B54" t="s">
        <v>68</v>
      </c>
      <c r="C54" t="s">
        <v>69</v>
      </c>
      <c r="D54" t="s">
        <v>71</v>
      </c>
      <c r="E54" t="s">
        <v>49</v>
      </c>
      <c r="F54">
        <v>20</v>
      </c>
    </row>
    <row r="55" spans="1:6" x14ac:dyDescent="0.3">
      <c r="A55" t="s">
        <v>82</v>
      </c>
      <c r="B55" t="s">
        <v>74</v>
      </c>
      <c r="C55" t="s">
        <v>75</v>
      </c>
      <c r="D55" t="s">
        <v>15</v>
      </c>
      <c r="E55" t="s">
        <v>49</v>
      </c>
      <c r="F55">
        <v>3</v>
      </c>
    </row>
    <row r="56" spans="1:6" x14ac:dyDescent="0.3">
      <c r="A56" t="s">
        <v>82</v>
      </c>
      <c r="B56" t="s">
        <v>74</v>
      </c>
      <c r="C56" t="s">
        <v>75</v>
      </c>
      <c r="D56" t="s">
        <v>76</v>
      </c>
      <c r="E56" t="s">
        <v>49</v>
      </c>
      <c r="F56">
        <v>0.5</v>
      </c>
    </row>
    <row r="57" spans="1:6" x14ac:dyDescent="0.3">
      <c r="A57" t="s">
        <v>82</v>
      </c>
      <c r="B57" t="s">
        <v>74</v>
      </c>
      <c r="C57" t="s">
        <v>75</v>
      </c>
      <c r="D57" t="s">
        <v>18</v>
      </c>
      <c r="E57" t="s">
        <v>49</v>
      </c>
      <c r="F57">
        <v>63</v>
      </c>
    </row>
    <row r="58" spans="1:6" x14ac:dyDescent="0.3">
      <c r="A58" t="s">
        <v>82</v>
      </c>
      <c r="B58" t="s">
        <v>74</v>
      </c>
      <c r="C58" t="s">
        <v>75</v>
      </c>
      <c r="D58" t="s">
        <v>77</v>
      </c>
      <c r="E58" t="s">
        <v>49</v>
      </c>
      <c r="F58">
        <v>0.5</v>
      </c>
    </row>
    <row r="59" spans="1:6" x14ac:dyDescent="0.3">
      <c r="A59" t="s">
        <v>82</v>
      </c>
      <c r="B59" t="s">
        <v>74</v>
      </c>
      <c r="C59" t="s">
        <v>75</v>
      </c>
      <c r="D59" t="s">
        <v>14</v>
      </c>
      <c r="E59" t="s">
        <v>49</v>
      </c>
      <c r="F59">
        <v>12.04</v>
      </c>
    </row>
    <row r="60" spans="1:6" x14ac:dyDescent="0.3">
      <c r="A60" t="s">
        <v>82</v>
      </c>
      <c r="B60" t="s">
        <v>74</v>
      </c>
      <c r="C60" t="s">
        <v>75</v>
      </c>
      <c r="D60" t="s">
        <v>70</v>
      </c>
      <c r="E60" t="s">
        <v>49</v>
      </c>
      <c r="F60">
        <v>27</v>
      </c>
    </row>
    <row r="61" spans="1:6" x14ac:dyDescent="0.3">
      <c r="A61" t="s">
        <v>82</v>
      </c>
      <c r="B61" t="s">
        <v>74</v>
      </c>
      <c r="C61" t="s">
        <v>75</v>
      </c>
      <c r="D61" t="s">
        <v>72</v>
      </c>
      <c r="E61" t="s">
        <v>49</v>
      </c>
      <c r="F61">
        <v>6</v>
      </c>
    </row>
    <row r="62" spans="1:6" x14ac:dyDescent="0.3">
      <c r="A62" t="s">
        <v>25</v>
      </c>
      <c r="B62" t="s">
        <v>74</v>
      </c>
      <c r="C62" t="s">
        <v>75</v>
      </c>
      <c r="D62" t="s">
        <v>30</v>
      </c>
      <c r="E62" t="s">
        <v>49</v>
      </c>
      <c r="F62">
        <v>3</v>
      </c>
    </row>
    <row r="63" spans="1:6" x14ac:dyDescent="0.3">
      <c r="A63" t="s">
        <v>25</v>
      </c>
      <c r="B63" t="s">
        <v>74</v>
      </c>
      <c r="C63" t="s">
        <v>75</v>
      </c>
      <c r="D63" t="s">
        <v>24</v>
      </c>
      <c r="E63" t="s">
        <v>49</v>
      </c>
      <c r="F63">
        <v>63</v>
      </c>
    </row>
    <row r="64" spans="1:6" x14ac:dyDescent="0.3">
      <c r="A64" t="s">
        <v>25</v>
      </c>
      <c r="B64" t="s">
        <v>74</v>
      </c>
      <c r="C64" t="s">
        <v>75</v>
      </c>
      <c r="D64" t="s">
        <v>22</v>
      </c>
      <c r="E64" t="s">
        <v>49</v>
      </c>
      <c r="F64">
        <v>12.04</v>
      </c>
    </row>
    <row r="65" spans="1:6" x14ac:dyDescent="0.3">
      <c r="A65" t="s">
        <v>63</v>
      </c>
      <c r="B65" t="s">
        <v>74</v>
      </c>
      <c r="C65" t="s">
        <v>75</v>
      </c>
      <c r="D65" t="s">
        <v>70</v>
      </c>
      <c r="E65" t="s">
        <v>49</v>
      </c>
      <c r="F65">
        <v>27</v>
      </c>
    </row>
    <row r="66" spans="1:6" x14ac:dyDescent="0.3">
      <c r="A66" t="s">
        <v>63</v>
      </c>
      <c r="B66" t="s">
        <v>74</v>
      </c>
      <c r="C66" t="s">
        <v>75</v>
      </c>
      <c r="D66" t="s">
        <v>72</v>
      </c>
      <c r="E66" t="s">
        <v>49</v>
      </c>
      <c r="F66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7"/>
  <sheetViews>
    <sheetView topLeftCell="A30" workbookViewId="0">
      <selection activeCell="A2" sqref="A2:F67"/>
    </sheetView>
  </sheetViews>
  <sheetFormatPr defaultColWidth="9.109375" defaultRowHeight="14.4" x14ac:dyDescent="0.3"/>
  <cols>
    <col min="1" max="1" width="12.5546875" bestFit="1" customWidth="1"/>
    <col min="2" max="2" width="12.5546875" customWidth="1"/>
    <col min="3" max="3" width="15.109375" bestFit="1" customWidth="1"/>
    <col min="4" max="4" width="39.5546875" bestFit="1" customWidth="1"/>
  </cols>
  <sheetData>
    <row r="1" spans="1:8" x14ac:dyDescent="0.3">
      <c r="A1" t="s">
        <v>78</v>
      </c>
      <c r="B1" t="s">
        <v>80</v>
      </c>
      <c r="C1" t="s">
        <v>81</v>
      </c>
      <c r="D1" t="s">
        <v>2</v>
      </c>
      <c r="E1" t="s">
        <v>47</v>
      </c>
      <c r="F1" t="s">
        <v>48</v>
      </c>
      <c r="G1" t="s">
        <v>67</v>
      </c>
      <c r="H1" t="s">
        <v>26</v>
      </c>
    </row>
    <row r="2" spans="1:8" x14ac:dyDescent="0.3">
      <c r="A2" t="s">
        <v>82</v>
      </c>
      <c r="B2" t="s">
        <v>0</v>
      </c>
      <c r="C2" t="s">
        <v>3</v>
      </c>
      <c r="D2" t="s">
        <v>4</v>
      </c>
      <c r="E2" t="s">
        <v>49</v>
      </c>
      <c r="F2">
        <v>5800</v>
      </c>
      <c r="H2" s="1">
        <f>F2/SUM($F$2:$F$4)</f>
        <v>0.41726618705035973</v>
      </c>
    </row>
    <row r="3" spans="1:8" x14ac:dyDescent="0.3">
      <c r="A3" t="s">
        <v>82</v>
      </c>
      <c r="B3" t="s">
        <v>0</v>
      </c>
      <c r="C3" t="s">
        <v>58</v>
      </c>
      <c r="D3" t="s">
        <v>6</v>
      </c>
      <c r="E3" t="s">
        <v>49</v>
      </c>
      <c r="F3">
        <v>3900</v>
      </c>
      <c r="H3" s="1">
        <f t="shared" ref="H3:H4" si="0">F3/SUM($F$2:$F$4)</f>
        <v>0.2805755395683453</v>
      </c>
    </row>
    <row r="4" spans="1:8" x14ac:dyDescent="0.3">
      <c r="A4" t="s">
        <v>82</v>
      </c>
      <c r="B4" t="s">
        <v>0</v>
      </c>
      <c r="C4" t="s">
        <v>7</v>
      </c>
      <c r="D4" t="s">
        <v>8</v>
      </c>
      <c r="E4" t="s">
        <v>49</v>
      </c>
      <c r="F4">
        <v>4200</v>
      </c>
      <c r="H4" s="1">
        <f t="shared" si="0"/>
        <v>0.30215827338129497</v>
      </c>
    </row>
    <row r="5" spans="1:8" x14ac:dyDescent="0.3">
      <c r="A5" t="s">
        <v>82</v>
      </c>
      <c r="B5" t="s">
        <v>9</v>
      </c>
      <c r="C5" t="s">
        <v>57</v>
      </c>
      <c r="D5" t="s">
        <v>18</v>
      </c>
      <c r="E5" t="s">
        <v>49</v>
      </c>
      <c r="F5">
        <v>1800</v>
      </c>
      <c r="H5" s="1">
        <f>F5/SUM($F$5:$F$22)</f>
        <v>8.3914519076567329E-2</v>
      </c>
    </row>
    <row r="6" spans="1:8" x14ac:dyDescent="0.3">
      <c r="A6" t="s">
        <v>82</v>
      </c>
      <c r="B6" t="s">
        <v>9</v>
      </c>
      <c r="C6" t="s">
        <v>5</v>
      </c>
      <c r="D6" t="s">
        <v>6</v>
      </c>
      <c r="E6" t="s">
        <v>49</v>
      </c>
      <c r="F6">
        <v>251</v>
      </c>
      <c r="H6" s="1">
        <f t="shared" ref="H6:H22" si="1">F6/SUM($F$5:$F$22)</f>
        <v>1.1701413493454667E-2</v>
      </c>
    </row>
    <row r="7" spans="1:8" x14ac:dyDescent="0.3">
      <c r="A7" t="s">
        <v>82</v>
      </c>
      <c r="B7" t="s">
        <v>9</v>
      </c>
      <c r="C7" t="s">
        <v>5</v>
      </c>
      <c r="D7" t="s">
        <v>8</v>
      </c>
      <c r="E7" t="s">
        <v>49</v>
      </c>
      <c r="F7">
        <v>251</v>
      </c>
      <c r="H7" s="1">
        <f t="shared" si="1"/>
        <v>1.1701413493454667E-2</v>
      </c>
    </row>
    <row r="8" spans="1:8" x14ac:dyDescent="0.3">
      <c r="A8" t="s">
        <v>82</v>
      </c>
      <c r="B8" t="s">
        <v>9</v>
      </c>
      <c r="C8" t="s">
        <v>12</v>
      </c>
      <c r="D8" t="s">
        <v>8</v>
      </c>
      <c r="E8" t="s">
        <v>49</v>
      </c>
      <c r="F8">
        <v>2000</v>
      </c>
      <c r="H8" s="1">
        <f t="shared" si="1"/>
        <v>9.3238354529519257E-2</v>
      </c>
    </row>
    <row r="9" spans="1:8" x14ac:dyDescent="0.3">
      <c r="A9" t="s">
        <v>82</v>
      </c>
      <c r="B9" t="s">
        <v>9</v>
      </c>
      <c r="C9" t="s">
        <v>12</v>
      </c>
      <c r="D9" t="s">
        <v>6</v>
      </c>
      <c r="E9" t="s">
        <v>49</v>
      </c>
      <c r="F9">
        <v>2000</v>
      </c>
      <c r="H9" s="1">
        <f t="shared" si="1"/>
        <v>9.3238354529519257E-2</v>
      </c>
    </row>
    <row r="10" spans="1:8" x14ac:dyDescent="0.3">
      <c r="A10" t="s">
        <v>82</v>
      </c>
      <c r="B10" t="s">
        <v>9</v>
      </c>
      <c r="C10" t="s">
        <v>12</v>
      </c>
      <c r="D10" t="s">
        <v>11</v>
      </c>
      <c r="E10" t="s">
        <v>49</v>
      </c>
      <c r="F10">
        <v>100</v>
      </c>
      <c r="H10" s="1">
        <f t="shared" si="1"/>
        <v>4.6619177264759625E-3</v>
      </c>
    </row>
    <row r="11" spans="1:8" x14ac:dyDescent="0.3">
      <c r="A11" t="s">
        <v>82</v>
      </c>
      <c r="B11" t="s">
        <v>9</v>
      </c>
      <c r="C11" t="s">
        <v>13</v>
      </c>
      <c r="D11" t="s">
        <v>8</v>
      </c>
      <c r="E11" t="s">
        <v>49</v>
      </c>
      <c r="F11">
        <v>816</v>
      </c>
      <c r="H11" s="1">
        <f t="shared" si="1"/>
        <v>3.8041248648043854E-2</v>
      </c>
    </row>
    <row r="12" spans="1:8" x14ac:dyDescent="0.3">
      <c r="A12" t="s">
        <v>82</v>
      </c>
      <c r="B12" t="s">
        <v>9</v>
      </c>
      <c r="C12" t="s">
        <v>13</v>
      </c>
      <c r="D12" t="s">
        <v>6</v>
      </c>
      <c r="E12" t="s">
        <v>49</v>
      </c>
      <c r="F12">
        <v>2142</v>
      </c>
      <c r="H12" s="1">
        <f t="shared" si="1"/>
        <v>9.985827770111512E-2</v>
      </c>
    </row>
    <row r="13" spans="1:8" x14ac:dyDescent="0.3">
      <c r="A13" t="s">
        <v>82</v>
      </c>
      <c r="B13" t="s">
        <v>9</v>
      </c>
      <c r="C13" t="s">
        <v>13</v>
      </c>
      <c r="D13" t="s">
        <v>14</v>
      </c>
      <c r="E13" t="s">
        <v>49</v>
      </c>
      <c r="F13">
        <v>204</v>
      </c>
      <c r="H13" s="1">
        <f t="shared" si="1"/>
        <v>9.5103121620109636E-3</v>
      </c>
    </row>
    <row r="14" spans="1:8" x14ac:dyDescent="0.3">
      <c r="A14" t="s">
        <v>82</v>
      </c>
      <c r="B14" t="s">
        <v>9</v>
      </c>
      <c r="C14" t="s">
        <v>13</v>
      </c>
      <c r="D14" t="s">
        <v>15</v>
      </c>
      <c r="E14" t="s">
        <v>49</v>
      </c>
      <c r="F14">
        <v>238</v>
      </c>
      <c r="H14" s="1">
        <f t="shared" si="1"/>
        <v>1.1095364189012791E-2</v>
      </c>
    </row>
    <row r="15" spans="1:8" x14ac:dyDescent="0.3">
      <c r="A15" t="s">
        <v>82</v>
      </c>
      <c r="B15" t="s">
        <v>9</v>
      </c>
      <c r="C15" t="s">
        <v>16</v>
      </c>
      <c r="D15" t="s">
        <v>6</v>
      </c>
      <c r="E15" t="s">
        <v>49</v>
      </c>
      <c r="F15">
        <v>150</v>
      </c>
      <c r="H15" s="1">
        <f t="shared" si="1"/>
        <v>6.9928765897139446E-3</v>
      </c>
    </row>
    <row r="16" spans="1:8" x14ac:dyDescent="0.3">
      <c r="A16" t="s">
        <v>82</v>
      </c>
      <c r="B16" t="s">
        <v>9</v>
      </c>
      <c r="C16" t="s">
        <v>55</v>
      </c>
      <c r="D16" t="s">
        <v>6</v>
      </c>
      <c r="E16" t="s">
        <v>49</v>
      </c>
      <c r="F16">
        <v>8337</v>
      </c>
      <c r="H16" s="1">
        <f t="shared" si="1"/>
        <v>0.388664080856301</v>
      </c>
    </row>
    <row r="17" spans="1:8" x14ac:dyDescent="0.3">
      <c r="A17" t="s">
        <v>82</v>
      </c>
      <c r="B17" t="s">
        <v>9</v>
      </c>
      <c r="C17" t="s">
        <v>56</v>
      </c>
      <c r="D17" t="s">
        <v>4</v>
      </c>
      <c r="E17" t="s">
        <v>49</v>
      </c>
      <c r="F17">
        <v>1261</v>
      </c>
      <c r="H17" s="1">
        <f t="shared" si="1"/>
        <v>5.8786782530861892E-2</v>
      </c>
    </row>
    <row r="18" spans="1:8" x14ac:dyDescent="0.3">
      <c r="A18" t="s">
        <v>82</v>
      </c>
      <c r="B18" t="s">
        <v>9</v>
      </c>
      <c r="C18" t="s">
        <v>59</v>
      </c>
      <c r="D18" t="s">
        <v>18</v>
      </c>
      <c r="E18" t="s">
        <v>49</v>
      </c>
      <c r="F18">
        <v>850</v>
      </c>
      <c r="H18" s="1">
        <f t="shared" si="1"/>
        <v>3.9626300675045682E-2</v>
      </c>
    </row>
    <row r="19" spans="1:8" x14ac:dyDescent="0.3">
      <c r="A19" t="s">
        <v>82</v>
      </c>
      <c r="B19" t="s">
        <v>9</v>
      </c>
      <c r="C19" t="s">
        <v>60</v>
      </c>
      <c r="D19" t="s">
        <v>6</v>
      </c>
      <c r="E19" t="s">
        <v>49</v>
      </c>
      <c r="F19">
        <v>300</v>
      </c>
      <c r="H19" s="1">
        <f t="shared" si="1"/>
        <v>1.3985753179427889E-2</v>
      </c>
    </row>
    <row r="20" spans="1:8" x14ac:dyDescent="0.3">
      <c r="A20" t="s">
        <v>82</v>
      </c>
      <c r="B20" t="s">
        <v>9</v>
      </c>
      <c r="C20" t="s">
        <v>61</v>
      </c>
      <c r="D20" t="s">
        <v>6</v>
      </c>
      <c r="E20" t="s">
        <v>49</v>
      </c>
      <c r="F20">
        <v>200</v>
      </c>
      <c r="H20" s="1">
        <f t="shared" si="1"/>
        <v>9.323835452951925E-3</v>
      </c>
    </row>
    <row r="21" spans="1:8" x14ac:dyDescent="0.3">
      <c r="A21" t="s">
        <v>82</v>
      </c>
      <c r="B21" t="s">
        <v>9</v>
      </c>
      <c r="C21" t="s">
        <v>20</v>
      </c>
      <c r="D21" t="s">
        <v>6</v>
      </c>
      <c r="E21" t="s">
        <v>49</v>
      </c>
      <c r="F21">
        <v>500</v>
      </c>
      <c r="H21" s="1">
        <f t="shared" si="1"/>
        <v>2.3309588632379814E-2</v>
      </c>
    </row>
    <row r="22" spans="1:8" x14ac:dyDescent="0.3">
      <c r="A22" t="s">
        <v>82</v>
      </c>
      <c r="B22" t="s">
        <v>9</v>
      </c>
      <c r="C22" t="s">
        <v>20</v>
      </c>
      <c r="D22" t="s">
        <v>21</v>
      </c>
      <c r="E22" t="s">
        <v>49</v>
      </c>
      <c r="F22">
        <v>50.4</v>
      </c>
      <c r="H22" s="1">
        <f t="shared" si="1"/>
        <v>2.3496065341438851E-3</v>
      </c>
    </row>
    <row r="23" spans="1:8" x14ac:dyDescent="0.3">
      <c r="A23" t="s">
        <v>25</v>
      </c>
      <c r="B23" t="s">
        <v>9</v>
      </c>
      <c r="C23" t="s">
        <v>25</v>
      </c>
      <c r="D23" t="s">
        <v>30</v>
      </c>
      <c r="E23" t="s">
        <v>49</v>
      </c>
      <c r="F23">
        <v>238</v>
      </c>
    </row>
    <row r="24" spans="1:8" x14ac:dyDescent="0.3">
      <c r="A24" t="s">
        <v>25</v>
      </c>
      <c r="B24" t="s">
        <v>9</v>
      </c>
      <c r="C24" t="s">
        <v>25</v>
      </c>
      <c r="D24" t="s">
        <v>22</v>
      </c>
      <c r="E24" t="s">
        <v>49</v>
      </c>
      <c r="F24">
        <v>204</v>
      </c>
    </row>
    <row r="25" spans="1:8" x14ac:dyDescent="0.3">
      <c r="A25" t="s">
        <v>25</v>
      </c>
      <c r="B25" t="s">
        <v>9</v>
      </c>
      <c r="C25" t="s">
        <v>25</v>
      </c>
      <c r="D25" t="s">
        <v>23</v>
      </c>
      <c r="E25" t="s">
        <v>49</v>
      </c>
      <c r="F25">
        <v>17780</v>
      </c>
    </row>
    <row r="26" spans="1:8" x14ac:dyDescent="0.3">
      <c r="A26" t="s">
        <v>25</v>
      </c>
      <c r="B26" t="s">
        <v>9</v>
      </c>
      <c r="C26" t="s">
        <v>25</v>
      </c>
      <c r="D26" t="s">
        <v>24</v>
      </c>
      <c r="E26" t="s">
        <v>49</v>
      </c>
      <c r="F26">
        <v>9917</v>
      </c>
    </row>
    <row r="27" spans="1:8" x14ac:dyDescent="0.3">
      <c r="A27" t="s">
        <v>25</v>
      </c>
      <c r="B27" t="s">
        <v>9</v>
      </c>
      <c r="C27" t="s">
        <v>25</v>
      </c>
      <c r="D27" t="s">
        <v>27</v>
      </c>
      <c r="E27" t="s">
        <v>50</v>
      </c>
      <c r="F27">
        <v>17510</v>
      </c>
    </row>
    <row r="28" spans="1:8" x14ac:dyDescent="0.3">
      <c r="A28" t="s">
        <v>82</v>
      </c>
      <c r="B28" t="s">
        <v>28</v>
      </c>
      <c r="C28" t="s">
        <v>1</v>
      </c>
      <c r="D28" t="s">
        <v>18</v>
      </c>
      <c r="E28" t="s">
        <v>49</v>
      </c>
      <c r="F28">
        <v>38900</v>
      </c>
      <c r="H28" s="1">
        <f>F28/SUM($F$28:$F$29)</f>
        <v>0.99631185329371985</v>
      </c>
    </row>
    <row r="29" spans="1:8" x14ac:dyDescent="0.3">
      <c r="A29" t="s">
        <v>82</v>
      </c>
      <c r="B29" t="s">
        <v>28</v>
      </c>
      <c r="C29" t="s">
        <v>1</v>
      </c>
      <c r="D29" t="s">
        <v>29</v>
      </c>
      <c r="E29" t="s">
        <v>49</v>
      </c>
      <c r="F29">
        <v>144</v>
      </c>
      <c r="H29" s="1">
        <f>F29/SUM($F$28:$F$29)</f>
        <v>3.6881467062800941E-3</v>
      </c>
    </row>
    <row r="30" spans="1:8" x14ac:dyDescent="0.3">
      <c r="A30" t="s">
        <v>25</v>
      </c>
      <c r="B30" t="s">
        <v>28</v>
      </c>
      <c r="C30" t="s">
        <v>25</v>
      </c>
      <c r="D30" t="s">
        <v>24</v>
      </c>
      <c r="E30" t="s">
        <v>49</v>
      </c>
      <c r="F30">
        <v>38900</v>
      </c>
    </row>
    <row r="31" spans="1:8" x14ac:dyDescent="0.3">
      <c r="A31" t="s">
        <v>25</v>
      </c>
      <c r="B31" t="s">
        <v>28</v>
      </c>
      <c r="C31" t="s">
        <v>25</v>
      </c>
      <c r="D31" t="s">
        <v>31</v>
      </c>
      <c r="E31" t="s">
        <v>51</v>
      </c>
      <c r="F31">
        <v>152</v>
      </c>
    </row>
    <row r="32" spans="1:8" x14ac:dyDescent="0.3">
      <c r="A32" t="s">
        <v>82</v>
      </c>
      <c r="B32" t="s">
        <v>33</v>
      </c>
      <c r="C32" t="s">
        <v>1</v>
      </c>
      <c r="D32" t="s">
        <v>35</v>
      </c>
      <c r="E32" t="s">
        <v>52</v>
      </c>
      <c r="F32">
        <v>81.8</v>
      </c>
      <c r="H32" s="1"/>
    </row>
    <row r="33" spans="1:8" x14ac:dyDescent="0.3">
      <c r="A33" t="s">
        <v>82</v>
      </c>
      <c r="B33" t="s">
        <v>33</v>
      </c>
      <c r="C33" t="s">
        <v>1</v>
      </c>
      <c r="D33" t="s">
        <v>18</v>
      </c>
      <c r="E33" t="s">
        <v>49</v>
      </c>
      <c r="F33">
        <v>11200</v>
      </c>
      <c r="H33" s="1">
        <f>F33/SUM($F$32:$F$33)</f>
        <v>0.99274938396355195</v>
      </c>
    </row>
    <row r="34" spans="1:8" x14ac:dyDescent="0.3">
      <c r="A34" t="s">
        <v>82</v>
      </c>
      <c r="B34" t="s">
        <v>33</v>
      </c>
      <c r="C34" t="s">
        <v>36</v>
      </c>
      <c r="D34" t="s">
        <v>37</v>
      </c>
      <c r="E34" t="s">
        <v>53</v>
      </c>
      <c r="F34">
        <v>1091</v>
      </c>
    </row>
    <row r="35" spans="1:8" x14ac:dyDescent="0.3">
      <c r="A35" t="s">
        <v>82</v>
      </c>
      <c r="B35" t="s">
        <v>33</v>
      </c>
      <c r="C35" t="s">
        <v>36</v>
      </c>
      <c r="D35" t="s">
        <v>38</v>
      </c>
      <c r="E35" t="s">
        <v>53</v>
      </c>
      <c r="F35">
        <v>1000</v>
      </c>
    </row>
    <row r="36" spans="1:8" x14ac:dyDescent="0.3">
      <c r="A36" t="s">
        <v>82</v>
      </c>
      <c r="B36" t="s">
        <v>33</v>
      </c>
      <c r="C36" t="s">
        <v>36</v>
      </c>
      <c r="D36" t="s">
        <v>39</v>
      </c>
      <c r="E36" t="s">
        <v>53</v>
      </c>
      <c r="F36">
        <v>91</v>
      </c>
    </row>
    <row r="37" spans="1:8" x14ac:dyDescent="0.3">
      <c r="A37" t="s">
        <v>82</v>
      </c>
      <c r="B37" t="s">
        <v>33</v>
      </c>
      <c r="C37" t="s">
        <v>36</v>
      </c>
      <c r="D37" t="s">
        <v>40</v>
      </c>
      <c r="E37" t="s">
        <v>53</v>
      </c>
      <c r="F37">
        <v>40000</v>
      </c>
    </row>
    <row r="38" spans="1:8" x14ac:dyDescent="0.3">
      <c r="A38" t="s">
        <v>82</v>
      </c>
      <c r="B38" t="s">
        <v>33</v>
      </c>
      <c r="C38" t="s">
        <v>36</v>
      </c>
      <c r="D38" t="s">
        <v>41</v>
      </c>
      <c r="E38" t="s">
        <v>53</v>
      </c>
      <c r="F38">
        <v>3640</v>
      </c>
    </row>
    <row r="39" spans="1:8" x14ac:dyDescent="0.3">
      <c r="A39" t="s">
        <v>25</v>
      </c>
      <c r="B39" t="s">
        <v>33</v>
      </c>
      <c r="C39" t="s">
        <v>25</v>
      </c>
      <c r="D39" t="s">
        <v>42</v>
      </c>
      <c r="E39" t="s">
        <v>49</v>
      </c>
      <c r="F39">
        <v>600</v>
      </c>
    </row>
    <row r="40" spans="1:8" x14ac:dyDescent="0.3">
      <c r="A40" t="s">
        <v>25</v>
      </c>
      <c r="B40" t="s">
        <v>33</v>
      </c>
      <c r="C40" t="s">
        <v>25</v>
      </c>
      <c r="D40" t="s">
        <v>62</v>
      </c>
      <c r="E40" t="s">
        <v>50</v>
      </c>
      <c r="F40">
        <v>5</v>
      </c>
    </row>
    <row r="41" spans="1:8" x14ac:dyDescent="0.3">
      <c r="A41" t="s">
        <v>44</v>
      </c>
      <c r="B41" t="s">
        <v>9</v>
      </c>
      <c r="C41" t="s">
        <v>12</v>
      </c>
      <c r="D41" t="s">
        <v>21</v>
      </c>
      <c r="E41" t="s">
        <v>49</v>
      </c>
      <c r="F41">
        <f>85*10</f>
        <v>850</v>
      </c>
    </row>
    <row r="42" spans="1:8" x14ac:dyDescent="0.3">
      <c r="A42" t="s">
        <v>44</v>
      </c>
      <c r="B42" t="s">
        <v>9</v>
      </c>
      <c r="C42" t="s">
        <v>45</v>
      </c>
      <c r="D42" t="s">
        <v>46</v>
      </c>
      <c r="E42" t="s">
        <v>54</v>
      </c>
      <c r="F42">
        <v>200</v>
      </c>
    </row>
    <row r="43" spans="1:8" x14ac:dyDescent="0.3">
      <c r="A43" t="s">
        <v>63</v>
      </c>
      <c r="B43" t="s">
        <v>0</v>
      </c>
      <c r="C43" t="s">
        <v>3</v>
      </c>
      <c r="D43" t="s">
        <v>4</v>
      </c>
      <c r="E43" t="s">
        <v>49</v>
      </c>
      <c r="F43">
        <f>2058+3822</f>
        <v>5880</v>
      </c>
    </row>
    <row r="44" spans="1:8" x14ac:dyDescent="0.3">
      <c r="A44" t="s">
        <v>63</v>
      </c>
      <c r="B44" t="s">
        <v>9</v>
      </c>
      <c r="C44" t="s">
        <v>56</v>
      </c>
      <c r="D44" t="s">
        <v>4</v>
      </c>
      <c r="E44" t="s">
        <v>49</v>
      </c>
      <c r="F44">
        <f>1261+441</f>
        <v>1702</v>
      </c>
    </row>
    <row r="45" spans="1:8" x14ac:dyDescent="0.3">
      <c r="A45" t="s">
        <v>63</v>
      </c>
      <c r="B45" t="s">
        <v>9</v>
      </c>
      <c r="C45" t="s">
        <v>20</v>
      </c>
      <c r="D45" t="s">
        <v>21</v>
      </c>
      <c r="E45" t="s">
        <v>49</v>
      </c>
      <c r="F45">
        <v>50.4</v>
      </c>
    </row>
    <row r="46" spans="1:8" x14ac:dyDescent="0.3">
      <c r="A46" t="s">
        <v>63</v>
      </c>
      <c r="B46" t="s">
        <v>33</v>
      </c>
      <c r="C46" t="s">
        <v>34</v>
      </c>
      <c r="D46" t="s">
        <v>64</v>
      </c>
      <c r="E46" t="s">
        <v>49</v>
      </c>
      <c r="F46">
        <v>197690</v>
      </c>
    </row>
    <row r="47" spans="1:8" x14ac:dyDescent="0.3">
      <c r="A47" t="s">
        <v>63</v>
      </c>
      <c r="B47" t="s">
        <v>33</v>
      </c>
      <c r="C47" t="s">
        <v>65</v>
      </c>
      <c r="D47" t="s">
        <v>66</v>
      </c>
      <c r="E47" t="s">
        <v>49</v>
      </c>
      <c r="F47">
        <v>11200</v>
      </c>
    </row>
    <row r="48" spans="1:8" x14ac:dyDescent="0.3">
      <c r="A48" t="s">
        <v>82</v>
      </c>
      <c r="B48" t="s">
        <v>68</v>
      </c>
      <c r="C48" t="s">
        <v>69</v>
      </c>
      <c r="D48" t="s">
        <v>15</v>
      </c>
      <c r="E48" t="s">
        <v>49</v>
      </c>
      <c r="F48">
        <v>220</v>
      </c>
    </row>
    <row r="49" spans="1:6" x14ac:dyDescent="0.3">
      <c r="A49" t="s">
        <v>82</v>
      </c>
      <c r="B49" t="s">
        <v>68</v>
      </c>
      <c r="C49" t="s">
        <v>69</v>
      </c>
      <c r="D49" t="s">
        <v>70</v>
      </c>
      <c r="E49" t="s">
        <v>49</v>
      </c>
      <c r="F49">
        <v>219</v>
      </c>
    </row>
    <row r="50" spans="1:6" x14ac:dyDescent="0.3">
      <c r="A50" t="s">
        <v>82</v>
      </c>
      <c r="B50" t="s">
        <v>68</v>
      </c>
      <c r="C50" t="s">
        <v>69</v>
      </c>
      <c r="D50" t="s">
        <v>71</v>
      </c>
      <c r="E50" t="s">
        <v>49</v>
      </c>
      <c r="F50">
        <v>20</v>
      </c>
    </row>
    <row r="51" spans="1:6" x14ac:dyDescent="0.3">
      <c r="A51" t="s">
        <v>82</v>
      </c>
      <c r="B51" t="s">
        <v>68</v>
      </c>
      <c r="C51" t="s">
        <v>69</v>
      </c>
      <c r="D51" t="s">
        <v>72</v>
      </c>
      <c r="E51" t="s">
        <v>49</v>
      </c>
      <c r="F51">
        <v>158</v>
      </c>
    </row>
    <row r="52" spans="1:6" x14ac:dyDescent="0.3">
      <c r="A52" t="s">
        <v>82</v>
      </c>
      <c r="B52" t="s">
        <v>68</v>
      </c>
      <c r="C52" t="s">
        <v>73</v>
      </c>
      <c r="D52" t="s">
        <v>30</v>
      </c>
      <c r="E52" t="s">
        <v>49</v>
      </c>
      <c r="F52">
        <v>220</v>
      </c>
    </row>
    <row r="53" spans="1:6" x14ac:dyDescent="0.3">
      <c r="A53" t="s">
        <v>63</v>
      </c>
      <c r="B53" t="s">
        <v>68</v>
      </c>
      <c r="C53" t="s">
        <v>69</v>
      </c>
      <c r="D53" t="s">
        <v>70</v>
      </c>
      <c r="E53" t="s">
        <v>49</v>
      </c>
      <c r="F53">
        <v>219</v>
      </c>
    </row>
    <row r="54" spans="1:6" x14ac:dyDescent="0.3">
      <c r="A54" t="s">
        <v>63</v>
      </c>
      <c r="B54" t="s">
        <v>68</v>
      </c>
      <c r="C54" t="s">
        <v>69</v>
      </c>
      <c r="D54" t="s">
        <v>72</v>
      </c>
      <c r="E54" t="s">
        <v>49</v>
      </c>
      <c r="F54">
        <v>158</v>
      </c>
    </row>
    <row r="55" spans="1:6" x14ac:dyDescent="0.3">
      <c r="A55" t="s">
        <v>63</v>
      </c>
      <c r="B55" t="s">
        <v>68</v>
      </c>
      <c r="C55" t="s">
        <v>69</v>
      </c>
      <c r="D55" t="s">
        <v>71</v>
      </c>
      <c r="E55" t="s">
        <v>49</v>
      </c>
      <c r="F55">
        <v>20</v>
      </c>
    </row>
    <row r="56" spans="1:6" x14ac:dyDescent="0.3">
      <c r="A56" t="s">
        <v>82</v>
      </c>
      <c r="B56" t="s">
        <v>74</v>
      </c>
      <c r="C56" t="s">
        <v>75</v>
      </c>
      <c r="D56" t="s">
        <v>15</v>
      </c>
      <c r="E56" t="s">
        <v>49</v>
      </c>
      <c r="F56">
        <v>3</v>
      </c>
    </row>
    <row r="57" spans="1:6" x14ac:dyDescent="0.3">
      <c r="A57" t="s">
        <v>82</v>
      </c>
      <c r="B57" t="s">
        <v>74</v>
      </c>
      <c r="C57" t="s">
        <v>75</v>
      </c>
      <c r="D57" t="s">
        <v>76</v>
      </c>
      <c r="E57" t="s">
        <v>49</v>
      </c>
      <c r="F57">
        <v>0.5</v>
      </c>
    </row>
    <row r="58" spans="1:6" x14ac:dyDescent="0.3">
      <c r="A58" t="s">
        <v>82</v>
      </c>
      <c r="B58" t="s">
        <v>74</v>
      </c>
      <c r="C58" t="s">
        <v>75</v>
      </c>
      <c r="D58" t="s">
        <v>18</v>
      </c>
      <c r="E58" t="s">
        <v>49</v>
      </c>
      <c r="F58">
        <v>63</v>
      </c>
    </row>
    <row r="59" spans="1:6" x14ac:dyDescent="0.3">
      <c r="A59" t="s">
        <v>82</v>
      </c>
      <c r="B59" t="s">
        <v>74</v>
      </c>
      <c r="C59" t="s">
        <v>75</v>
      </c>
      <c r="D59" t="s">
        <v>77</v>
      </c>
      <c r="E59" t="s">
        <v>49</v>
      </c>
      <c r="F59">
        <v>0.5</v>
      </c>
    </row>
    <row r="60" spans="1:6" x14ac:dyDescent="0.3">
      <c r="A60" t="s">
        <v>82</v>
      </c>
      <c r="B60" t="s">
        <v>74</v>
      </c>
      <c r="C60" t="s">
        <v>75</v>
      </c>
      <c r="D60" t="s">
        <v>14</v>
      </c>
      <c r="E60" t="s">
        <v>49</v>
      </c>
      <c r="F60">
        <v>12.04</v>
      </c>
    </row>
    <row r="61" spans="1:6" x14ac:dyDescent="0.3">
      <c r="A61" t="s">
        <v>82</v>
      </c>
      <c r="B61" t="s">
        <v>74</v>
      </c>
      <c r="C61" t="s">
        <v>75</v>
      </c>
      <c r="D61" t="s">
        <v>70</v>
      </c>
      <c r="E61" t="s">
        <v>49</v>
      </c>
      <c r="F61">
        <v>27</v>
      </c>
    </row>
    <row r="62" spans="1:6" x14ac:dyDescent="0.3">
      <c r="A62" t="s">
        <v>82</v>
      </c>
      <c r="B62" t="s">
        <v>74</v>
      </c>
      <c r="C62" t="s">
        <v>75</v>
      </c>
      <c r="D62" t="s">
        <v>72</v>
      </c>
      <c r="E62" t="s">
        <v>49</v>
      </c>
      <c r="F62">
        <v>6</v>
      </c>
    </row>
    <row r="63" spans="1:6" x14ac:dyDescent="0.3">
      <c r="A63" t="s">
        <v>25</v>
      </c>
      <c r="B63" t="s">
        <v>74</v>
      </c>
      <c r="C63" t="s">
        <v>75</v>
      </c>
      <c r="D63" t="s">
        <v>30</v>
      </c>
      <c r="E63" t="s">
        <v>49</v>
      </c>
      <c r="F63">
        <v>3</v>
      </c>
    </row>
    <row r="64" spans="1:6" x14ac:dyDescent="0.3">
      <c r="A64" t="s">
        <v>25</v>
      </c>
      <c r="B64" t="s">
        <v>74</v>
      </c>
      <c r="C64" t="s">
        <v>75</v>
      </c>
      <c r="D64" t="s">
        <v>24</v>
      </c>
      <c r="E64" t="s">
        <v>49</v>
      </c>
      <c r="F64">
        <v>63</v>
      </c>
    </row>
    <row r="65" spans="1:6" x14ac:dyDescent="0.3">
      <c r="A65" t="s">
        <v>25</v>
      </c>
      <c r="B65" t="s">
        <v>74</v>
      </c>
      <c r="C65" t="s">
        <v>75</v>
      </c>
      <c r="D65" t="s">
        <v>22</v>
      </c>
      <c r="E65" t="s">
        <v>49</v>
      </c>
      <c r="F65">
        <v>12.04</v>
      </c>
    </row>
    <row r="66" spans="1:6" x14ac:dyDescent="0.3">
      <c r="A66" t="s">
        <v>63</v>
      </c>
      <c r="B66" t="s">
        <v>74</v>
      </c>
      <c r="C66" t="s">
        <v>75</v>
      </c>
      <c r="D66" t="s">
        <v>70</v>
      </c>
      <c r="E66" t="s">
        <v>49</v>
      </c>
      <c r="F66">
        <v>27</v>
      </c>
    </row>
    <row r="67" spans="1:6" x14ac:dyDescent="0.3">
      <c r="A67" t="s">
        <v>63</v>
      </c>
      <c r="B67" t="s">
        <v>74</v>
      </c>
      <c r="C67" t="s">
        <v>75</v>
      </c>
      <c r="D67" t="s">
        <v>72</v>
      </c>
      <c r="E67" t="s">
        <v>49</v>
      </c>
      <c r="F67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7"/>
  <sheetViews>
    <sheetView topLeftCell="A37" workbookViewId="0">
      <selection activeCell="D62" sqref="D62"/>
    </sheetView>
  </sheetViews>
  <sheetFormatPr defaultColWidth="9.109375" defaultRowHeight="14.4" x14ac:dyDescent="0.3"/>
  <cols>
    <col min="1" max="1" width="12.5546875" bestFit="1" customWidth="1"/>
    <col min="2" max="2" width="12.5546875" customWidth="1"/>
    <col min="3" max="3" width="16.44140625" bestFit="1" customWidth="1"/>
    <col min="4" max="4" width="39.5546875" bestFit="1" customWidth="1"/>
    <col min="5" max="5" width="5" bestFit="1" customWidth="1"/>
    <col min="6" max="6" width="8.6640625" bestFit="1" customWidth="1"/>
    <col min="7" max="7" width="8.6640625" customWidth="1"/>
    <col min="8" max="8" width="16" bestFit="1" customWidth="1"/>
  </cols>
  <sheetData>
    <row r="1" spans="1:8" x14ac:dyDescent="0.3">
      <c r="A1" t="s">
        <v>78</v>
      </c>
      <c r="B1" t="s">
        <v>80</v>
      </c>
      <c r="C1" t="s">
        <v>81</v>
      </c>
      <c r="D1" t="s">
        <v>2</v>
      </c>
      <c r="E1" t="s">
        <v>47</v>
      </c>
      <c r="F1" t="s">
        <v>48</v>
      </c>
      <c r="G1" t="s">
        <v>67</v>
      </c>
      <c r="H1" t="s">
        <v>26</v>
      </c>
    </row>
    <row r="2" spans="1:8" x14ac:dyDescent="0.3">
      <c r="A2" t="s">
        <v>82</v>
      </c>
      <c r="B2" t="s">
        <v>0</v>
      </c>
      <c r="C2" t="s">
        <v>3</v>
      </c>
      <c r="D2" t="s">
        <v>4</v>
      </c>
      <c r="E2" t="s">
        <v>49</v>
      </c>
      <c r="F2">
        <v>8400</v>
      </c>
      <c r="H2" s="1">
        <f>F2/SUM($F$2:$F$4)</f>
        <v>0.5714285714285714</v>
      </c>
    </row>
    <row r="3" spans="1:8" x14ac:dyDescent="0.3">
      <c r="A3" t="s">
        <v>82</v>
      </c>
      <c r="B3" t="s">
        <v>0</v>
      </c>
      <c r="C3" t="s">
        <v>58</v>
      </c>
      <c r="D3" t="s">
        <v>6</v>
      </c>
      <c r="E3" t="s">
        <v>49</v>
      </c>
      <c r="F3">
        <v>3100</v>
      </c>
      <c r="H3" s="1">
        <f t="shared" ref="H3:H4" si="0">F3/SUM($F$2:$F$4)</f>
        <v>0.21088435374149661</v>
      </c>
    </row>
    <row r="4" spans="1:8" x14ac:dyDescent="0.3">
      <c r="A4" t="s">
        <v>82</v>
      </c>
      <c r="B4" t="s">
        <v>0</v>
      </c>
      <c r="C4" t="s">
        <v>7</v>
      </c>
      <c r="D4" t="s">
        <v>8</v>
      </c>
      <c r="E4" t="s">
        <v>49</v>
      </c>
      <c r="F4">
        <v>3200</v>
      </c>
      <c r="H4" s="1">
        <f t="shared" si="0"/>
        <v>0.21768707482993196</v>
      </c>
    </row>
    <row r="5" spans="1:8" x14ac:dyDescent="0.3">
      <c r="A5" t="s">
        <v>82</v>
      </c>
      <c r="B5" t="s">
        <v>9</v>
      </c>
      <c r="C5" t="s">
        <v>57</v>
      </c>
      <c r="D5" t="s">
        <v>18</v>
      </c>
      <c r="E5" t="s">
        <v>49</v>
      </c>
      <c r="F5">
        <v>3100</v>
      </c>
      <c r="H5" s="1">
        <f>F5/SUM($F$5:$F$22)</f>
        <v>0.15301992220664601</v>
      </c>
    </row>
    <row r="6" spans="1:8" x14ac:dyDescent="0.3">
      <c r="A6" t="s">
        <v>82</v>
      </c>
      <c r="B6" t="s">
        <v>9</v>
      </c>
      <c r="C6" t="s">
        <v>5</v>
      </c>
      <c r="D6" t="s">
        <v>6</v>
      </c>
      <c r="E6" t="s">
        <v>49</v>
      </c>
      <c r="F6">
        <v>251</v>
      </c>
      <c r="H6" s="1">
        <f t="shared" ref="H6:H22" si="1">F6/SUM($F$5:$F$22)</f>
        <v>1.2389677572215532E-2</v>
      </c>
    </row>
    <row r="7" spans="1:8" x14ac:dyDescent="0.3">
      <c r="A7" t="s">
        <v>82</v>
      </c>
      <c r="B7" t="s">
        <v>9</v>
      </c>
      <c r="C7" t="s">
        <v>5</v>
      </c>
      <c r="D7" t="s">
        <v>8</v>
      </c>
      <c r="E7" t="s">
        <v>49</v>
      </c>
      <c r="F7">
        <v>251</v>
      </c>
      <c r="H7" s="1">
        <f t="shared" si="1"/>
        <v>1.2389677572215532E-2</v>
      </c>
    </row>
    <row r="8" spans="1:8" x14ac:dyDescent="0.3">
      <c r="A8" t="s">
        <v>82</v>
      </c>
      <c r="B8" t="s">
        <v>9</v>
      </c>
      <c r="C8" t="s">
        <v>12</v>
      </c>
      <c r="D8" t="s">
        <v>8</v>
      </c>
      <c r="E8" t="s">
        <v>49</v>
      </c>
      <c r="F8">
        <v>2200</v>
      </c>
      <c r="H8" s="1">
        <f t="shared" si="1"/>
        <v>0.10859478350149071</v>
      </c>
    </row>
    <row r="9" spans="1:8" x14ac:dyDescent="0.3">
      <c r="A9" t="s">
        <v>82</v>
      </c>
      <c r="B9" t="s">
        <v>9</v>
      </c>
      <c r="C9" t="s">
        <v>12</v>
      </c>
      <c r="D9" t="s">
        <v>6</v>
      </c>
      <c r="E9" t="s">
        <v>49</v>
      </c>
      <c r="F9">
        <v>2200</v>
      </c>
      <c r="H9" s="1">
        <f t="shared" si="1"/>
        <v>0.10859478350149071</v>
      </c>
    </row>
    <row r="10" spans="1:8" x14ac:dyDescent="0.3">
      <c r="A10" t="s">
        <v>82</v>
      </c>
      <c r="B10" t="s">
        <v>9</v>
      </c>
      <c r="C10" t="s">
        <v>12</v>
      </c>
      <c r="D10" t="s">
        <v>11</v>
      </c>
      <c r="E10" t="s">
        <v>49</v>
      </c>
      <c r="F10">
        <v>100</v>
      </c>
      <c r="H10" s="1">
        <f t="shared" si="1"/>
        <v>4.9361265227950328E-3</v>
      </c>
    </row>
    <row r="11" spans="1:8" x14ac:dyDescent="0.3">
      <c r="A11" t="s">
        <v>82</v>
      </c>
      <c r="B11" t="s">
        <v>9</v>
      </c>
      <c r="C11" t="s">
        <v>13</v>
      </c>
      <c r="D11" t="s">
        <v>8</v>
      </c>
      <c r="E11" t="s">
        <v>49</v>
      </c>
      <c r="F11">
        <v>828</v>
      </c>
      <c r="H11" s="1">
        <f t="shared" si="1"/>
        <v>4.0871127608742869E-2</v>
      </c>
    </row>
    <row r="12" spans="1:8" x14ac:dyDescent="0.3">
      <c r="A12" t="s">
        <v>82</v>
      </c>
      <c r="B12" t="s">
        <v>9</v>
      </c>
      <c r="C12" t="s">
        <v>13</v>
      </c>
      <c r="D12" t="s">
        <v>6</v>
      </c>
      <c r="E12" t="s">
        <v>49</v>
      </c>
      <c r="F12">
        <v>2173</v>
      </c>
      <c r="H12" s="1">
        <f t="shared" si="1"/>
        <v>0.10726202934033606</v>
      </c>
    </row>
    <row r="13" spans="1:8" x14ac:dyDescent="0.3">
      <c r="A13" t="s">
        <v>82</v>
      </c>
      <c r="B13" t="s">
        <v>9</v>
      </c>
      <c r="C13" t="s">
        <v>13</v>
      </c>
      <c r="D13" t="s">
        <v>14</v>
      </c>
      <c r="E13" t="s">
        <v>49</v>
      </c>
      <c r="F13">
        <v>207</v>
      </c>
      <c r="H13" s="1">
        <f t="shared" si="1"/>
        <v>1.0217781902185717E-2</v>
      </c>
    </row>
    <row r="14" spans="1:8" x14ac:dyDescent="0.3">
      <c r="A14" t="s">
        <v>82</v>
      </c>
      <c r="B14" t="s">
        <v>9</v>
      </c>
      <c r="C14" t="s">
        <v>13</v>
      </c>
      <c r="D14" t="s">
        <v>15</v>
      </c>
      <c r="E14" t="s">
        <v>49</v>
      </c>
      <c r="F14">
        <v>242</v>
      </c>
      <c r="H14" s="1">
        <f t="shared" si="1"/>
        <v>1.1945426185163978E-2</v>
      </c>
    </row>
    <row r="15" spans="1:8" x14ac:dyDescent="0.3">
      <c r="A15" t="s">
        <v>82</v>
      </c>
      <c r="B15" t="s">
        <v>9</v>
      </c>
      <c r="C15" t="s">
        <v>16</v>
      </c>
      <c r="D15" t="s">
        <v>6</v>
      </c>
      <c r="E15" t="s">
        <v>49</v>
      </c>
      <c r="F15">
        <v>150</v>
      </c>
      <c r="H15" s="1">
        <f t="shared" si="1"/>
        <v>7.4041897841925488E-3</v>
      </c>
    </row>
    <row r="16" spans="1:8" x14ac:dyDescent="0.3">
      <c r="A16" t="s">
        <v>82</v>
      </c>
      <c r="B16" t="s">
        <v>9</v>
      </c>
      <c r="C16" t="s">
        <v>55</v>
      </c>
      <c r="D16" t="s">
        <v>6</v>
      </c>
      <c r="E16" t="s">
        <v>49</v>
      </c>
      <c r="F16">
        <v>5652</v>
      </c>
      <c r="H16" s="1">
        <f t="shared" si="1"/>
        <v>0.27898987106837525</v>
      </c>
    </row>
    <row r="17" spans="1:8" x14ac:dyDescent="0.3">
      <c r="A17" t="s">
        <v>82</v>
      </c>
      <c r="B17" t="s">
        <v>9</v>
      </c>
      <c r="C17" t="s">
        <v>56</v>
      </c>
      <c r="D17" t="s">
        <v>4</v>
      </c>
      <c r="E17" t="s">
        <v>49</v>
      </c>
      <c r="F17">
        <v>1261</v>
      </c>
      <c r="H17" s="1">
        <f t="shared" si="1"/>
        <v>6.2244555452445359E-2</v>
      </c>
    </row>
    <row r="18" spans="1:8" x14ac:dyDescent="0.3">
      <c r="A18" t="s">
        <v>82</v>
      </c>
      <c r="B18" t="s">
        <v>9</v>
      </c>
      <c r="C18" t="s">
        <v>59</v>
      </c>
      <c r="D18" t="s">
        <v>18</v>
      </c>
      <c r="E18" t="s">
        <v>49</v>
      </c>
      <c r="F18">
        <v>585</v>
      </c>
      <c r="H18" s="1">
        <f t="shared" si="1"/>
        <v>2.887634015835094E-2</v>
      </c>
    </row>
    <row r="19" spans="1:8" x14ac:dyDescent="0.3">
      <c r="A19" t="s">
        <v>82</v>
      </c>
      <c r="B19" t="s">
        <v>9</v>
      </c>
      <c r="C19" t="s">
        <v>60</v>
      </c>
      <c r="D19" t="s">
        <v>6</v>
      </c>
      <c r="E19" t="s">
        <v>49</v>
      </c>
      <c r="F19">
        <v>300</v>
      </c>
      <c r="H19" s="1">
        <f t="shared" si="1"/>
        <v>1.4808379568385098E-2</v>
      </c>
    </row>
    <row r="20" spans="1:8" x14ac:dyDescent="0.3">
      <c r="A20" t="s">
        <v>82</v>
      </c>
      <c r="B20" t="s">
        <v>9</v>
      </c>
      <c r="C20" t="s">
        <v>61</v>
      </c>
      <c r="D20" t="s">
        <v>6</v>
      </c>
      <c r="E20" t="s">
        <v>49</v>
      </c>
      <c r="F20">
        <v>200</v>
      </c>
      <c r="H20" s="1">
        <f t="shared" si="1"/>
        <v>9.8722530455900657E-3</v>
      </c>
    </row>
    <row r="21" spans="1:8" x14ac:dyDescent="0.3">
      <c r="A21" t="s">
        <v>82</v>
      </c>
      <c r="B21" t="s">
        <v>9</v>
      </c>
      <c r="C21" t="s">
        <v>20</v>
      </c>
      <c r="D21" t="s">
        <v>6</v>
      </c>
      <c r="E21" t="s">
        <v>49</v>
      </c>
      <c r="F21">
        <v>500</v>
      </c>
      <c r="H21" s="1">
        <f t="shared" si="1"/>
        <v>2.4680632613975163E-2</v>
      </c>
    </row>
    <row r="22" spans="1:8" x14ac:dyDescent="0.3">
      <c r="A22" t="s">
        <v>82</v>
      </c>
      <c r="B22" t="s">
        <v>9</v>
      </c>
      <c r="C22" t="s">
        <v>20</v>
      </c>
      <c r="D22" t="s">
        <v>21</v>
      </c>
      <c r="E22" t="s">
        <v>49</v>
      </c>
      <c r="F22">
        <v>58.8</v>
      </c>
      <c r="H22" s="1">
        <f t="shared" si="1"/>
        <v>2.9024423954034789E-3</v>
      </c>
    </row>
    <row r="23" spans="1:8" x14ac:dyDescent="0.3">
      <c r="A23" t="s">
        <v>25</v>
      </c>
      <c r="B23" t="s">
        <v>9</v>
      </c>
      <c r="C23" t="s">
        <v>25</v>
      </c>
      <c r="D23" t="s">
        <v>30</v>
      </c>
      <c r="E23" t="s">
        <v>49</v>
      </c>
      <c r="F23">
        <v>242</v>
      </c>
    </row>
    <row r="24" spans="1:8" x14ac:dyDescent="0.3">
      <c r="A24" t="s">
        <v>25</v>
      </c>
      <c r="B24" t="s">
        <v>9</v>
      </c>
      <c r="C24" t="s">
        <v>25</v>
      </c>
      <c r="D24" t="s">
        <v>22</v>
      </c>
      <c r="E24" t="s">
        <v>49</v>
      </c>
      <c r="F24">
        <v>207</v>
      </c>
    </row>
    <row r="25" spans="1:8" x14ac:dyDescent="0.3">
      <c r="A25" t="s">
        <v>25</v>
      </c>
      <c r="B25" t="s">
        <v>9</v>
      </c>
      <c r="C25" t="s">
        <v>25</v>
      </c>
      <c r="D25" t="s">
        <v>23</v>
      </c>
      <c r="E25" t="s">
        <v>49</v>
      </c>
      <c r="F25">
        <v>14404</v>
      </c>
    </row>
    <row r="26" spans="1:8" x14ac:dyDescent="0.3">
      <c r="A26" t="s">
        <v>25</v>
      </c>
      <c r="B26" t="s">
        <v>9</v>
      </c>
      <c r="C26" t="s">
        <v>25</v>
      </c>
      <c r="D26" t="s">
        <v>24</v>
      </c>
      <c r="E26" t="s">
        <v>49</v>
      </c>
      <c r="F26">
        <v>10164</v>
      </c>
    </row>
    <row r="27" spans="1:8" x14ac:dyDescent="0.3">
      <c r="A27" t="s">
        <v>25</v>
      </c>
      <c r="B27" t="s">
        <v>9</v>
      </c>
      <c r="C27" t="s">
        <v>25</v>
      </c>
      <c r="D27" t="s">
        <v>27</v>
      </c>
      <c r="E27" t="s">
        <v>50</v>
      </c>
      <c r="F27">
        <v>17510</v>
      </c>
    </row>
    <row r="28" spans="1:8" x14ac:dyDescent="0.3">
      <c r="A28" t="s">
        <v>82</v>
      </c>
      <c r="B28" t="s">
        <v>28</v>
      </c>
      <c r="C28" t="s">
        <v>1</v>
      </c>
      <c r="D28" t="s">
        <v>18</v>
      </c>
      <c r="E28" t="s">
        <v>49</v>
      </c>
      <c r="F28">
        <v>69375</v>
      </c>
      <c r="H28" s="1">
        <f>F28/SUM($F$28:$F$29)</f>
        <v>0.99483759948375994</v>
      </c>
    </row>
    <row r="29" spans="1:8" x14ac:dyDescent="0.3">
      <c r="A29" t="s">
        <v>82</v>
      </c>
      <c r="B29" t="s">
        <v>28</v>
      </c>
      <c r="C29" t="s">
        <v>1</v>
      </c>
      <c r="D29" t="s">
        <v>29</v>
      </c>
      <c r="E29" t="s">
        <v>49</v>
      </c>
      <c r="F29">
        <v>360</v>
      </c>
      <c r="H29" s="1">
        <f>F29/SUM($F$28:$F$29)</f>
        <v>5.1624005162400517E-3</v>
      </c>
    </row>
    <row r="30" spans="1:8" x14ac:dyDescent="0.3">
      <c r="A30" t="s">
        <v>25</v>
      </c>
      <c r="B30" t="s">
        <v>28</v>
      </c>
      <c r="C30" t="s">
        <v>25</v>
      </c>
      <c r="D30" t="s">
        <v>24</v>
      </c>
      <c r="E30" t="s">
        <v>49</v>
      </c>
      <c r="F30">
        <v>69375</v>
      </c>
    </row>
    <row r="31" spans="1:8" x14ac:dyDescent="0.3">
      <c r="A31" t="s">
        <v>25</v>
      </c>
      <c r="B31" t="s">
        <v>28</v>
      </c>
      <c r="C31" t="s">
        <v>25</v>
      </c>
      <c r="D31" t="s">
        <v>31</v>
      </c>
      <c r="E31" t="s">
        <v>51</v>
      </c>
      <c r="F31">
        <v>190</v>
      </c>
    </row>
    <row r="32" spans="1:8" x14ac:dyDescent="0.3">
      <c r="A32" t="s">
        <v>82</v>
      </c>
      <c r="B32" t="s">
        <v>33</v>
      </c>
      <c r="C32" t="s">
        <v>1</v>
      </c>
      <c r="D32" t="s">
        <v>35</v>
      </c>
      <c r="E32" t="s">
        <v>52</v>
      </c>
      <c r="F32">
        <v>102</v>
      </c>
      <c r="H32" s="1"/>
    </row>
    <row r="33" spans="1:8" x14ac:dyDescent="0.3">
      <c r="A33" t="s">
        <v>82</v>
      </c>
      <c r="B33" t="s">
        <v>33</v>
      </c>
      <c r="C33" t="s">
        <v>1</v>
      </c>
      <c r="D33" t="s">
        <v>18</v>
      </c>
      <c r="E33" t="s">
        <v>49</v>
      </c>
      <c r="F33">
        <v>14400</v>
      </c>
      <c r="H33" s="1">
        <f>F33/SUM($F$33)</f>
        <v>1</v>
      </c>
    </row>
    <row r="34" spans="1:8" x14ac:dyDescent="0.3">
      <c r="A34" t="s">
        <v>82</v>
      </c>
      <c r="B34" t="s">
        <v>33</v>
      </c>
      <c r="C34" t="s">
        <v>36</v>
      </c>
      <c r="D34" t="s">
        <v>37</v>
      </c>
      <c r="E34" t="s">
        <v>53</v>
      </c>
      <c r="F34">
        <v>1121</v>
      </c>
    </row>
    <row r="35" spans="1:8" x14ac:dyDescent="0.3">
      <c r="A35" t="s">
        <v>82</v>
      </c>
      <c r="B35" t="s">
        <v>33</v>
      </c>
      <c r="C35" t="s">
        <v>36</v>
      </c>
      <c r="D35" t="s">
        <v>38</v>
      </c>
      <c r="E35" t="s">
        <v>53</v>
      </c>
      <c r="F35">
        <v>1000</v>
      </c>
    </row>
    <row r="36" spans="1:8" x14ac:dyDescent="0.3">
      <c r="A36" t="s">
        <v>82</v>
      </c>
      <c r="B36" t="s">
        <v>33</v>
      </c>
      <c r="C36" t="s">
        <v>36</v>
      </c>
      <c r="D36" t="s">
        <v>39</v>
      </c>
      <c r="E36" t="s">
        <v>53</v>
      </c>
      <c r="F36">
        <v>121</v>
      </c>
    </row>
    <row r="37" spans="1:8" x14ac:dyDescent="0.3">
      <c r="A37" t="s">
        <v>82</v>
      </c>
      <c r="B37" t="s">
        <v>33</v>
      </c>
      <c r="C37" t="s">
        <v>36</v>
      </c>
      <c r="D37" t="s">
        <v>40</v>
      </c>
      <c r="E37" t="s">
        <v>53</v>
      </c>
      <c r="F37">
        <v>40000</v>
      </c>
    </row>
    <row r="38" spans="1:8" x14ac:dyDescent="0.3">
      <c r="A38" t="s">
        <v>82</v>
      </c>
      <c r="B38" t="s">
        <v>33</v>
      </c>
      <c r="C38" t="s">
        <v>36</v>
      </c>
      <c r="D38" t="s">
        <v>41</v>
      </c>
      <c r="E38" t="s">
        <v>53</v>
      </c>
      <c r="F38">
        <v>4840</v>
      </c>
    </row>
    <row r="39" spans="1:8" x14ac:dyDescent="0.3">
      <c r="A39" t="s">
        <v>25</v>
      </c>
      <c r="B39" t="s">
        <v>33</v>
      </c>
      <c r="C39" t="s">
        <v>25</v>
      </c>
      <c r="D39" t="s">
        <v>42</v>
      </c>
      <c r="E39" t="s">
        <v>49</v>
      </c>
      <c r="F39">
        <v>650</v>
      </c>
    </row>
    <row r="40" spans="1:8" x14ac:dyDescent="0.3">
      <c r="A40" t="s">
        <v>25</v>
      </c>
      <c r="B40" t="s">
        <v>33</v>
      </c>
      <c r="C40" t="s">
        <v>25</v>
      </c>
      <c r="D40" t="s">
        <v>62</v>
      </c>
      <c r="E40" t="s">
        <v>50</v>
      </c>
      <c r="F40">
        <v>10</v>
      </c>
    </row>
    <row r="41" spans="1:8" x14ac:dyDescent="0.3">
      <c r="A41" t="s">
        <v>44</v>
      </c>
      <c r="B41" t="s">
        <v>9</v>
      </c>
      <c r="C41" t="s">
        <v>12</v>
      </c>
      <c r="D41" t="s">
        <v>21</v>
      </c>
      <c r="E41" t="s">
        <v>49</v>
      </c>
      <c r="F41">
        <f>63*20</f>
        <v>1260</v>
      </c>
    </row>
    <row r="42" spans="1:8" x14ac:dyDescent="0.3">
      <c r="A42" t="s">
        <v>44</v>
      </c>
      <c r="B42" t="s">
        <v>9</v>
      </c>
      <c r="C42" t="s">
        <v>45</v>
      </c>
      <c r="D42" t="s">
        <v>46</v>
      </c>
      <c r="E42" t="s">
        <v>54</v>
      </c>
      <c r="F42">
        <f>50*20</f>
        <v>1000</v>
      </c>
    </row>
    <row r="43" spans="1:8" x14ac:dyDescent="0.3">
      <c r="A43" t="s">
        <v>63</v>
      </c>
      <c r="B43" t="s">
        <v>0</v>
      </c>
      <c r="C43" t="s">
        <v>3</v>
      </c>
      <c r="D43" t="s">
        <v>4</v>
      </c>
      <c r="E43" t="s">
        <v>49</v>
      </c>
      <c r="F43">
        <f>2940+5460</f>
        <v>8400</v>
      </c>
    </row>
    <row r="44" spans="1:8" x14ac:dyDescent="0.3">
      <c r="A44" t="s">
        <v>63</v>
      </c>
      <c r="B44" t="s">
        <v>9</v>
      </c>
      <c r="C44" t="s">
        <v>56</v>
      </c>
      <c r="D44" t="s">
        <v>4</v>
      </c>
      <c r="E44" t="s">
        <v>49</v>
      </c>
      <c r="F44">
        <f>541+820</f>
        <v>1361</v>
      </c>
    </row>
    <row r="45" spans="1:8" x14ac:dyDescent="0.3">
      <c r="A45" t="s">
        <v>63</v>
      </c>
      <c r="B45" t="s">
        <v>9</v>
      </c>
      <c r="C45" t="s">
        <v>20</v>
      </c>
      <c r="D45" t="s">
        <v>21</v>
      </c>
      <c r="E45" t="s">
        <v>49</v>
      </c>
      <c r="F45">
        <v>58.8</v>
      </c>
    </row>
    <row r="46" spans="1:8" x14ac:dyDescent="0.3">
      <c r="A46" t="s">
        <v>63</v>
      </c>
      <c r="B46" t="s">
        <v>33</v>
      </c>
      <c r="C46" t="s">
        <v>34</v>
      </c>
      <c r="D46" t="s">
        <v>64</v>
      </c>
      <c r="E46" t="s">
        <v>49</v>
      </c>
      <c r="F46">
        <v>224400</v>
      </c>
    </row>
    <row r="47" spans="1:8" x14ac:dyDescent="0.3">
      <c r="A47" t="s">
        <v>63</v>
      </c>
      <c r="B47" t="s">
        <v>33</v>
      </c>
      <c r="C47" t="s">
        <v>65</v>
      </c>
      <c r="D47" t="s">
        <v>66</v>
      </c>
      <c r="E47" t="s">
        <v>49</v>
      </c>
      <c r="F47">
        <v>14000</v>
      </c>
    </row>
    <row r="48" spans="1:8" x14ac:dyDescent="0.3">
      <c r="A48" t="s">
        <v>82</v>
      </c>
      <c r="B48" t="s">
        <v>68</v>
      </c>
      <c r="C48" t="s">
        <v>69</v>
      </c>
      <c r="D48" t="s">
        <v>15</v>
      </c>
      <c r="E48" t="s">
        <v>49</v>
      </c>
      <c r="F48">
        <v>220</v>
      </c>
    </row>
    <row r="49" spans="1:6" x14ac:dyDescent="0.3">
      <c r="A49" t="s">
        <v>82</v>
      </c>
      <c r="B49" t="s">
        <v>68</v>
      </c>
      <c r="C49" t="s">
        <v>69</v>
      </c>
      <c r="D49" t="s">
        <v>70</v>
      </c>
      <c r="E49" t="s">
        <v>49</v>
      </c>
      <c r="F49">
        <v>219</v>
      </c>
    </row>
    <row r="50" spans="1:6" x14ac:dyDescent="0.3">
      <c r="A50" t="s">
        <v>82</v>
      </c>
      <c r="B50" t="s">
        <v>68</v>
      </c>
      <c r="C50" t="s">
        <v>69</v>
      </c>
      <c r="D50" t="s">
        <v>71</v>
      </c>
      <c r="E50" t="s">
        <v>49</v>
      </c>
      <c r="F50">
        <v>20</v>
      </c>
    </row>
    <row r="51" spans="1:6" x14ac:dyDescent="0.3">
      <c r="A51" t="s">
        <v>82</v>
      </c>
      <c r="B51" t="s">
        <v>68</v>
      </c>
      <c r="C51" t="s">
        <v>69</v>
      </c>
      <c r="D51" t="s">
        <v>72</v>
      </c>
      <c r="E51" t="s">
        <v>49</v>
      </c>
      <c r="F51">
        <v>158</v>
      </c>
    </row>
    <row r="52" spans="1:6" x14ac:dyDescent="0.3">
      <c r="A52" t="s">
        <v>82</v>
      </c>
      <c r="B52" t="s">
        <v>68</v>
      </c>
      <c r="C52" t="s">
        <v>73</v>
      </c>
      <c r="D52" t="s">
        <v>30</v>
      </c>
      <c r="E52" t="s">
        <v>49</v>
      </c>
      <c r="F52">
        <v>220</v>
      </c>
    </row>
    <row r="53" spans="1:6" x14ac:dyDescent="0.3">
      <c r="A53" t="s">
        <v>63</v>
      </c>
      <c r="B53" t="s">
        <v>68</v>
      </c>
      <c r="C53" t="s">
        <v>69</v>
      </c>
      <c r="D53" t="s">
        <v>70</v>
      </c>
      <c r="E53" t="s">
        <v>49</v>
      </c>
      <c r="F53">
        <v>219</v>
      </c>
    </row>
    <row r="54" spans="1:6" x14ac:dyDescent="0.3">
      <c r="A54" t="s">
        <v>63</v>
      </c>
      <c r="B54" t="s">
        <v>68</v>
      </c>
      <c r="C54" t="s">
        <v>69</v>
      </c>
      <c r="D54" t="s">
        <v>72</v>
      </c>
      <c r="E54" t="s">
        <v>49</v>
      </c>
      <c r="F54">
        <v>158</v>
      </c>
    </row>
    <row r="55" spans="1:6" x14ac:dyDescent="0.3">
      <c r="A55" t="s">
        <v>63</v>
      </c>
      <c r="B55" t="s">
        <v>68</v>
      </c>
      <c r="C55" t="s">
        <v>69</v>
      </c>
      <c r="D55" t="s">
        <v>71</v>
      </c>
      <c r="E55" t="s">
        <v>49</v>
      </c>
      <c r="F55">
        <v>20</v>
      </c>
    </row>
    <row r="56" spans="1:6" x14ac:dyDescent="0.3">
      <c r="A56" t="s">
        <v>82</v>
      </c>
      <c r="B56" t="s">
        <v>74</v>
      </c>
      <c r="C56" t="s">
        <v>75</v>
      </c>
      <c r="D56" t="s">
        <v>15</v>
      </c>
      <c r="E56" t="s">
        <v>49</v>
      </c>
      <c r="F56">
        <v>3</v>
      </c>
    </row>
    <row r="57" spans="1:6" x14ac:dyDescent="0.3">
      <c r="A57" t="s">
        <v>82</v>
      </c>
      <c r="B57" t="s">
        <v>74</v>
      </c>
      <c r="C57" t="s">
        <v>75</v>
      </c>
      <c r="D57" t="s">
        <v>76</v>
      </c>
      <c r="E57" t="s">
        <v>49</v>
      </c>
      <c r="F57">
        <v>0.5</v>
      </c>
    </row>
    <row r="58" spans="1:6" x14ac:dyDescent="0.3">
      <c r="A58" t="s">
        <v>82</v>
      </c>
      <c r="B58" t="s">
        <v>74</v>
      </c>
      <c r="C58" t="s">
        <v>75</v>
      </c>
      <c r="D58" t="s">
        <v>18</v>
      </c>
      <c r="E58" t="s">
        <v>49</v>
      </c>
      <c r="F58">
        <v>63</v>
      </c>
    </row>
    <row r="59" spans="1:6" x14ac:dyDescent="0.3">
      <c r="A59" t="s">
        <v>82</v>
      </c>
      <c r="B59" t="s">
        <v>74</v>
      </c>
      <c r="C59" t="s">
        <v>75</v>
      </c>
      <c r="D59" t="s">
        <v>77</v>
      </c>
      <c r="E59" t="s">
        <v>49</v>
      </c>
      <c r="F59">
        <v>0.5</v>
      </c>
    </row>
    <row r="60" spans="1:6" x14ac:dyDescent="0.3">
      <c r="A60" t="s">
        <v>82</v>
      </c>
      <c r="B60" t="s">
        <v>74</v>
      </c>
      <c r="C60" t="s">
        <v>75</v>
      </c>
      <c r="D60" t="s">
        <v>14</v>
      </c>
      <c r="E60" t="s">
        <v>49</v>
      </c>
      <c r="F60">
        <v>12.04</v>
      </c>
    </row>
    <row r="61" spans="1:6" x14ac:dyDescent="0.3">
      <c r="A61" t="s">
        <v>82</v>
      </c>
      <c r="B61" t="s">
        <v>74</v>
      </c>
      <c r="C61" t="s">
        <v>75</v>
      </c>
      <c r="D61" t="s">
        <v>70</v>
      </c>
      <c r="E61" t="s">
        <v>49</v>
      </c>
      <c r="F61">
        <v>27</v>
      </c>
    </row>
    <row r="62" spans="1:6" x14ac:dyDescent="0.3">
      <c r="A62" t="s">
        <v>82</v>
      </c>
      <c r="B62" t="s">
        <v>74</v>
      </c>
      <c r="C62" t="s">
        <v>75</v>
      </c>
      <c r="D62" t="s">
        <v>72</v>
      </c>
      <c r="E62" t="s">
        <v>49</v>
      </c>
      <c r="F62">
        <v>6</v>
      </c>
    </row>
    <row r="63" spans="1:6" x14ac:dyDescent="0.3">
      <c r="A63" t="s">
        <v>25</v>
      </c>
      <c r="B63" t="s">
        <v>74</v>
      </c>
      <c r="C63" t="s">
        <v>75</v>
      </c>
      <c r="D63" t="s">
        <v>30</v>
      </c>
      <c r="E63" t="s">
        <v>49</v>
      </c>
      <c r="F63">
        <v>3</v>
      </c>
    </row>
    <row r="64" spans="1:6" x14ac:dyDescent="0.3">
      <c r="A64" t="s">
        <v>25</v>
      </c>
      <c r="B64" t="s">
        <v>74</v>
      </c>
      <c r="C64" t="s">
        <v>75</v>
      </c>
      <c r="D64" t="s">
        <v>24</v>
      </c>
      <c r="E64" t="s">
        <v>49</v>
      </c>
      <c r="F64">
        <v>63</v>
      </c>
    </row>
    <row r="65" spans="1:6" x14ac:dyDescent="0.3">
      <c r="A65" t="s">
        <v>25</v>
      </c>
      <c r="B65" t="s">
        <v>74</v>
      </c>
      <c r="C65" t="s">
        <v>75</v>
      </c>
      <c r="D65" t="s">
        <v>22</v>
      </c>
      <c r="E65" t="s">
        <v>49</v>
      </c>
      <c r="F65">
        <v>12.04</v>
      </c>
    </row>
    <row r="66" spans="1:6" x14ac:dyDescent="0.3">
      <c r="A66" t="s">
        <v>63</v>
      </c>
      <c r="B66" t="s">
        <v>74</v>
      </c>
      <c r="C66" t="s">
        <v>75</v>
      </c>
      <c r="D66" t="s">
        <v>70</v>
      </c>
      <c r="E66" t="s">
        <v>49</v>
      </c>
      <c r="F66">
        <v>27</v>
      </c>
    </row>
    <row r="67" spans="1:6" x14ac:dyDescent="0.3">
      <c r="A67" t="s">
        <v>63</v>
      </c>
      <c r="B67" t="s">
        <v>74</v>
      </c>
      <c r="C67" t="s">
        <v>75</v>
      </c>
      <c r="D67" t="s">
        <v>72</v>
      </c>
      <c r="E67" t="s">
        <v>49</v>
      </c>
      <c r="F67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9"/>
  <sheetViews>
    <sheetView workbookViewId="0">
      <selection activeCell="F39" sqref="A2:F39"/>
    </sheetView>
  </sheetViews>
  <sheetFormatPr defaultColWidth="9.109375" defaultRowHeight="14.4" x14ac:dyDescent="0.3"/>
  <cols>
    <col min="1" max="1" width="9.5546875" bestFit="1" customWidth="1"/>
    <col min="2" max="2" width="11.44140625" bestFit="1" customWidth="1"/>
    <col min="3" max="3" width="16.44140625" bestFit="1" customWidth="1"/>
    <col min="4" max="4" width="27.33203125" bestFit="1" customWidth="1"/>
    <col min="5" max="5" width="5" bestFit="1" customWidth="1"/>
    <col min="6" max="6" width="8.6640625" bestFit="1" customWidth="1"/>
    <col min="7" max="7" width="7.6640625" bestFit="1" customWidth="1"/>
    <col min="8" max="8" width="16" bestFit="1" customWidth="1"/>
  </cols>
  <sheetData>
    <row r="1" spans="1:8" x14ac:dyDescent="0.3">
      <c r="A1" t="s">
        <v>78</v>
      </c>
      <c r="B1" t="s">
        <v>80</v>
      </c>
      <c r="C1" t="s">
        <v>81</v>
      </c>
      <c r="D1" t="s">
        <v>2</v>
      </c>
      <c r="E1" t="s">
        <v>47</v>
      </c>
      <c r="F1" t="s">
        <v>48</v>
      </c>
      <c r="G1" t="s">
        <v>67</v>
      </c>
      <c r="H1" t="s">
        <v>26</v>
      </c>
    </row>
    <row r="2" spans="1:8" x14ac:dyDescent="0.3">
      <c r="A2" t="s">
        <v>82</v>
      </c>
      <c r="B2" t="s">
        <v>0</v>
      </c>
      <c r="C2" t="s">
        <v>3</v>
      </c>
      <c r="D2" t="s">
        <v>4</v>
      </c>
      <c r="E2" t="s">
        <v>49</v>
      </c>
      <c r="F2">
        <v>29714</v>
      </c>
      <c r="H2" s="1"/>
    </row>
    <row r="3" spans="1:8" x14ac:dyDescent="0.3">
      <c r="A3" t="s">
        <v>82</v>
      </c>
      <c r="B3" t="s">
        <v>0</v>
      </c>
      <c r="C3" t="s">
        <v>58</v>
      </c>
      <c r="D3" t="s">
        <v>6</v>
      </c>
      <c r="E3" t="s">
        <v>49</v>
      </c>
      <c r="F3">
        <v>10966</v>
      </c>
      <c r="H3" s="1"/>
    </row>
    <row r="4" spans="1:8" x14ac:dyDescent="0.3">
      <c r="A4" t="s">
        <v>82</v>
      </c>
      <c r="B4" t="s">
        <v>0</v>
      </c>
      <c r="C4" t="s">
        <v>7</v>
      </c>
      <c r="D4" t="s">
        <v>8</v>
      </c>
      <c r="E4" t="s">
        <v>49</v>
      </c>
      <c r="F4">
        <v>11320</v>
      </c>
      <c r="H4" s="1"/>
    </row>
    <row r="5" spans="1:8" x14ac:dyDescent="0.3">
      <c r="A5" t="s">
        <v>82</v>
      </c>
      <c r="B5" t="s">
        <v>9</v>
      </c>
      <c r="C5" t="s">
        <v>57</v>
      </c>
      <c r="D5" t="s">
        <v>18</v>
      </c>
      <c r="E5" t="s">
        <v>49</v>
      </c>
      <c r="F5">
        <v>12661</v>
      </c>
      <c r="H5" s="1"/>
    </row>
    <row r="6" spans="1:8" x14ac:dyDescent="0.3">
      <c r="A6" t="s">
        <v>82</v>
      </c>
      <c r="B6" t="s">
        <v>9</v>
      </c>
      <c r="C6" t="s">
        <v>5</v>
      </c>
      <c r="D6" t="s">
        <v>6</v>
      </c>
      <c r="E6" t="s">
        <v>49</v>
      </c>
      <c r="F6">
        <v>1025</v>
      </c>
      <c r="H6" s="1"/>
    </row>
    <row r="7" spans="1:8" x14ac:dyDescent="0.3">
      <c r="A7" t="s">
        <v>82</v>
      </c>
      <c r="B7" t="s">
        <v>9</v>
      </c>
      <c r="C7" t="s">
        <v>5</v>
      </c>
      <c r="D7" t="s">
        <v>8</v>
      </c>
      <c r="E7" t="s">
        <v>49</v>
      </c>
      <c r="F7">
        <v>1025</v>
      </c>
      <c r="H7" s="1"/>
    </row>
    <row r="8" spans="1:8" x14ac:dyDescent="0.3">
      <c r="A8" t="s">
        <v>82</v>
      </c>
      <c r="B8" t="s">
        <v>9</v>
      </c>
      <c r="C8" t="s">
        <v>12</v>
      </c>
      <c r="D8" t="s">
        <v>8</v>
      </c>
      <c r="E8" t="s">
        <v>49</v>
      </c>
      <c r="F8">
        <v>9139</v>
      </c>
      <c r="H8" s="1"/>
    </row>
    <row r="9" spans="1:8" x14ac:dyDescent="0.3">
      <c r="A9" t="s">
        <v>82</v>
      </c>
      <c r="B9" t="s">
        <v>9</v>
      </c>
      <c r="C9" t="s">
        <v>12</v>
      </c>
      <c r="D9" t="s">
        <v>6</v>
      </c>
      <c r="E9" t="s">
        <v>49</v>
      </c>
      <c r="F9">
        <v>9139</v>
      </c>
      <c r="H9" s="1"/>
    </row>
    <row r="10" spans="1:8" x14ac:dyDescent="0.3">
      <c r="A10" t="s">
        <v>82</v>
      </c>
      <c r="B10" t="s">
        <v>9</v>
      </c>
      <c r="C10" t="s">
        <v>12</v>
      </c>
      <c r="D10" t="s">
        <v>11</v>
      </c>
      <c r="E10" t="s">
        <v>49</v>
      </c>
      <c r="F10">
        <v>100</v>
      </c>
      <c r="H10" s="1"/>
    </row>
    <row r="11" spans="1:8" x14ac:dyDescent="0.3">
      <c r="A11" t="s">
        <v>82</v>
      </c>
      <c r="B11" t="s">
        <v>9</v>
      </c>
      <c r="C11" t="s">
        <v>13</v>
      </c>
      <c r="D11" t="s">
        <v>8</v>
      </c>
      <c r="E11" t="s">
        <v>49</v>
      </c>
      <c r="F11">
        <v>3382</v>
      </c>
      <c r="H11" s="1"/>
    </row>
    <row r="12" spans="1:8" x14ac:dyDescent="0.3">
      <c r="A12" t="s">
        <v>82</v>
      </c>
      <c r="B12" t="s">
        <v>9</v>
      </c>
      <c r="C12" t="s">
        <v>13</v>
      </c>
      <c r="D12" t="s">
        <v>6</v>
      </c>
      <c r="E12" t="s">
        <v>49</v>
      </c>
      <c r="F12">
        <v>8877</v>
      </c>
      <c r="H12" s="1"/>
    </row>
    <row r="13" spans="1:8" x14ac:dyDescent="0.3">
      <c r="A13" t="s">
        <v>82</v>
      </c>
      <c r="B13" t="s">
        <v>9</v>
      </c>
      <c r="C13" t="s">
        <v>13</v>
      </c>
      <c r="D13" t="s">
        <v>14</v>
      </c>
      <c r="E13" t="s">
        <v>49</v>
      </c>
      <c r="F13">
        <v>845</v>
      </c>
      <c r="H13" s="1"/>
    </row>
    <row r="14" spans="1:8" x14ac:dyDescent="0.3">
      <c r="A14" t="s">
        <v>82</v>
      </c>
      <c r="B14" t="s">
        <v>9</v>
      </c>
      <c r="C14" t="s">
        <v>13</v>
      </c>
      <c r="D14" t="s">
        <v>15</v>
      </c>
      <c r="E14" t="s">
        <v>49</v>
      </c>
      <c r="F14">
        <v>986</v>
      </c>
      <c r="H14" s="1"/>
    </row>
    <row r="15" spans="1:8" x14ac:dyDescent="0.3">
      <c r="A15" t="s">
        <v>82</v>
      </c>
      <c r="B15" t="s">
        <v>9</v>
      </c>
      <c r="C15" t="s">
        <v>16</v>
      </c>
      <c r="D15" t="s">
        <v>6</v>
      </c>
      <c r="E15" t="s">
        <v>49</v>
      </c>
      <c r="F15">
        <v>613</v>
      </c>
      <c r="H15" s="1"/>
    </row>
    <row r="16" spans="1:8" x14ac:dyDescent="0.3">
      <c r="A16" t="s">
        <v>82</v>
      </c>
      <c r="B16" t="s">
        <v>9</v>
      </c>
      <c r="C16" t="s">
        <v>55</v>
      </c>
      <c r="D16" t="s">
        <v>6</v>
      </c>
      <c r="E16" t="s">
        <v>49</v>
      </c>
      <c r="F16">
        <v>16940</v>
      </c>
      <c r="H16" s="1"/>
    </row>
    <row r="17" spans="1:8" x14ac:dyDescent="0.3">
      <c r="A17" t="s">
        <v>82</v>
      </c>
      <c r="B17" t="s">
        <v>9</v>
      </c>
      <c r="C17" t="s">
        <v>56</v>
      </c>
      <c r="D17" t="s">
        <v>4</v>
      </c>
      <c r="E17" t="s">
        <v>49</v>
      </c>
      <c r="F17">
        <v>11294</v>
      </c>
      <c r="H17" s="1"/>
    </row>
    <row r="18" spans="1:8" x14ac:dyDescent="0.3">
      <c r="A18" t="s">
        <v>82</v>
      </c>
      <c r="B18" t="s">
        <v>9</v>
      </c>
      <c r="C18" t="s">
        <v>59</v>
      </c>
      <c r="D18" t="s">
        <v>18</v>
      </c>
      <c r="E18" t="s">
        <v>49</v>
      </c>
      <c r="F18">
        <v>2389</v>
      </c>
      <c r="H18" s="1"/>
    </row>
    <row r="19" spans="1:8" x14ac:dyDescent="0.3">
      <c r="A19" t="s">
        <v>82</v>
      </c>
      <c r="B19" t="s">
        <v>9</v>
      </c>
      <c r="C19" t="s">
        <v>60</v>
      </c>
      <c r="D19" t="s">
        <v>6</v>
      </c>
      <c r="E19" t="s">
        <v>49</v>
      </c>
      <c r="F19">
        <v>1225</v>
      </c>
      <c r="H19" s="1"/>
    </row>
    <row r="20" spans="1:8" x14ac:dyDescent="0.3">
      <c r="A20" t="s">
        <v>82</v>
      </c>
      <c r="B20" t="s">
        <v>9</v>
      </c>
      <c r="C20" t="s">
        <v>61</v>
      </c>
      <c r="D20" t="s">
        <v>6</v>
      </c>
      <c r="E20" t="s">
        <v>49</v>
      </c>
      <c r="F20">
        <v>816</v>
      </c>
      <c r="H20" s="1"/>
    </row>
    <row r="21" spans="1:8" x14ac:dyDescent="0.3">
      <c r="A21" t="s">
        <v>82</v>
      </c>
      <c r="B21" t="s">
        <v>9</v>
      </c>
      <c r="C21" t="s">
        <v>20</v>
      </c>
      <c r="D21" t="s">
        <v>6</v>
      </c>
      <c r="E21" t="s">
        <v>49</v>
      </c>
      <c r="F21">
        <v>2042</v>
      </c>
      <c r="H21" s="1"/>
    </row>
    <row r="22" spans="1:8" x14ac:dyDescent="0.3">
      <c r="A22" t="s">
        <v>82</v>
      </c>
      <c r="B22" t="s">
        <v>9</v>
      </c>
      <c r="C22" t="s">
        <v>20</v>
      </c>
      <c r="D22" t="s">
        <v>21</v>
      </c>
      <c r="E22" t="s">
        <v>49</v>
      </c>
      <c r="F22">
        <v>150</v>
      </c>
      <c r="H22" s="1"/>
    </row>
    <row r="23" spans="1:8" x14ac:dyDescent="0.3">
      <c r="A23" t="s">
        <v>25</v>
      </c>
      <c r="B23" t="s">
        <v>9</v>
      </c>
      <c r="C23" t="s">
        <v>25</v>
      </c>
      <c r="D23" t="s">
        <v>30</v>
      </c>
      <c r="E23" t="s">
        <v>49</v>
      </c>
      <c r="F23">
        <v>1586</v>
      </c>
    </row>
    <row r="24" spans="1:8" x14ac:dyDescent="0.3">
      <c r="A24" t="s">
        <v>25</v>
      </c>
      <c r="B24" t="s">
        <v>9</v>
      </c>
      <c r="C24" t="s">
        <v>25</v>
      </c>
      <c r="D24" t="s">
        <v>22</v>
      </c>
      <c r="E24" t="s">
        <v>49</v>
      </c>
      <c r="F24">
        <v>845</v>
      </c>
    </row>
    <row r="25" spans="1:8" x14ac:dyDescent="0.3">
      <c r="A25" t="s">
        <v>25</v>
      </c>
      <c r="B25" t="s">
        <v>9</v>
      </c>
      <c r="C25" t="s">
        <v>25</v>
      </c>
      <c r="D25" t="s">
        <v>23</v>
      </c>
      <c r="E25" t="s">
        <v>49</v>
      </c>
      <c r="F25">
        <v>51643</v>
      </c>
    </row>
    <row r="26" spans="1:8" x14ac:dyDescent="0.3">
      <c r="A26" t="s">
        <v>25</v>
      </c>
      <c r="B26" t="s">
        <v>9</v>
      </c>
      <c r="C26" t="s">
        <v>25</v>
      </c>
      <c r="D26" t="s">
        <v>24</v>
      </c>
      <c r="E26" t="s">
        <v>49</v>
      </c>
      <c r="F26">
        <v>42216</v>
      </c>
    </row>
    <row r="27" spans="1:8" x14ac:dyDescent="0.3">
      <c r="A27" t="s">
        <v>25</v>
      </c>
      <c r="B27" t="s">
        <v>9</v>
      </c>
      <c r="C27" t="s">
        <v>25</v>
      </c>
      <c r="D27" t="s">
        <v>27</v>
      </c>
      <c r="E27" t="s">
        <v>50</v>
      </c>
      <c r="F27">
        <v>67500</v>
      </c>
    </row>
    <row r="28" spans="1:8" x14ac:dyDescent="0.3">
      <c r="A28" t="s">
        <v>82</v>
      </c>
      <c r="B28" t="s">
        <v>28</v>
      </c>
      <c r="C28" t="s">
        <v>1</v>
      </c>
      <c r="D28" t="s">
        <v>18</v>
      </c>
      <c r="E28" t="s">
        <v>49</v>
      </c>
      <c r="F28">
        <v>113210</v>
      </c>
      <c r="H28" s="1"/>
    </row>
    <row r="29" spans="1:8" x14ac:dyDescent="0.3">
      <c r="A29" t="s">
        <v>82</v>
      </c>
      <c r="B29" t="s">
        <v>28</v>
      </c>
      <c r="C29" t="s">
        <v>1</v>
      </c>
      <c r="D29" t="s">
        <v>29</v>
      </c>
      <c r="E29" t="s">
        <v>49</v>
      </c>
      <c r="F29">
        <v>547</v>
      </c>
      <c r="H29" s="1"/>
    </row>
    <row r="30" spans="1:8" x14ac:dyDescent="0.3">
      <c r="A30" t="s">
        <v>25</v>
      </c>
      <c r="B30" t="s">
        <v>28</v>
      </c>
      <c r="C30" t="s">
        <v>25</v>
      </c>
      <c r="D30" t="s">
        <v>24</v>
      </c>
      <c r="E30" t="s">
        <v>49</v>
      </c>
      <c r="F30">
        <v>113210</v>
      </c>
    </row>
    <row r="31" spans="1:8" x14ac:dyDescent="0.3">
      <c r="A31" t="s">
        <v>25</v>
      </c>
      <c r="B31" t="s">
        <v>28</v>
      </c>
      <c r="C31" t="s">
        <v>25</v>
      </c>
      <c r="D31" t="s">
        <v>31</v>
      </c>
      <c r="E31" t="s">
        <v>51</v>
      </c>
      <c r="F31">
        <v>228</v>
      </c>
    </row>
    <row r="32" spans="1:8" x14ac:dyDescent="0.3">
      <c r="A32" t="s">
        <v>63</v>
      </c>
      <c r="B32" t="s">
        <v>0</v>
      </c>
      <c r="C32" t="s">
        <v>3</v>
      </c>
      <c r="D32" t="s">
        <v>4</v>
      </c>
      <c r="E32" t="s">
        <v>49</v>
      </c>
      <c r="F32">
        <f>10409+19332</f>
        <v>29741</v>
      </c>
    </row>
    <row r="33" spans="1:6" x14ac:dyDescent="0.3">
      <c r="A33" t="s">
        <v>63</v>
      </c>
      <c r="B33" t="s">
        <v>9</v>
      </c>
      <c r="C33" t="s">
        <v>56</v>
      </c>
      <c r="D33" t="s">
        <v>4</v>
      </c>
      <c r="E33" t="s">
        <v>49</v>
      </c>
      <c r="F33">
        <f>3322+8027</f>
        <v>11349</v>
      </c>
    </row>
    <row r="34" spans="1:6" x14ac:dyDescent="0.3">
      <c r="A34" t="s">
        <v>63</v>
      </c>
      <c r="B34" t="s">
        <v>9</v>
      </c>
      <c r="C34" t="s">
        <v>20</v>
      </c>
      <c r="D34" t="s">
        <v>21</v>
      </c>
      <c r="E34" t="s">
        <v>49</v>
      </c>
      <c r="F34">
        <v>150</v>
      </c>
    </row>
    <row r="35" spans="1:6" x14ac:dyDescent="0.3">
      <c r="A35" t="s">
        <v>82</v>
      </c>
      <c r="B35" t="s">
        <v>74</v>
      </c>
      <c r="C35" t="s">
        <v>75</v>
      </c>
      <c r="D35" t="s">
        <v>8</v>
      </c>
      <c r="E35" t="s">
        <v>49</v>
      </c>
      <c r="F35">
        <v>1500</v>
      </c>
    </row>
    <row r="36" spans="1:6" x14ac:dyDescent="0.3">
      <c r="A36" t="s">
        <v>82</v>
      </c>
      <c r="B36" t="s">
        <v>74</v>
      </c>
      <c r="C36" t="s">
        <v>75</v>
      </c>
      <c r="D36" t="s">
        <v>89</v>
      </c>
      <c r="E36" t="s">
        <v>49</v>
      </c>
      <c r="F36">
        <v>600</v>
      </c>
    </row>
    <row r="37" spans="1:6" x14ac:dyDescent="0.3">
      <c r="A37" t="s">
        <v>82</v>
      </c>
      <c r="B37" t="s">
        <v>74</v>
      </c>
      <c r="C37" t="s">
        <v>75</v>
      </c>
      <c r="D37" t="s">
        <v>18</v>
      </c>
      <c r="E37" t="s">
        <v>49</v>
      </c>
      <c r="F37">
        <v>800</v>
      </c>
    </row>
    <row r="38" spans="1:6" x14ac:dyDescent="0.3">
      <c r="A38" t="s">
        <v>82</v>
      </c>
      <c r="B38" t="s">
        <v>74</v>
      </c>
      <c r="C38" t="s">
        <v>75</v>
      </c>
      <c r="D38" t="s">
        <v>21</v>
      </c>
      <c r="E38" t="s">
        <v>49</v>
      </c>
      <c r="F38">
        <v>1000</v>
      </c>
    </row>
    <row r="39" spans="1:6" x14ac:dyDescent="0.3">
      <c r="A39" t="s">
        <v>63</v>
      </c>
      <c r="B39" t="s">
        <v>74</v>
      </c>
      <c r="C39" t="s">
        <v>75</v>
      </c>
      <c r="D39" t="s">
        <v>21</v>
      </c>
      <c r="E39" t="s">
        <v>49</v>
      </c>
      <c r="F39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30kW</vt:lpstr>
      <vt:lpstr>150kW</vt:lpstr>
      <vt:lpstr>600kW</vt:lpstr>
      <vt:lpstr>800kW</vt:lpstr>
      <vt:lpstr>2000kW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Wei Jie Neo</cp:lastModifiedBy>
  <dcterms:created xsi:type="dcterms:W3CDTF">2017-09-19T12:21:10Z</dcterms:created>
  <dcterms:modified xsi:type="dcterms:W3CDTF">2022-02-11T14:50:32Z</dcterms:modified>
</cp:coreProperties>
</file>