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735" windowHeight="12270" firstSheet="3" activeTab="6"/>
  </bookViews>
  <sheets>
    <sheet name="Plant properties" sheetId="10" r:id="rId1"/>
    <sheet name="Soil properties" sheetId="2" r:id="rId2"/>
    <sheet name="MBC and MBN" sheetId="12" r:id="rId3"/>
    <sheet name="Enzyme activity" sheetId="5" r:id="rId4"/>
    <sheet name="Microbial community" sheetId="11" r:id="rId5"/>
    <sheet name="Soil carbon fractions" sheetId="4" r:id="rId6"/>
    <sheet name="Soil amino sugars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<sst xmlns="http://schemas.openxmlformats.org/spreadsheetml/2006/main" count="312" uniqueCount="51">
  <si>
    <t>TC (%)</t>
  </si>
  <si>
    <t>Mean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</si>
  <si>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D</t>
    </r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</si>
  <si>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V</t>
    </r>
  </si>
  <si>
    <r>
      <rPr>
        <sz val="11"/>
        <color theme="1"/>
        <rFont val="等线"/>
        <charset val="134"/>
        <scheme val="minor"/>
      </rPr>
      <t>L</t>
    </r>
    <r>
      <rPr>
        <sz val="11"/>
        <color theme="1"/>
        <rFont val="等线"/>
        <charset val="134"/>
        <scheme val="minor"/>
      </rPr>
      <t>V</t>
    </r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</si>
  <si>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T</t>
    </r>
  </si>
  <si>
    <r>
      <rPr>
        <sz val="11"/>
        <color theme="1"/>
        <rFont val="等线"/>
        <charset val="134"/>
        <scheme val="minor"/>
      </rPr>
      <t>L</t>
    </r>
    <r>
      <rPr>
        <sz val="11"/>
        <color theme="1"/>
        <rFont val="等线"/>
        <charset val="134"/>
        <scheme val="minor"/>
      </rPr>
      <t>T</t>
    </r>
  </si>
  <si>
    <r>
      <rPr>
        <sz val="9"/>
        <color rgb="FF000000"/>
        <rFont val="Times New Roman"/>
        <charset val="134"/>
      </rPr>
      <t>TN (%</t>
    </r>
    <r>
      <rPr>
        <sz val="9"/>
        <color rgb="FF000000"/>
        <rFont val="宋体"/>
        <charset val="134"/>
      </rPr>
      <t>）</t>
    </r>
  </si>
  <si>
    <t>C/N</t>
  </si>
  <si>
    <t>TP (g/kg)</t>
  </si>
  <si>
    <t>C/P</t>
  </si>
  <si>
    <r>
      <rPr>
        <sz val="9"/>
        <color theme="1"/>
        <rFont val="Times New Roman"/>
        <charset val="134"/>
      </rPr>
      <t>SS</t>
    </r>
    <r>
      <rPr>
        <sz val="9"/>
        <color rgb="FF000000"/>
        <rFont val="Times New Roman"/>
        <charset val="134"/>
      </rPr>
      <t xml:space="preserve"> %</t>
    </r>
  </si>
  <si>
    <t>Starch %</t>
  </si>
  <si>
    <t>Cellulose %</t>
  </si>
  <si>
    <t>Lignin %</t>
  </si>
  <si>
    <r>
      <rPr>
        <sz val="9"/>
        <color rgb="FF000000"/>
        <rFont val="Times New Roman"/>
        <charset val="134"/>
      </rPr>
      <t>Above ground biomass (g/m</t>
    </r>
    <r>
      <rPr>
        <vertAlign val="superscript"/>
        <sz val="9"/>
        <color rgb="FF000000"/>
        <rFont val="Times New Roman"/>
        <charset val="134"/>
      </rPr>
      <t>2</t>
    </r>
    <r>
      <rPr>
        <sz val="9"/>
        <color rgb="FF000000"/>
        <rFont val="Times New Roman"/>
        <charset val="134"/>
      </rPr>
      <t>)</t>
    </r>
  </si>
  <si>
    <r>
      <rPr>
        <sz val="9"/>
        <color rgb="FF000000"/>
        <rFont val="Times New Roman"/>
        <charset val="134"/>
      </rPr>
      <t>NH</t>
    </r>
    <r>
      <rPr>
        <vertAlign val="superscript"/>
        <sz val="9"/>
        <color rgb="FF000000"/>
        <rFont val="Times New Roman"/>
        <charset val="134"/>
      </rPr>
      <t>4+</t>
    </r>
    <r>
      <rPr>
        <sz val="9"/>
        <color rgb="FF000000"/>
        <rFont val="Times New Roman"/>
        <charset val="134"/>
      </rPr>
      <t xml:space="preserve"> (mg/kg)</t>
    </r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</si>
  <si>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K</t>
    </r>
  </si>
  <si>
    <r>
      <rPr>
        <sz val="9"/>
        <color rgb="FF000000"/>
        <rFont val="Times New Roman"/>
        <charset val="134"/>
      </rPr>
      <t>NO</t>
    </r>
    <r>
      <rPr>
        <vertAlign val="superscript"/>
        <sz val="9"/>
        <color rgb="FF000000"/>
        <rFont val="Times New Roman"/>
        <charset val="134"/>
      </rPr>
      <t>3-</t>
    </r>
    <r>
      <rPr>
        <sz val="9"/>
        <color rgb="FF000000"/>
        <rFont val="Times New Roman"/>
        <charset val="134"/>
      </rPr>
      <t xml:space="preserve"> (mg/kg)</t>
    </r>
  </si>
  <si>
    <t>AP (mg/kg)</t>
  </si>
  <si>
    <t>DOC (mg/kg)</t>
  </si>
  <si>
    <t>MBC (mg/kg)</t>
  </si>
  <si>
    <t>MBN (mg/kg)</t>
  </si>
  <si>
    <t>BG(nmol/g/h)</t>
  </si>
  <si>
    <t>CBH(nmol/g/h)</t>
  </si>
  <si>
    <t>NAG(nmol/g/h)</t>
  </si>
  <si>
    <t>ALP(nmol/g/h)</t>
  </si>
  <si>
    <t>POD(nmol/g/h)</t>
  </si>
  <si>
    <t>PPO(nmol/g/h)</t>
  </si>
  <si>
    <t>BG/NAG</t>
  </si>
  <si>
    <t>BG/ALP</t>
  </si>
  <si>
    <t>bacteria</t>
  </si>
  <si>
    <t>observed_species</t>
  </si>
  <si>
    <t>CK</t>
  </si>
  <si>
    <t>SV</t>
  </si>
  <si>
    <t>LV</t>
  </si>
  <si>
    <t>ST</t>
  </si>
  <si>
    <t>LT</t>
  </si>
  <si>
    <t>Shannon</t>
  </si>
  <si>
    <t>Simpson</t>
  </si>
  <si>
    <t>fungus</t>
  </si>
  <si>
    <t>POC(g/kg)</t>
  </si>
  <si>
    <t>MAOC(g/kg)</t>
  </si>
  <si>
    <r>
      <rPr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AOC/POC</t>
    </r>
  </si>
  <si>
    <t>GluN mg/kg</t>
  </si>
  <si>
    <t>GalN mg/kg</t>
  </si>
  <si>
    <t>ManN mg/kg</t>
  </si>
  <si>
    <t>MurN mg/kg</t>
  </si>
  <si>
    <t>FNC mg/g</t>
  </si>
  <si>
    <t>BNC mg/g</t>
  </si>
  <si>
    <t>MNC mg/g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</si>
</sst>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color rgb="FF000000"/>
      <name val="Times New Roman"/>
      <charset val="134"/>
    </font>
    <font>
      <sz val="9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vertAlign val="superscript"/>
      <sz val="9"/>
      <color rgb="FF000000"/>
      <name val="Times New Roman"/>
      <charset val="134"/>
    </font>
    <font>
      <sz val="9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0" borderId="0" xfId="0" applyFill="1"/>
    <xf numFmtId="0" fontId="0" fillId="2" borderId="0" xfId="0" applyFont="1" applyFill="1"/>
    <xf numFmtId="10" fontId="0" fillId="0" borderId="0" xfId="0" applyNumberFormat="1" applyFill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3" fillId="2" borderId="0" xfId="0" applyFont="1" applyFill="1"/>
    <xf numFmtId="0" fontId="0" fillId="2" borderId="0" xfId="0" applyFill="1"/>
    <xf numFmtId="0" fontId="4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3"/>
  <sheetViews>
    <sheetView topLeftCell="A58" workbookViewId="0">
      <selection activeCell="I1" sqref="I$1:I$1048576"/>
    </sheetView>
  </sheetViews>
  <sheetFormatPr defaultColWidth="9" defaultRowHeight="14.25" outlineLevelCol="7"/>
  <cols>
    <col min="1" max="1" width="21.0833333333333" customWidth="1"/>
  </cols>
  <sheetData>
    <row r="1" spans="1:8">
      <c r="A1" s="16" t="s">
        <v>0</v>
      </c>
      <c r="B1" s="2">
        <v>1</v>
      </c>
      <c r="C1" s="2">
        <v>2</v>
      </c>
      <c r="D1" s="2">
        <v>3</v>
      </c>
      <c r="E1" s="2">
        <v>4</v>
      </c>
      <c r="F1" s="3">
        <v>5</v>
      </c>
      <c r="G1" s="3" t="s">
        <v>1</v>
      </c>
      <c r="H1" s="3" t="s">
        <v>2</v>
      </c>
    </row>
    <row r="2" spans="1:8">
      <c r="A2" s="6" t="s">
        <v>3</v>
      </c>
      <c r="B2">
        <v>44.0741844</v>
      </c>
      <c r="C2">
        <v>43.9624176</v>
      </c>
      <c r="D2">
        <v>43.9499321</v>
      </c>
      <c r="E2">
        <v>44.2298317</v>
      </c>
      <c r="F2">
        <v>44.0898819</v>
      </c>
      <c r="G2">
        <f>AVERAGE(B2:F2)</f>
        <v>44.06124954</v>
      </c>
      <c r="H2">
        <f>_xlfn.STDEV.P(B2:F2)</f>
        <v>0.101554312685352</v>
      </c>
    </row>
    <row r="3" spans="1:8">
      <c r="A3" s="6" t="s">
        <v>4</v>
      </c>
      <c r="B3">
        <v>41.0867577</v>
      </c>
      <c r="C3">
        <v>41.0648079</v>
      </c>
      <c r="D3">
        <v>41.4392281</v>
      </c>
      <c r="E3">
        <v>40.9790764</v>
      </c>
      <c r="F3">
        <v>41.20915225</v>
      </c>
      <c r="G3">
        <f t="shared" ref="G3:G5" si="0">AVERAGE(B3:F3)</f>
        <v>41.15580447</v>
      </c>
      <c r="H3">
        <f t="shared" ref="H3:H5" si="1">_xlfn.STDEV.P(B3:F3)</f>
        <v>0.159659376547969</v>
      </c>
    </row>
    <row r="4" spans="1:8">
      <c r="A4" s="6" t="s">
        <v>5</v>
      </c>
      <c r="B4">
        <v>42.2755127</v>
      </c>
      <c r="C4">
        <v>41.7660751</v>
      </c>
      <c r="D4">
        <v>41.4098778</v>
      </c>
      <c r="E4">
        <v>42.5660744</v>
      </c>
      <c r="F4">
        <v>41.9879761</v>
      </c>
      <c r="G4">
        <f t="shared" si="0"/>
        <v>42.00110322</v>
      </c>
      <c r="H4">
        <f t="shared" si="1"/>
        <v>0.399862734614985</v>
      </c>
    </row>
    <row r="5" spans="1:8">
      <c r="A5" s="6" t="s">
        <v>6</v>
      </c>
      <c r="B5">
        <v>42.5474892</v>
      </c>
      <c r="C5">
        <v>42.506176</v>
      </c>
      <c r="D5">
        <v>42.0161972</v>
      </c>
      <c r="E5">
        <v>42.6203079</v>
      </c>
      <c r="F5">
        <v>42.31825255</v>
      </c>
      <c r="G5">
        <f t="shared" si="0"/>
        <v>42.40168457</v>
      </c>
      <c r="H5">
        <f t="shared" si="1"/>
        <v>0.217041481695997</v>
      </c>
    </row>
    <row r="8" spans="1:8">
      <c r="A8" s="16" t="s">
        <v>7</v>
      </c>
      <c r="B8" s="2">
        <v>1</v>
      </c>
      <c r="C8" s="2">
        <v>2</v>
      </c>
      <c r="D8" s="2">
        <v>3</v>
      </c>
      <c r="E8" s="2">
        <v>4</v>
      </c>
      <c r="F8" s="3">
        <v>5</v>
      </c>
      <c r="G8" s="3" t="s">
        <v>1</v>
      </c>
      <c r="H8" s="3" t="s">
        <v>2</v>
      </c>
    </row>
    <row r="9" spans="1:8">
      <c r="A9" s="6" t="s">
        <v>3</v>
      </c>
      <c r="B9">
        <v>3.1886609</v>
      </c>
      <c r="C9">
        <v>3.1930132</v>
      </c>
      <c r="D9">
        <v>3.4382458</v>
      </c>
      <c r="E9">
        <v>3.7360563</v>
      </c>
      <c r="F9">
        <v>3.58715105</v>
      </c>
      <c r="G9">
        <f>AVERAGE(B9:F9)</f>
        <v>3.42862545</v>
      </c>
      <c r="H9">
        <f>_xlfn.STDEV.P(B9:F9)</f>
        <v>0.215792846094568</v>
      </c>
    </row>
    <row r="10" spans="1:8">
      <c r="A10" s="6" t="s">
        <v>4</v>
      </c>
      <c r="B10">
        <v>3.2354863</v>
      </c>
      <c r="C10">
        <v>3.1601968</v>
      </c>
      <c r="D10">
        <v>3.1614556</v>
      </c>
      <c r="E10">
        <v>2.7916524</v>
      </c>
      <c r="F10">
        <v>2.976554</v>
      </c>
      <c r="G10">
        <f t="shared" ref="G10:G12" si="2">AVERAGE(B10:F10)</f>
        <v>3.06506902</v>
      </c>
      <c r="H10">
        <f t="shared" ref="H10:H12" si="3">_xlfn.STDEV.P(B10:F10)</f>
        <v>0.161228579049899</v>
      </c>
    </row>
    <row r="11" spans="1:8">
      <c r="A11" s="6" t="s">
        <v>5</v>
      </c>
      <c r="B11">
        <v>3.2338822</v>
      </c>
      <c r="C11">
        <v>3.0490525</v>
      </c>
      <c r="D11">
        <v>3.0352218</v>
      </c>
      <c r="E11">
        <v>2.8891726</v>
      </c>
      <c r="F11">
        <v>2.9621972</v>
      </c>
      <c r="G11">
        <f t="shared" si="2"/>
        <v>3.03390526</v>
      </c>
      <c r="H11">
        <f t="shared" si="3"/>
        <v>0.115162092225343</v>
      </c>
    </row>
    <row r="12" spans="1:8">
      <c r="A12" s="6" t="s">
        <v>6</v>
      </c>
      <c r="B12">
        <v>3.6553113</v>
      </c>
      <c r="C12">
        <v>3.7941999</v>
      </c>
      <c r="D12">
        <v>3.3505292</v>
      </c>
      <c r="E12">
        <v>3.7968149</v>
      </c>
      <c r="F12">
        <v>3.57367205</v>
      </c>
      <c r="G12">
        <f t="shared" si="2"/>
        <v>3.63410547</v>
      </c>
      <c r="H12">
        <f t="shared" si="3"/>
        <v>0.165300920453546</v>
      </c>
    </row>
    <row r="15" spans="1:8">
      <c r="A15" s="17" t="s">
        <v>8</v>
      </c>
      <c r="B15" s="2">
        <v>1</v>
      </c>
      <c r="C15" s="2">
        <v>2</v>
      </c>
      <c r="D15" s="2">
        <v>3</v>
      </c>
      <c r="E15" s="2">
        <v>4</v>
      </c>
      <c r="F15" s="3">
        <v>5</v>
      </c>
      <c r="G15" s="3" t="s">
        <v>1</v>
      </c>
      <c r="H15" s="3" t="s">
        <v>2</v>
      </c>
    </row>
    <row r="16" spans="1:8">
      <c r="A16" s="6" t="s">
        <v>3</v>
      </c>
      <c r="B16">
        <v>13.8221610206341</v>
      </c>
      <c r="C16">
        <v>13.7683168989092</v>
      </c>
      <c r="D16">
        <v>12.7826614664955</v>
      </c>
      <c r="E16">
        <v>11.8386416446669</v>
      </c>
      <c r="F16">
        <v>12.3106515555812</v>
      </c>
      <c r="G16">
        <f>AVERAGE(B16:F16)</f>
        <v>12.9044865172574</v>
      </c>
      <c r="H16">
        <f>_xlfn.STDEV.P(B16:F16)</f>
        <v>0.786363277314237</v>
      </c>
    </row>
    <row r="17" spans="1:8">
      <c r="A17" s="6" t="s">
        <v>4</v>
      </c>
      <c r="B17">
        <v>12.6987889579381</v>
      </c>
      <c r="C17">
        <v>12.9943831029764</v>
      </c>
      <c r="D17">
        <v>13.1076419672002</v>
      </c>
      <c r="E17">
        <v>14.6791471602983</v>
      </c>
      <c r="F17">
        <v>13.8933945637492</v>
      </c>
      <c r="G17">
        <f t="shared" ref="G17:G19" si="4">AVERAGE(B17:F17)</f>
        <v>13.4746711504324</v>
      </c>
      <c r="H17">
        <f t="shared" ref="H17:H19" si="5">_xlfn.STDEV.P(B17:F17)</f>
        <v>0.720204410109394</v>
      </c>
    </row>
    <row r="18" spans="1:8">
      <c r="A18" s="6" t="s">
        <v>5</v>
      </c>
      <c r="B18">
        <v>13.0726817136382</v>
      </c>
      <c r="C18">
        <v>13.698050492735</v>
      </c>
      <c r="D18">
        <v>13.6431142528035</v>
      </c>
      <c r="E18">
        <v>14.7329634788867</v>
      </c>
      <c r="F18">
        <v>14.1880388658451</v>
      </c>
      <c r="G18">
        <f t="shared" si="4"/>
        <v>13.8669697607817</v>
      </c>
      <c r="H18">
        <f t="shared" si="5"/>
        <v>0.559029337231631</v>
      </c>
    </row>
    <row r="19" spans="1:8">
      <c r="A19" s="6" t="s">
        <v>6</v>
      </c>
      <c r="B19">
        <v>11.6399085352867</v>
      </c>
      <c r="C19">
        <v>11.2029353013266</v>
      </c>
      <c r="D19">
        <v>12.5401674457874</v>
      </c>
      <c r="E19">
        <v>11.2252793519115</v>
      </c>
      <c r="F19">
        <v>11.8827233988494</v>
      </c>
      <c r="G19">
        <f t="shared" si="4"/>
        <v>11.6982028066323</v>
      </c>
      <c r="H19">
        <f t="shared" si="5"/>
        <v>0.493010551702138</v>
      </c>
    </row>
    <row r="22" spans="1:8">
      <c r="A22" s="16" t="s">
        <v>9</v>
      </c>
      <c r="B22" s="2">
        <v>1</v>
      </c>
      <c r="C22" s="2">
        <v>2</v>
      </c>
      <c r="D22" s="2">
        <v>3</v>
      </c>
      <c r="E22" s="2">
        <v>4</v>
      </c>
      <c r="F22" s="3">
        <v>5</v>
      </c>
      <c r="G22" s="3" t="s">
        <v>1</v>
      </c>
      <c r="H22" s="3" t="s">
        <v>2</v>
      </c>
    </row>
    <row r="23" spans="1:8">
      <c r="A23" s="6" t="s">
        <v>3</v>
      </c>
      <c r="B23">
        <v>2.33843499505929</v>
      </c>
      <c r="C23">
        <v>2.1617811143839</v>
      </c>
      <c r="D23">
        <v>2.30105255</v>
      </c>
      <c r="E23">
        <v>2.62478836972343</v>
      </c>
      <c r="F23">
        <v>2.46292045986172</v>
      </c>
      <c r="G23">
        <f>AVERAGE(B23:F23)</f>
        <v>2.37779549780567</v>
      </c>
      <c r="H23">
        <f>_xlfn.STDEV.P(B23:F23)</f>
        <v>0.156430611456112</v>
      </c>
    </row>
    <row r="24" spans="1:8">
      <c r="A24" s="6" t="s">
        <v>4</v>
      </c>
      <c r="B24">
        <v>4.25388140077821</v>
      </c>
      <c r="C24">
        <v>4.19733172754195</v>
      </c>
      <c r="D24">
        <v>3.90280536706349</v>
      </c>
      <c r="E24">
        <v>3.71593453573165</v>
      </c>
      <c r="F24">
        <v>3.80936995139757</v>
      </c>
      <c r="G24">
        <f t="shared" ref="G24:G26" si="6">AVERAGE(B24:F24)</f>
        <v>3.97586459650257</v>
      </c>
      <c r="H24">
        <f t="shared" ref="H24:H26" si="7">_xlfn.STDEV.P(B24:F24)</f>
        <v>0.213055292324645</v>
      </c>
    </row>
    <row r="25" spans="1:8">
      <c r="A25" s="6" t="s">
        <v>5</v>
      </c>
      <c r="B25">
        <v>2.38552382835101</v>
      </c>
      <c r="C25">
        <v>2.27419291346154</v>
      </c>
      <c r="D25">
        <v>2.5595511002445</v>
      </c>
      <c r="E25">
        <v>2.31180388173581</v>
      </c>
      <c r="F25">
        <v>2.43567749099016</v>
      </c>
      <c r="G25">
        <f t="shared" si="6"/>
        <v>2.3933498429566</v>
      </c>
      <c r="H25">
        <f t="shared" si="7"/>
        <v>0.100323329146168</v>
      </c>
    </row>
    <row r="26" spans="1:8">
      <c r="A26" s="6" t="s">
        <v>6</v>
      </c>
      <c r="B26">
        <v>2.31157462916874</v>
      </c>
      <c r="C26">
        <v>2.79214390930788</v>
      </c>
      <c r="D26">
        <v>2.79309092896175</v>
      </c>
      <c r="E26">
        <v>2.2210931949807</v>
      </c>
      <c r="F26">
        <v>2.50709206197122</v>
      </c>
      <c r="G26">
        <f t="shared" si="6"/>
        <v>2.52499894487806</v>
      </c>
      <c r="H26">
        <f t="shared" si="7"/>
        <v>0.237263163496674</v>
      </c>
    </row>
    <row r="27" spans="1:1">
      <c r="A27" s="7"/>
    </row>
    <row r="29" spans="1:8">
      <c r="A29" s="17" t="s">
        <v>10</v>
      </c>
      <c r="B29" s="2">
        <v>1</v>
      </c>
      <c r="C29" s="2">
        <v>2</v>
      </c>
      <c r="D29" s="2">
        <v>3</v>
      </c>
      <c r="E29" s="2">
        <v>4</v>
      </c>
      <c r="F29" s="3">
        <v>5</v>
      </c>
      <c r="G29" s="3" t="s">
        <v>1</v>
      </c>
      <c r="H29" s="3" t="s">
        <v>2</v>
      </c>
    </row>
    <row r="30" spans="1:8">
      <c r="A30" s="6" t="s">
        <v>3</v>
      </c>
      <c r="B30">
        <v>18.8477270025129</v>
      </c>
      <c r="C30">
        <v>20.3362020823876</v>
      </c>
      <c r="D30">
        <v>19.099925423259</v>
      </c>
      <c r="E30">
        <v>16.8508182260273</v>
      </c>
      <c r="F30">
        <v>17.9753718246431</v>
      </c>
      <c r="G30">
        <f>AVERAGE(B30:F30)</f>
        <v>18.622008911766</v>
      </c>
      <c r="H30">
        <f>_xlfn.STDEV.P(B30:F30)</f>
        <v>1.16387860555507</v>
      </c>
    </row>
    <row r="31" spans="1:8">
      <c r="A31" s="6" t="s">
        <v>4</v>
      </c>
      <c r="B31">
        <v>9.65865143595295</v>
      </c>
      <c r="C31">
        <v>9.78355073308643</v>
      </c>
      <c r="D31">
        <v>10.6178054508466</v>
      </c>
      <c r="E31">
        <v>11.027932813658</v>
      </c>
      <c r="F31">
        <v>10.8228691322523</v>
      </c>
      <c r="G31">
        <f t="shared" ref="G31:G33" si="8">AVERAGE(B31:F31)</f>
        <v>10.3821619131593</v>
      </c>
      <c r="H31">
        <f t="shared" ref="H31:H33" si="9">_xlfn.STDEV.P(B31:F31)</f>
        <v>0.556520177761951</v>
      </c>
    </row>
    <row r="32" spans="1:8">
      <c r="A32" s="6" t="s">
        <v>5</v>
      </c>
      <c r="B32">
        <v>17.7216895499312</v>
      </c>
      <c r="C32">
        <v>18.3652296393924</v>
      </c>
      <c r="D32">
        <v>16.1785704516875</v>
      </c>
      <c r="E32">
        <v>18.4124936964979</v>
      </c>
      <c r="F32">
        <v>17.2955320740927</v>
      </c>
      <c r="G32">
        <f t="shared" si="8"/>
        <v>17.5947030823203</v>
      </c>
      <c r="H32">
        <f t="shared" si="9"/>
        <v>0.821407711974212</v>
      </c>
    </row>
    <row r="33" spans="1:8">
      <c r="A33" s="6" t="s">
        <v>6</v>
      </c>
      <c r="B33">
        <v>18.4062797121547</v>
      </c>
      <c r="C33">
        <v>15.2234904004416</v>
      </c>
      <c r="D33">
        <v>15.0429034602244</v>
      </c>
      <c r="E33">
        <v>19.1888877046289</v>
      </c>
      <c r="F33">
        <v>17.1158955824266</v>
      </c>
      <c r="G33">
        <f t="shared" si="8"/>
        <v>16.9954913719752</v>
      </c>
      <c r="H33">
        <f t="shared" si="9"/>
        <v>1.65942130774622</v>
      </c>
    </row>
    <row r="34" s="7" customFormat="1"/>
    <row r="36" spans="1:8">
      <c r="A36" s="18" t="s">
        <v>11</v>
      </c>
      <c r="B36" s="2">
        <v>1</v>
      </c>
      <c r="C36" s="2">
        <v>2</v>
      </c>
      <c r="D36" s="2">
        <v>3</v>
      </c>
      <c r="E36" s="2">
        <v>4</v>
      </c>
      <c r="F36" s="3">
        <v>5</v>
      </c>
      <c r="G36" s="3" t="s">
        <v>1</v>
      </c>
      <c r="H36" s="3" t="s">
        <v>2</v>
      </c>
    </row>
    <row r="37" spans="1:8">
      <c r="A37" s="6" t="s">
        <v>3</v>
      </c>
      <c r="B37">
        <v>4.68978339920949</v>
      </c>
      <c r="C37">
        <v>4.64239795291709</v>
      </c>
      <c r="D37">
        <v>4.35796547515257</v>
      </c>
      <c r="E37">
        <v>4.17280537944284</v>
      </c>
      <c r="F37">
        <v>4.2653854272977</v>
      </c>
      <c r="G37">
        <f>AVERAGE(B37:F37)</f>
        <v>4.42566752680394</v>
      </c>
      <c r="H37">
        <f>_xlfn.STDEV.P(B37:F37)</f>
        <v>0.205398372168687</v>
      </c>
    </row>
    <row r="38" spans="1:8">
      <c r="A38" s="6" t="s">
        <v>4</v>
      </c>
      <c r="B38">
        <v>2.19521904761905</v>
      </c>
      <c r="C38">
        <v>1.84322436738519</v>
      </c>
      <c r="D38">
        <v>1.68208641975309</v>
      </c>
      <c r="E38">
        <v>1.79802272282076</v>
      </c>
      <c r="F38">
        <v>1.74005457128693</v>
      </c>
      <c r="G38">
        <f t="shared" ref="G38:G40" si="10">AVERAGE(B38:F38)</f>
        <v>1.851721425773</v>
      </c>
      <c r="H38">
        <f t="shared" ref="H38:H40" si="11">_xlfn.STDEV.P(B38:F38)</f>
        <v>0.180106573212684</v>
      </c>
    </row>
    <row r="39" spans="1:8">
      <c r="A39" s="6" t="s">
        <v>5</v>
      </c>
      <c r="B39">
        <v>4.59327787971458</v>
      </c>
      <c r="C39">
        <v>4.02882327837051</v>
      </c>
      <c r="D39">
        <v>4.71471923444976</v>
      </c>
      <c r="E39">
        <v>4.69979424460432</v>
      </c>
      <c r="F39">
        <v>4.70725673952704</v>
      </c>
      <c r="G39">
        <f t="shared" si="10"/>
        <v>4.54877427533324</v>
      </c>
      <c r="H39">
        <f t="shared" si="11"/>
        <v>0.263738909559143</v>
      </c>
    </row>
    <row r="40" spans="1:8">
      <c r="A40" s="6" t="s">
        <v>6</v>
      </c>
      <c r="B40">
        <v>9.1868609800363</v>
      </c>
      <c r="C40">
        <v>8.88458400718778</v>
      </c>
      <c r="D40">
        <v>8.52397588285961</v>
      </c>
      <c r="E40">
        <v>9.52212443572129</v>
      </c>
      <c r="F40">
        <v>9.02305015929045</v>
      </c>
      <c r="G40">
        <f t="shared" si="10"/>
        <v>9.02811909301909</v>
      </c>
      <c r="H40">
        <f t="shared" si="11"/>
        <v>0.32985713774777</v>
      </c>
    </row>
    <row r="41" s="7" customFormat="1"/>
    <row r="43" spans="1:8">
      <c r="A43" s="16" t="s">
        <v>12</v>
      </c>
      <c r="B43" s="2">
        <v>1</v>
      </c>
      <c r="C43" s="2">
        <v>2</v>
      </c>
      <c r="D43" s="2">
        <v>3</v>
      </c>
      <c r="E43" s="2">
        <v>4</v>
      </c>
      <c r="F43" s="3">
        <v>5</v>
      </c>
      <c r="G43" s="3" t="s">
        <v>1</v>
      </c>
      <c r="H43" s="3" t="s">
        <v>2</v>
      </c>
    </row>
    <row r="44" spans="1:8">
      <c r="A44" s="6" t="s">
        <v>3</v>
      </c>
      <c r="B44">
        <v>11.9480471146245</v>
      </c>
      <c r="C44">
        <v>11.3709106243603</v>
      </c>
      <c r="D44">
        <v>9.69048941586748</v>
      </c>
      <c r="E44">
        <v>10.8227730259366</v>
      </c>
      <c r="F44">
        <v>10.256631220902</v>
      </c>
      <c r="G44">
        <f>AVERAGE(B44:F44)</f>
        <v>10.8177702803382</v>
      </c>
      <c r="H44">
        <f>_xlfn.STDEV.P(B44:F44)</f>
        <v>0.796134935949864</v>
      </c>
    </row>
    <row r="45" spans="1:8">
      <c r="A45" s="6" t="s">
        <v>4</v>
      </c>
      <c r="B45">
        <v>9.48474788571429</v>
      </c>
      <c r="C45">
        <v>8.48688359887535</v>
      </c>
      <c r="D45">
        <v>7.6341053968254</v>
      </c>
      <c r="E45">
        <v>8.46252740450539</v>
      </c>
      <c r="F45">
        <v>8.0483164006654</v>
      </c>
      <c r="G45">
        <f t="shared" ref="G45:G47" si="12">AVERAGE(B45:F45)</f>
        <v>8.42331613731717</v>
      </c>
      <c r="H45">
        <f t="shared" ref="H45:H47" si="13">_xlfn.STDEV.P(B45:F45)</f>
        <v>0.615742494480491</v>
      </c>
    </row>
    <row r="46" spans="1:8">
      <c r="A46" s="6" t="s">
        <v>5</v>
      </c>
      <c r="B46">
        <v>8.90483082568807</v>
      </c>
      <c r="C46">
        <v>8.7124664985451</v>
      </c>
      <c r="D46">
        <v>7.68283957894737</v>
      </c>
      <c r="E46">
        <v>8.84994604316547</v>
      </c>
      <c r="F46">
        <v>8.26639281105642</v>
      </c>
      <c r="G46">
        <f t="shared" si="12"/>
        <v>8.48329515148049</v>
      </c>
      <c r="H46">
        <f t="shared" si="13"/>
        <v>0.45878545229752</v>
      </c>
    </row>
    <row r="47" spans="1:8">
      <c r="A47" s="6" t="s">
        <v>6</v>
      </c>
      <c r="B47">
        <v>10.3662738294011</v>
      </c>
      <c r="C47">
        <v>10.4402898113208</v>
      </c>
      <c r="D47">
        <v>9.96998201550387</v>
      </c>
      <c r="E47">
        <v>9.00781330716389</v>
      </c>
      <c r="F47">
        <v>9.48889766133388</v>
      </c>
      <c r="G47">
        <f t="shared" si="12"/>
        <v>9.85465132494471</v>
      </c>
      <c r="H47">
        <f t="shared" si="13"/>
        <v>0.542022428093092</v>
      </c>
    </row>
    <row r="50" spans="1:8">
      <c r="A50" s="16" t="s">
        <v>13</v>
      </c>
      <c r="B50" s="2">
        <v>1</v>
      </c>
      <c r="C50" s="2">
        <v>2</v>
      </c>
      <c r="D50" s="2">
        <v>3</v>
      </c>
      <c r="E50" s="2">
        <v>4</v>
      </c>
      <c r="F50" s="3">
        <v>5</v>
      </c>
      <c r="G50" s="3" t="s">
        <v>1</v>
      </c>
      <c r="H50" s="3" t="s">
        <v>2</v>
      </c>
    </row>
    <row r="51" spans="1:8">
      <c r="A51" s="6" t="s">
        <v>3</v>
      </c>
      <c r="B51">
        <v>15.7117542823388</v>
      </c>
      <c r="C51">
        <v>22.6728858243769</v>
      </c>
      <c r="D51">
        <v>27.2873516991755</v>
      </c>
      <c r="E51">
        <v>23.9285714285721</v>
      </c>
      <c r="F51">
        <v>25.6079615638738</v>
      </c>
      <c r="G51">
        <f>AVERAGE(B51:F51)</f>
        <v>23.0417049596674</v>
      </c>
      <c r="H51">
        <f>_xlfn.STDEV.P(B51:F51)</f>
        <v>3.98150538906134</v>
      </c>
    </row>
    <row r="52" spans="1:8">
      <c r="A52" s="6" t="s">
        <v>4</v>
      </c>
      <c r="B52">
        <v>30.7362839078116</v>
      </c>
      <c r="C52">
        <v>30.2658074909372</v>
      </c>
      <c r="D52">
        <v>30.0224352437294</v>
      </c>
      <c r="E52">
        <v>43.8026474127562</v>
      </c>
      <c r="F52">
        <v>36.9125413282428</v>
      </c>
      <c r="G52">
        <f t="shared" ref="G52:G54" si="14">AVERAGE(B52:F52)</f>
        <v>34.3479430766954</v>
      </c>
      <c r="H52">
        <f t="shared" ref="H52:H54" si="15">_xlfn.STDEV.P(B52:F52)</f>
        <v>5.37376086516535</v>
      </c>
    </row>
    <row r="53" spans="1:8">
      <c r="A53" s="6" t="s">
        <v>5</v>
      </c>
      <c r="B53">
        <v>25.1483973090619</v>
      </c>
      <c r="C53">
        <v>26.8798105387808</v>
      </c>
      <c r="D53">
        <v>28.4266984505357</v>
      </c>
      <c r="E53">
        <v>26.0103011093508</v>
      </c>
      <c r="F53">
        <v>27.2184997799433</v>
      </c>
      <c r="G53">
        <f t="shared" si="14"/>
        <v>26.7367414375345</v>
      </c>
      <c r="H53">
        <f t="shared" si="15"/>
        <v>1.10987091095036</v>
      </c>
    </row>
    <row r="54" spans="1:8">
      <c r="A54" s="6" t="s">
        <v>6</v>
      </c>
      <c r="B54">
        <v>19.1015783083772</v>
      </c>
      <c r="C54">
        <v>19.0799999999996</v>
      </c>
      <c r="D54">
        <v>21.1912479740676</v>
      </c>
      <c r="E54">
        <v>18.1965224423784</v>
      </c>
      <c r="F54">
        <v>19.693885208223</v>
      </c>
      <c r="G54">
        <f t="shared" si="14"/>
        <v>19.4526467866092</v>
      </c>
      <c r="H54">
        <f t="shared" si="15"/>
        <v>0.992057774249296</v>
      </c>
    </row>
    <row r="57" spans="1:8">
      <c r="A57" s="16" t="s">
        <v>14</v>
      </c>
      <c r="B57" s="2">
        <v>1</v>
      </c>
      <c r="C57" s="2">
        <v>2</v>
      </c>
      <c r="D57" s="2">
        <v>3</v>
      </c>
      <c r="E57" s="2">
        <v>4</v>
      </c>
      <c r="F57" s="3">
        <v>5</v>
      </c>
      <c r="G57" s="3" t="s">
        <v>1</v>
      </c>
      <c r="H57" s="3" t="s">
        <v>2</v>
      </c>
    </row>
    <row r="58" spans="1:8">
      <c r="A58" s="6" t="s">
        <v>3</v>
      </c>
      <c r="B58">
        <v>4.94920259893715</v>
      </c>
      <c r="C58">
        <v>5.2119245589131</v>
      </c>
      <c r="D58">
        <v>5.54996983712037</v>
      </c>
      <c r="E58">
        <v>5.69444444444457</v>
      </c>
      <c r="F58">
        <v>5.62220714078247</v>
      </c>
      <c r="G58">
        <f>AVERAGE(B58:F58)</f>
        <v>5.40554971603953</v>
      </c>
      <c r="H58">
        <f>_xlfn.STDEV.P(B58:F58)</f>
        <v>0.281780470554422</v>
      </c>
    </row>
    <row r="59" spans="1:8">
      <c r="A59" s="6" t="s">
        <v>4</v>
      </c>
      <c r="B59">
        <v>5.26208443809845</v>
      </c>
      <c r="C59">
        <v>5.55779299234789</v>
      </c>
      <c r="D59">
        <v>6.83255149908149</v>
      </c>
      <c r="E59">
        <v>7.18010429201802</v>
      </c>
      <c r="F59">
        <v>7.00632789554975</v>
      </c>
      <c r="G59">
        <f t="shared" ref="G59:G61" si="16">AVERAGE(B59:F59)</f>
        <v>6.36777222341912</v>
      </c>
      <c r="H59">
        <f t="shared" ref="H59:H61" si="17">_xlfn.STDEV.P(B59:F59)</f>
        <v>0.795269557388396</v>
      </c>
    </row>
    <row r="60" spans="1:8">
      <c r="A60" s="6" t="s">
        <v>5</v>
      </c>
      <c r="B60">
        <v>3.95726157499073</v>
      </c>
      <c r="C60">
        <v>3.9273731991316</v>
      </c>
      <c r="D60">
        <v>4.27095748907493</v>
      </c>
      <c r="E60">
        <v>4.23930269413626</v>
      </c>
      <c r="F60">
        <v>4.2551300916056</v>
      </c>
      <c r="G60">
        <f t="shared" si="16"/>
        <v>4.13000500978782</v>
      </c>
      <c r="H60">
        <f t="shared" si="17"/>
        <v>0.153863456529701</v>
      </c>
    </row>
    <row r="61" spans="1:8">
      <c r="A61" s="6" t="s">
        <v>6</v>
      </c>
      <c r="B61">
        <v>2.44840145689937</v>
      </c>
      <c r="C61">
        <v>3.22000000000031</v>
      </c>
      <c r="D61">
        <v>2.57293354943322</v>
      </c>
      <c r="E61">
        <v>3.21471896482047</v>
      </c>
      <c r="F61">
        <v>2.89382625712684</v>
      </c>
      <c r="G61">
        <f t="shared" si="16"/>
        <v>2.86997604565604</v>
      </c>
      <c r="H61">
        <f t="shared" si="17"/>
        <v>0.318713871666626</v>
      </c>
    </row>
    <row r="64" spans="1:8">
      <c r="A64" s="16" t="s">
        <v>15</v>
      </c>
      <c r="B64" s="2">
        <v>1</v>
      </c>
      <c r="C64" s="2">
        <v>2</v>
      </c>
      <c r="D64" s="2">
        <v>3</v>
      </c>
      <c r="E64" s="2">
        <v>4</v>
      </c>
      <c r="F64" s="3">
        <v>5</v>
      </c>
      <c r="G64" s="3" t="s">
        <v>1</v>
      </c>
      <c r="H64" s="3" t="s">
        <v>2</v>
      </c>
    </row>
    <row r="65" spans="1:8">
      <c r="A65" s="6" t="s">
        <v>3</v>
      </c>
      <c r="B65">
        <v>1814</v>
      </c>
      <c r="C65">
        <v>1963</v>
      </c>
      <c r="D65">
        <v>1725</v>
      </c>
      <c r="E65">
        <v>1888.5</v>
      </c>
      <c r="F65">
        <v>1806.75</v>
      </c>
      <c r="G65">
        <f>AVERAGE(B65:F65)</f>
        <v>1839.45</v>
      </c>
      <c r="H65">
        <f>_xlfn.STDEV.P(B65:F65)</f>
        <v>80.6055829331939</v>
      </c>
    </row>
    <row r="66" spans="1:8">
      <c r="A66" s="6" t="s">
        <v>4</v>
      </c>
      <c r="B66">
        <v>2251</v>
      </c>
      <c r="C66">
        <v>2016</v>
      </c>
      <c r="D66">
        <v>2087</v>
      </c>
      <c r="E66">
        <v>2133.5</v>
      </c>
      <c r="F66">
        <v>2110.25</v>
      </c>
      <c r="G66">
        <f t="shared" ref="G66:G68" si="18">AVERAGE(B66:F66)</f>
        <v>2119.55</v>
      </c>
      <c r="H66">
        <f t="shared" ref="H66:H68" si="19">_xlfn.STDEV.P(B66:F66)</f>
        <v>76.6058744483737</v>
      </c>
    </row>
    <row r="67" spans="1:8">
      <c r="A67" s="6" t="s">
        <v>5</v>
      </c>
      <c r="B67">
        <v>1827</v>
      </c>
      <c r="C67">
        <v>1979</v>
      </c>
      <c r="D67">
        <v>1996</v>
      </c>
      <c r="E67">
        <v>1903</v>
      </c>
      <c r="F67">
        <v>1949.5</v>
      </c>
      <c r="G67">
        <f t="shared" si="18"/>
        <v>1930.9</v>
      </c>
      <c r="H67">
        <f t="shared" si="19"/>
        <v>60.7802599533763</v>
      </c>
    </row>
    <row r="68" spans="1:8">
      <c r="A68" s="6" t="s">
        <v>6</v>
      </c>
      <c r="B68">
        <v>1317</v>
      </c>
      <c r="C68">
        <v>1626</v>
      </c>
      <c r="D68">
        <v>991</v>
      </c>
      <c r="E68">
        <v>1471.5</v>
      </c>
      <c r="F68">
        <v>1231.25</v>
      </c>
      <c r="G68">
        <f t="shared" si="18"/>
        <v>1327.35</v>
      </c>
      <c r="H68">
        <f t="shared" si="19"/>
        <v>215.612940242463</v>
      </c>
    </row>
    <row r="73" spans="5:5">
      <c r="E73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zoomScale="110" zoomScaleNormal="110" workbookViewId="0">
      <selection activeCell="B11" sqref="B11"/>
    </sheetView>
  </sheetViews>
  <sheetFormatPr defaultColWidth="9" defaultRowHeight="14.25" outlineLevelCol="7"/>
  <cols>
    <col min="1" max="1" width="9" style="7"/>
    <col min="2" max="2" width="16.5833333333333" style="7" customWidth="1"/>
    <col min="3" max="8" width="10.5833333333333" style="7" customWidth="1"/>
    <col min="9" max="9" width="9" style="7"/>
  </cols>
  <sheetData>
    <row r="1" spans="1:8">
      <c r="A1" s="16" t="s">
        <v>16</v>
      </c>
      <c r="B1" s="2">
        <v>1</v>
      </c>
      <c r="C1" s="2">
        <v>2</v>
      </c>
      <c r="D1" s="2">
        <v>3</v>
      </c>
      <c r="E1" s="2">
        <v>4</v>
      </c>
      <c r="F1" s="3">
        <v>5</v>
      </c>
      <c r="G1" s="3" t="s">
        <v>1</v>
      </c>
      <c r="H1" s="3" t="s">
        <v>2</v>
      </c>
    </row>
    <row r="2" spans="1:8">
      <c r="A2" s="4" t="s">
        <v>17</v>
      </c>
      <c r="B2" s="7">
        <v>0.33528622754491</v>
      </c>
      <c r="C2" s="7">
        <v>0.359506424242424</v>
      </c>
      <c r="D2" s="7">
        <v>0.3121564940239</v>
      </c>
      <c r="E2" s="7">
        <v>0.370277894736842</v>
      </c>
      <c r="F2" s="7">
        <v>0.367129383697813</v>
      </c>
      <c r="G2" s="7">
        <f>AVERAGE(B2:F2)</f>
        <v>0.348871284849178</v>
      </c>
      <c r="H2" s="7">
        <f>_xlfn.STDEV.P(B2:F2)</f>
        <v>0.0220782107865067</v>
      </c>
    </row>
    <row r="3" spans="1:8">
      <c r="A3" s="6" t="s">
        <v>3</v>
      </c>
      <c r="B3" s="7">
        <v>0.497107317073171</v>
      </c>
      <c r="C3" s="7">
        <v>0.45066927592955</v>
      </c>
      <c r="D3" s="7">
        <v>0.47386131147541</v>
      </c>
      <c r="E3" s="7">
        <v>0.504618387096774</v>
      </c>
      <c r="F3" s="7">
        <v>0.472077165354331</v>
      </c>
      <c r="G3" s="7">
        <f>AVERAGE(B3:F3)</f>
        <v>0.479666691385847</v>
      </c>
      <c r="H3" s="7">
        <f t="shared" ref="H3:H6" si="0">_xlfn.STDEV.P(B3:F3)</f>
        <v>0.0192816803606361</v>
      </c>
    </row>
    <row r="4" spans="1:8">
      <c r="A4" s="6" t="s">
        <v>4</v>
      </c>
      <c r="B4" s="7">
        <v>0.496368</v>
      </c>
      <c r="C4" s="7">
        <v>0.85436780684105</v>
      </c>
      <c r="D4" s="7">
        <v>0.771862213279678</v>
      </c>
      <c r="E4" s="7">
        <v>0.610416842105263</v>
      </c>
      <c r="F4" s="7">
        <v>0.362633870333988</v>
      </c>
      <c r="G4" s="7">
        <f t="shared" ref="G4:G14" si="1">AVERAGE(B4:F4)</f>
        <v>0.619129746511996</v>
      </c>
      <c r="H4" s="7">
        <f t="shared" si="0"/>
        <v>0.17866205363116</v>
      </c>
    </row>
    <row r="5" spans="1:8">
      <c r="A5" s="6" t="s">
        <v>5</v>
      </c>
      <c r="B5" s="7">
        <v>0.378266288032454</v>
      </c>
      <c r="C5" s="7">
        <v>0.641407308447937</v>
      </c>
      <c r="D5" s="7">
        <v>0.582263529411765</v>
      </c>
      <c r="E5" s="7">
        <v>0.457690100200401</v>
      </c>
      <c r="F5" s="7">
        <v>0.504940118343195</v>
      </c>
      <c r="G5" s="7">
        <f t="shared" si="1"/>
        <v>0.51291346888715</v>
      </c>
      <c r="H5" s="7">
        <f t="shared" si="0"/>
        <v>0.0922639212043014</v>
      </c>
    </row>
    <row r="6" spans="1:8">
      <c r="A6" s="6" t="s">
        <v>6</v>
      </c>
      <c r="B6" s="7">
        <v>1.18860024439919</v>
      </c>
      <c r="C6" s="7">
        <v>1.55099146771037</v>
      </c>
      <c r="D6" s="7">
        <v>1.06770262948207</v>
      </c>
      <c r="E6" s="7">
        <v>0.863176190476191</v>
      </c>
      <c r="F6" s="7">
        <v>1.60234048780488</v>
      </c>
      <c r="G6" s="7">
        <f t="shared" si="1"/>
        <v>1.25456220397454</v>
      </c>
      <c r="H6" s="7">
        <f t="shared" si="0"/>
        <v>0.28329155841839</v>
      </c>
    </row>
    <row r="9" spans="1:8">
      <c r="A9" s="16" t="s">
        <v>18</v>
      </c>
      <c r="B9" s="2">
        <v>1</v>
      </c>
      <c r="C9" s="2">
        <v>2</v>
      </c>
      <c r="D9" s="2">
        <v>3</v>
      </c>
      <c r="E9" s="2">
        <v>4</v>
      </c>
      <c r="F9" s="3">
        <v>5</v>
      </c>
      <c r="G9" s="3" t="s">
        <v>1</v>
      </c>
      <c r="H9" s="3" t="s">
        <v>2</v>
      </c>
    </row>
    <row r="10" spans="1:8">
      <c r="A10" s="4" t="s">
        <v>17</v>
      </c>
      <c r="B10" s="7">
        <v>5.0175056251497</v>
      </c>
      <c r="C10" s="7">
        <v>7.4190231442424</v>
      </c>
      <c r="D10" s="7">
        <v>5.6656144398406</v>
      </c>
      <c r="E10" s="7">
        <v>5.5539779635627</v>
      </c>
      <c r="F10" s="7">
        <v>4.2302326067594</v>
      </c>
      <c r="G10" s="7">
        <f t="shared" si="1"/>
        <v>5.57727075591096</v>
      </c>
      <c r="H10" s="7">
        <f>_xlfn.STDEV.P(B10:F10)</f>
        <v>1.05149872063413</v>
      </c>
    </row>
    <row r="11" spans="1:8">
      <c r="A11" s="6" t="s">
        <v>3</v>
      </c>
      <c r="B11" s="7">
        <v>8.19909258536586</v>
      </c>
      <c r="C11" s="7">
        <v>7.8775205518591</v>
      </c>
      <c r="D11" s="7">
        <v>6.87862223114754</v>
      </c>
      <c r="E11" s="7">
        <v>6.57989940362903</v>
      </c>
      <c r="F11" s="7">
        <v>6.65461523622047</v>
      </c>
      <c r="G11" s="7">
        <f t="shared" si="1"/>
        <v>7.2379500016444</v>
      </c>
      <c r="H11" s="7">
        <f t="shared" ref="H11:H14" si="2">_xlfn.STDEV.P(B11:F11)</f>
        <v>0.668621273920524</v>
      </c>
    </row>
    <row r="12" spans="1:8">
      <c r="A12" s="6" t="s">
        <v>4</v>
      </c>
      <c r="B12" s="7">
        <v>4.51841115764706</v>
      </c>
      <c r="C12" s="7">
        <v>6.58515037424547</v>
      </c>
      <c r="D12" s="7">
        <v>8.02438484305835</v>
      </c>
      <c r="E12" s="7">
        <v>6.68227528888889</v>
      </c>
      <c r="F12" s="7">
        <v>6.92812796463654</v>
      </c>
      <c r="G12" s="7">
        <f t="shared" si="1"/>
        <v>6.54766992569526</v>
      </c>
      <c r="H12" s="7">
        <f t="shared" si="2"/>
        <v>1.13691246822983</v>
      </c>
    </row>
    <row r="13" spans="1:8">
      <c r="A13" s="6" t="s">
        <v>5</v>
      </c>
      <c r="B13" s="7">
        <v>4.46943002434077</v>
      </c>
      <c r="C13" s="7">
        <v>3.73773196385069</v>
      </c>
      <c r="D13" s="7">
        <v>15.9467152164706</v>
      </c>
      <c r="E13" s="7">
        <v>17.5333580308617</v>
      </c>
      <c r="F13" s="7">
        <v>4.83448161183432</v>
      </c>
      <c r="G13" s="7">
        <f t="shared" si="1"/>
        <v>9.30434336947162</v>
      </c>
      <c r="H13" s="7">
        <f t="shared" si="2"/>
        <v>6.10214715947886</v>
      </c>
    </row>
    <row r="14" spans="1:8">
      <c r="A14" s="6" t="s">
        <v>6</v>
      </c>
      <c r="B14" s="7">
        <v>12.2903932448065</v>
      </c>
      <c r="C14" s="7">
        <v>16.8652159389432</v>
      </c>
      <c r="D14" s="7">
        <v>22.0079677434263</v>
      </c>
      <c r="E14" s="7">
        <v>16.4818179892857</v>
      </c>
      <c r="F14" s="7">
        <v>14.1487313439024</v>
      </c>
      <c r="G14" s="7">
        <f t="shared" si="1"/>
        <v>16.3588252520728</v>
      </c>
      <c r="H14" s="7">
        <f t="shared" si="2"/>
        <v>3.27478315952225</v>
      </c>
    </row>
    <row r="17" spans="1:8">
      <c r="A17" s="16" t="s">
        <v>19</v>
      </c>
      <c r="B17" s="2">
        <v>1</v>
      </c>
      <c r="C17" s="2">
        <v>2</v>
      </c>
      <c r="D17" s="2">
        <v>3</v>
      </c>
      <c r="E17" s="2">
        <v>4</v>
      </c>
      <c r="F17" s="3">
        <v>5</v>
      </c>
      <c r="G17" s="3" t="s">
        <v>1</v>
      </c>
      <c r="H17" s="3" t="s">
        <v>2</v>
      </c>
    </row>
    <row r="18" spans="1:8">
      <c r="A18" s="4" t="s">
        <v>17</v>
      </c>
      <c r="B18" s="7">
        <v>2.36</v>
      </c>
      <c r="C18" s="7">
        <v>3.9878007662835</v>
      </c>
      <c r="D18" s="7">
        <v>2.5500875954198</v>
      </c>
      <c r="E18" s="7">
        <v>4.2325266536965</v>
      </c>
      <c r="F18" s="7">
        <v>4.2926544921875</v>
      </c>
      <c r="G18" s="7">
        <f>AVERAGE(B18:F18)</f>
        <v>3.48461390151746</v>
      </c>
      <c r="H18" s="7">
        <f>_xlfn.STDEV.P(B18:F18)</f>
        <v>0.848951817972063</v>
      </c>
    </row>
    <row r="19" spans="1:8">
      <c r="A19" s="6" t="s">
        <v>3</v>
      </c>
      <c r="B19" s="7">
        <v>3.5529878968254</v>
      </c>
      <c r="C19" s="7">
        <v>3.17745796812749</v>
      </c>
      <c r="D19" s="7">
        <v>5.21413477366255</v>
      </c>
      <c r="E19" s="7">
        <v>4.48135229007634</v>
      </c>
      <c r="F19" s="7">
        <v>3.44580486381323</v>
      </c>
      <c r="G19" s="7">
        <f>AVERAGE(B19:F19)</f>
        <v>3.974347558501</v>
      </c>
      <c r="H19" s="7">
        <f t="shared" ref="H19:H22" si="3">_xlfn.STDEV.P(B19:F19)</f>
        <v>0.759744759844865</v>
      </c>
    </row>
    <row r="20" spans="1:8">
      <c r="A20" s="6" t="s">
        <v>4</v>
      </c>
      <c r="B20" s="7">
        <v>38.3426412109375</v>
      </c>
      <c r="C20" s="7">
        <v>72.1174340725807</v>
      </c>
      <c r="D20" s="7">
        <v>37.7903740384615</v>
      </c>
      <c r="E20" s="7">
        <v>45.6788614624506</v>
      </c>
      <c r="F20" s="7">
        <v>41.1588337254902</v>
      </c>
      <c r="G20" s="7">
        <f>AVERAGE(B20:F20)</f>
        <v>47.0176289019841</v>
      </c>
      <c r="H20" s="7">
        <f t="shared" si="3"/>
        <v>12.8570264255417</v>
      </c>
    </row>
    <row r="21" spans="1:8">
      <c r="A21" s="6" t="s">
        <v>5</v>
      </c>
      <c r="B21" s="7">
        <v>7.68924450757576</v>
      </c>
      <c r="C21" s="7">
        <v>16.6255150197628</v>
      </c>
      <c r="D21" s="7">
        <v>10.8457741106719</v>
      </c>
      <c r="E21" s="7">
        <v>11.6376009578544</v>
      </c>
      <c r="F21" s="7">
        <v>12.2471342519685</v>
      </c>
      <c r="G21" s="7">
        <f>AVERAGE(B21:F21)</f>
        <v>11.8090537695667</v>
      </c>
      <c r="H21" s="7">
        <f t="shared" si="3"/>
        <v>2.87472939967479</v>
      </c>
    </row>
    <row r="22" spans="1:8">
      <c r="A22" s="6" t="s">
        <v>6</v>
      </c>
      <c r="B22" s="7">
        <v>95.3500354330709</v>
      </c>
      <c r="C22" s="7">
        <v>155.031732323232</v>
      </c>
      <c r="D22" s="7">
        <v>103.67340988372</v>
      </c>
      <c r="E22" s="7">
        <v>134.323951558266</v>
      </c>
      <c r="F22" s="7">
        <v>132.014310344828</v>
      </c>
      <c r="G22" s="7">
        <f>AVERAGE(B22:F22)</f>
        <v>124.078687908623</v>
      </c>
      <c r="H22" s="7">
        <f t="shared" si="3"/>
        <v>21.7611641856225</v>
      </c>
    </row>
    <row r="25" spans="1:8">
      <c r="A25" s="16" t="s">
        <v>20</v>
      </c>
      <c r="B25" s="2">
        <v>1</v>
      </c>
      <c r="C25" s="2">
        <v>2</v>
      </c>
      <c r="D25" s="2">
        <v>3</v>
      </c>
      <c r="E25" s="2">
        <v>4</v>
      </c>
      <c r="F25" s="3">
        <v>5</v>
      </c>
      <c r="G25" s="3" t="s">
        <v>1</v>
      </c>
      <c r="H25" s="3" t="s">
        <v>2</v>
      </c>
    </row>
    <row r="26" spans="1:8">
      <c r="A26" s="4" t="s">
        <v>17</v>
      </c>
      <c r="B26" s="7">
        <v>32.17</v>
      </c>
      <c r="C26" s="7">
        <v>38.24</v>
      </c>
      <c r="D26" s="7">
        <v>35.9</v>
      </c>
      <c r="E26" s="7">
        <v>31.3</v>
      </c>
      <c r="F26" s="7">
        <v>33.26</v>
      </c>
      <c r="G26" s="7">
        <f>AVERAGE(B26:F26)</f>
        <v>34.174</v>
      </c>
      <c r="H26" s="7">
        <f>STDEV(B26:F26)</f>
        <v>2.85581512006642</v>
      </c>
    </row>
    <row r="27" spans="1:8">
      <c r="A27" s="6" t="s">
        <v>3</v>
      </c>
      <c r="B27" s="7">
        <v>37.24</v>
      </c>
      <c r="C27" s="7">
        <v>44.31</v>
      </c>
      <c r="D27" s="7">
        <v>32.18</v>
      </c>
      <c r="E27" s="7">
        <v>33.27</v>
      </c>
      <c r="F27" s="7">
        <v>40.01</v>
      </c>
      <c r="G27" s="7">
        <f>AVERAGE(B27:F27)</f>
        <v>37.402</v>
      </c>
      <c r="H27" s="7">
        <f>STDEV(B27:F27)</f>
        <v>4.97219971441212</v>
      </c>
    </row>
    <row r="28" spans="1:8">
      <c r="A28" s="6" t="s">
        <v>4</v>
      </c>
      <c r="B28" s="7">
        <v>67.35</v>
      </c>
      <c r="C28" s="7">
        <v>55.35</v>
      </c>
      <c r="D28" s="7">
        <v>49.36</v>
      </c>
      <c r="E28" s="7">
        <v>55.01</v>
      </c>
      <c r="F28" s="7">
        <v>59.27</v>
      </c>
      <c r="G28" s="7">
        <f t="shared" ref="G28:G30" si="4">AVERAGE(B28:F28)</f>
        <v>57.268</v>
      </c>
      <c r="H28" s="7">
        <f t="shared" ref="H28:H30" si="5">STDEV(B28:F28)</f>
        <v>6.65147502438369</v>
      </c>
    </row>
    <row r="29" spans="1:8">
      <c r="A29" s="6" t="s">
        <v>5</v>
      </c>
      <c r="B29" s="7">
        <v>46.72</v>
      </c>
      <c r="C29" s="7">
        <v>50.29</v>
      </c>
      <c r="D29" s="7">
        <v>49.01</v>
      </c>
      <c r="E29" s="7">
        <v>44.34</v>
      </c>
      <c r="F29" s="7">
        <v>50.12</v>
      </c>
      <c r="G29" s="7">
        <f t="shared" si="4"/>
        <v>48.096</v>
      </c>
      <c r="H29" s="7">
        <f t="shared" si="5"/>
        <v>2.53705143818567</v>
      </c>
    </row>
    <row r="30" spans="1:8">
      <c r="A30" s="6" t="s">
        <v>6</v>
      </c>
      <c r="B30" s="7">
        <v>87.25</v>
      </c>
      <c r="C30" s="7">
        <v>88.27</v>
      </c>
      <c r="D30" s="7">
        <v>78.35</v>
      </c>
      <c r="E30" s="7">
        <v>76.25</v>
      </c>
      <c r="F30" s="7">
        <v>66.15</v>
      </c>
      <c r="G30" s="7">
        <f t="shared" si="4"/>
        <v>79.254</v>
      </c>
      <c r="H30" s="7">
        <f t="shared" si="5"/>
        <v>9.03853306682008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6" sqref="A16"/>
    </sheetView>
  </sheetViews>
  <sheetFormatPr defaultColWidth="9" defaultRowHeight="14.25" outlineLevelCol="7"/>
  <sheetData>
    <row r="1" spans="1:8">
      <c r="A1" s="16" t="s">
        <v>21</v>
      </c>
      <c r="B1" s="2">
        <v>1</v>
      </c>
      <c r="C1" s="2">
        <v>2</v>
      </c>
      <c r="D1" s="2">
        <v>3</v>
      </c>
      <c r="E1" s="2">
        <v>4</v>
      </c>
      <c r="F1" s="3">
        <v>5</v>
      </c>
      <c r="G1" s="3" t="s">
        <v>1</v>
      </c>
      <c r="H1" s="3" t="s">
        <v>2</v>
      </c>
    </row>
    <row r="2" spans="1:8">
      <c r="A2" s="4" t="s">
        <v>17</v>
      </c>
      <c r="B2">
        <v>34.485831000657</v>
      </c>
      <c r="C2">
        <v>36.0988777662283</v>
      </c>
      <c r="D2">
        <v>33.8329159530512</v>
      </c>
      <c r="E2">
        <v>31.7455856187377</v>
      </c>
      <c r="F2">
        <v>32.2538943178646</v>
      </c>
      <c r="G2" s="7">
        <f>AVERAGE(B2:F2)</f>
        <v>33.6834209313078</v>
      </c>
      <c r="H2" s="7">
        <f>STDEV(B2:F2)</f>
        <v>1.7535246248249</v>
      </c>
    </row>
    <row r="3" spans="1:8">
      <c r="A3" s="6" t="s">
        <v>3</v>
      </c>
      <c r="B3">
        <v>34.8394577291104</v>
      </c>
      <c r="C3">
        <v>30.2204799386691</v>
      </c>
      <c r="D3">
        <v>40.4344928244173</v>
      </c>
      <c r="E3">
        <v>39.9736763129892</v>
      </c>
      <c r="F3">
        <v>31.6454102578822</v>
      </c>
      <c r="G3" s="7">
        <f t="shared" ref="G3:G6" si="0">AVERAGE(B3:F3)</f>
        <v>35.4227034126136</v>
      </c>
      <c r="H3" s="7">
        <f t="shared" ref="H3:H6" si="1">STDEV(B3:F3)</f>
        <v>4.67708872123423</v>
      </c>
    </row>
    <row r="4" spans="1:8">
      <c r="A4" s="6" t="s">
        <v>4</v>
      </c>
      <c r="B4">
        <v>91.5121783221219</v>
      </c>
      <c r="C4">
        <v>86.6494540198663</v>
      </c>
      <c r="D4">
        <v>99.9260375041956</v>
      </c>
      <c r="E4">
        <v>92.3882102136715</v>
      </c>
      <c r="F4">
        <v>86.2239204693806</v>
      </c>
      <c r="G4" s="7">
        <f t="shared" si="0"/>
        <v>91.3399601058472</v>
      </c>
      <c r="H4" s="7">
        <f t="shared" si="1"/>
        <v>5.54580745693359</v>
      </c>
    </row>
    <row r="5" spans="1:8">
      <c r="A5" s="6" t="s">
        <v>5</v>
      </c>
      <c r="B5">
        <v>55.3079361512194</v>
      </c>
      <c r="C5">
        <v>57.2669474751973</v>
      </c>
      <c r="D5">
        <v>57.184526489954</v>
      </c>
      <c r="E5">
        <v>56.9412858558584</v>
      </c>
      <c r="F5">
        <v>49.0383997055252</v>
      </c>
      <c r="G5" s="7">
        <f t="shared" si="0"/>
        <v>55.1478191355509</v>
      </c>
      <c r="H5" s="7">
        <f t="shared" si="1"/>
        <v>3.50735113279612</v>
      </c>
    </row>
    <row r="6" spans="1:8">
      <c r="A6" s="6" t="s">
        <v>6</v>
      </c>
      <c r="B6">
        <v>123.051707044071</v>
      </c>
      <c r="C6">
        <v>117.133640554976</v>
      </c>
      <c r="D6">
        <v>118.726676171624</v>
      </c>
      <c r="E6">
        <v>129.50072657525</v>
      </c>
      <c r="F6">
        <v>121.680436939268</v>
      </c>
      <c r="G6" s="7">
        <f t="shared" si="0"/>
        <v>122.018637457038</v>
      </c>
      <c r="H6" s="7">
        <f t="shared" si="1"/>
        <v>4.79227174137066</v>
      </c>
    </row>
    <row r="7" spans="1:8">
      <c r="A7" s="7"/>
      <c r="B7" s="7"/>
      <c r="C7" s="7"/>
      <c r="D7" s="7"/>
      <c r="E7" s="7"/>
      <c r="F7" s="7"/>
      <c r="G7" s="7"/>
      <c r="H7" s="7"/>
    </row>
    <row r="8" spans="2:8">
      <c r="B8" s="7"/>
      <c r="C8" s="7"/>
      <c r="D8" s="7"/>
      <c r="E8" s="7"/>
      <c r="F8" s="7"/>
      <c r="G8" s="7"/>
      <c r="H8" s="7"/>
    </row>
    <row r="9" spans="1:8">
      <c r="A9" s="16" t="s">
        <v>22</v>
      </c>
      <c r="B9" s="2">
        <v>1</v>
      </c>
      <c r="C9" s="2">
        <v>2</v>
      </c>
      <c r="D9" s="2">
        <v>3</v>
      </c>
      <c r="E9" s="2">
        <v>4</v>
      </c>
      <c r="F9" s="3">
        <v>5</v>
      </c>
      <c r="G9" s="3" t="s">
        <v>1</v>
      </c>
      <c r="H9" s="3" t="s">
        <v>2</v>
      </c>
    </row>
    <row r="10" spans="1:8">
      <c r="A10" s="4" t="s">
        <v>17</v>
      </c>
      <c r="B10" s="7">
        <v>4.53556707338358</v>
      </c>
      <c r="C10" s="7">
        <v>3.50390381653515</v>
      </c>
      <c r="D10" s="7">
        <v>3.03168530367426</v>
      </c>
      <c r="E10" s="7">
        <v>2.33166157138</v>
      </c>
      <c r="F10" s="7">
        <v>3.06990838456134</v>
      </c>
      <c r="G10" s="7">
        <f>AVERAGE(B10:F10)</f>
        <v>3.29454522990687</v>
      </c>
      <c r="H10" s="7">
        <f>STDEV(B10:F10)</f>
        <v>0.810966742034656</v>
      </c>
    </row>
    <row r="11" spans="1:8">
      <c r="A11" s="6" t="s">
        <v>3</v>
      </c>
      <c r="B11" s="7">
        <v>3.36020742024031</v>
      </c>
      <c r="C11" s="7">
        <v>2.91424809388319</v>
      </c>
      <c r="D11" s="7">
        <v>6.29281736885531</v>
      </c>
      <c r="E11" s="7">
        <v>4.49381152392543</v>
      </c>
      <c r="F11" s="7">
        <v>2.98180666332089</v>
      </c>
      <c r="G11" s="7">
        <f t="shared" ref="G11:G14" si="2">AVERAGE(B11:F11)</f>
        <v>4.00857821404503</v>
      </c>
      <c r="H11" s="7">
        <f t="shared" ref="H11:H14" si="3">STDEV(B11:F11)</f>
        <v>1.42525460856251</v>
      </c>
    </row>
    <row r="12" spans="1:8">
      <c r="A12" s="6" t="s">
        <v>4</v>
      </c>
      <c r="B12" s="7">
        <v>13.4994376912344</v>
      </c>
      <c r="C12" s="7">
        <v>12.1384469876001</v>
      </c>
      <c r="D12" s="7">
        <v>14.203200370113</v>
      </c>
      <c r="E12" s="7">
        <v>13.4353386120111</v>
      </c>
      <c r="F12" s="7">
        <v>11.2170702970746</v>
      </c>
      <c r="G12" s="7">
        <f t="shared" si="2"/>
        <v>12.8986987916066</v>
      </c>
      <c r="H12" s="7">
        <f t="shared" si="3"/>
        <v>1.19963026489546</v>
      </c>
    </row>
    <row r="13" spans="1:8">
      <c r="A13" s="6" t="s">
        <v>5</v>
      </c>
      <c r="B13" s="7">
        <v>6.41827318638374</v>
      </c>
      <c r="C13" s="7">
        <v>5.92375961364396</v>
      </c>
      <c r="D13" s="7">
        <v>6.31320156012288</v>
      </c>
      <c r="E13" s="7">
        <v>6.25944072921102</v>
      </c>
      <c r="F13" s="7">
        <v>5.89295064204173</v>
      </c>
      <c r="G13" s="7">
        <f t="shared" si="2"/>
        <v>6.16152514628067</v>
      </c>
      <c r="H13" s="7">
        <f t="shared" si="3"/>
        <v>0.238315686029373</v>
      </c>
    </row>
    <row r="14" spans="1:8">
      <c r="A14" s="6" t="s">
        <v>6</v>
      </c>
      <c r="B14" s="7">
        <v>13.617286829157</v>
      </c>
      <c r="C14" s="7">
        <v>13.8062035465522</v>
      </c>
      <c r="D14" s="7">
        <v>12.4995731997102</v>
      </c>
      <c r="E14" s="7">
        <v>14.9942108481471</v>
      </c>
      <c r="F14" s="7">
        <v>15.1980999827467</v>
      </c>
      <c r="G14" s="7">
        <f t="shared" si="2"/>
        <v>14.0230748812626</v>
      </c>
      <c r="H14" s="7">
        <f t="shared" si="3"/>
        <v>1.10187834492267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1"/>
  <sheetViews>
    <sheetView zoomScale="80" zoomScaleNormal="80" workbookViewId="0">
      <selection activeCell="G17" sqref="G17:H17"/>
    </sheetView>
  </sheetViews>
  <sheetFormatPr defaultColWidth="9" defaultRowHeight="14.25"/>
  <cols>
    <col min="1" max="1" width="15.9166666666667" style="7" customWidth="1"/>
    <col min="2" max="10" width="8.66666666666667" style="7"/>
  </cols>
  <sheetData>
    <row r="1" spans="1:8">
      <c r="A1" s="8" t="s">
        <v>23</v>
      </c>
      <c r="B1" s="2">
        <v>1</v>
      </c>
      <c r="C1" s="2">
        <v>2</v>
      </c>
      <c r="D1" s="2">
        <v>3</v>
      </c>
      <c r="E1" s="2">
        <v>4</v>
      </c>
      <c r="F1" s="3">
        <v>5</v>
      </c>
      <c r="G1" s="3" t="s">
        <v>1</v>
      </c>
      <c r="H1" s="3" t="s">
        <v>2</v>
      </c>
    </row>
    <row r="2" spans="1:8">
      <c r="A2" s="4" t="s">
        <v>17</v>
      </c>
      <c r="B2" s="7">
        <v>22.6631409134607</v>
      </c>
      <c r="C2" s="7">
        <v>25.2562179250593</v>
      </c>
      <c r="D2" s="7">
        <v>20.9924818488665</v>
      </c>
      <c r="E2" s="7">
        <v>21.6430714978529</v>
      </c>
      <c r="F2" s="7">
        <v>15.9097650476895</v>
      </c>
      <c r="G2" s="7">
        <f>AVERAGE(B2:F2)</f>
        <v>21.2929354465858</v>
      </c>
      <c r="H2" s="7">
        <f>STDEV(B2:F2)</f>
        <v>3.41966599933245</v>
      </c>
    </row>
    <row r="3" spans="1:8">
      <c r="A3" s="6" t="s">
        <v>3</v>
      </c>
      <c r="B3" s="7">
        <v>23.7425167916449</v>
      </c>
      <c r="C3" s="7">
        <v>13.573366235006</v>
      </c>
      <c r="D3" s="7">
        <v>17.3678206838087</v>
      </c>
      <c r="E3" s="7">
        <v>10.822003652835</v>
      </c>
      <c r="F3" s="7">
        <v>9.10881910570239</v>
      </c>
      <c r="G3" s="7">
        <f t="shared" ref="G3:G6" si="0">AVERAGE(B3:F3)</f>
        <v>14.9229052937994</v>
      </c>
      <c r="H3" s="7">
        <f t="shared" ref="H3:H6" si="1">STDEV(B3:F3)</f>
        <v>5.83535359639685</v>
      </c>
    </row>
    <row r="4" spans="1:8">
      <c r="A4" s="6" t="s">
        <v>4</v>
      </c>
      <c r="B4" s="7">
        <v>37.6357424414854</v>
      </c>
      <c r="C4" s="7">
        <v>48.0268936129205</v>
      </c>
      <c r="D4" s="7">
        <v>66.2622349268856</v>
      </c>
      <c r="E4" s="7">
        <v>46.1742911073998</v>
      </c>
      <c r="F4" s="7">
        <v>54.706138686777</v>
      </c>
      <c r="G4" s="7">
        <f t="shared" si="0"/>
        <v>50.5610601550937</v>
      </c>
      <c r="H4" s="7">
        <f t="shared" si="1"/>
        <v>10.6822065368908</v>
      </c>
    </row>
    <row r="5" spans="1:8">
      <c r="A5" s="6" t="s">
        <v>5</v>
      </c>
      <c r="B5" s="7">
        <v>13.7747797447956</v>
      </c>
      <c r="C5" s="7">
        <v>9.68065443935209</v>
      </c>
      <c r="D5" s="7">
        <v>23.0496475685308</v>
      </c>
      <c r="E5" s="7">
        <v>18.6737311388924</v>
      </c>
      <c r="F5" s="7">
        <v>21.7557350780372</v>
      </c>
      <c r="G5" s="7">
        <f t="shared" si="0"/>
        <v>17.3869095939216</v>
      </c>
      <c r="H5" s="7">
        <f t="shared" si="1"/>
        <v>5.59560089987251</v>
      </c>
    </row>
    <row r="6" spans="1:8">
      <c r="A6" s="6" t="s">
        <v>6</v>
      </c>
      <c r="B6" s="7">
        <v>43.0166452931499</v>
      </c>
      <c r="C6" s="7">
        <v>59.0321385262082</v>
      </c>
      <c r="D6" s="7">
        <v>40.226017228602</v>
      </c>
      <c r="E6" s="7">
        <v>49.2072915931854</v>
      </c>
      <c r="F6" s="7">
        <v>53.7106448136581</v>
      </c>
      <c r="G6" s="7">
        <f t="shared" si="0"/>
        <v>49.0385474909607</v>
      </c>
      <c r="H6" s="7">
        <f t="shared" si="1"/>
        <v>7.67549388393929</v>
      </c>
    </row>
    <row r="9" spans="1:8">
      <c r="A9" s="8" t="s">
        <v>24</v>
      </c>
      <c r="B9" s="2">
        <v>1</v>
      </c>
      <c r="C9" s="2">
        <v>2</v>
      </c>
      <c r="D9" s="2">
        <v>3</v>
      </c>
      <c r="E9" s="2">
        <v>4</v>
      </c>
      <c r="F9" s="3">
        <v>5</v>
      </c>
      <c r="G9" s="3" t="s">
        <v>1</v>
      </c>
      <c r="H9" s="3" t="s">
        <v>2</v>
      </c>
    </row>
    <row r="10" spans="1:8">
      <c r="A10" s="4" t="s">
        <v>17</v>
      </c>
      <c r="B10" s="15">
        <v>2.74008290259898</v>
      </c>
      <c r="C10" s="15">
        <v>3.57975637595027</v>
      </c>
      <c r="D10" s="15">
        <v>2.47842800007829</v>
      </c>
      <c r="E10" s="15">
        <v>4.88692961572</v>
      </c>
      <c r="F10" s="15">
        <v>2.53134475594899</v>
      </c>
      <c r="G10" s="7">
        <f>AVERAGE(B10:F10)</f>
        <v>3.24330833005931</v>
      </c>
      <c r="H10" s="7">
        <f>STDEV(B10:F10)</f>
        <v>1.01978650941695</v>
      </c>
    </row>
    <row r="11" spans="1:8">
      <c r="A11" s="6" t="s">
        <v>3</v>
      </c>
      <c r="B11" s="15">
        <v>1.43670876956907</v>
      </c>
      <c r="C11" s="15">
        <v>1.2116485254209</v>
      </c>
      <c r="D11" s="15">
        <v>1.58784107111724</v>
      </c>
      <c r="E11" s="15">
        <v>1.16607778632674</v>
      </c>
      <c r="F11" s="15">
        <v>0.849818983853844</v>
      </c>
      <c r="G11" s="7">
        <f t="shared" ref="G11:G14" si="2">AVERAGE(B11:F11)</f>
        <v>1.25041902725756</v>
      </c>
      <c r="H11" s="7">
        <f t="shared" ref="H11:H14" si="3">STDEV(B11:F11)</f>
        <v>0.281804229600271</v>
      </c>
    </row>
    <row r="12" spans="1:8">
      <c r="A12" s="6" t="s">
        <v>4</v>
      </c>
      <c r="B12" s="15">
        <v>3.60435814375595</v>
      </c>
      <c r="C12" s="15">
        <v>7.30852426606531</v>
      </c>
      <c r="D12" s="15">
        <v>10.1178638166319</v>
      </c>
      <c r="E12" s="15">
        <v>6.85004136803595</v>
      </c>
      <c r="F12" s="15">
        <v>11.2736870668231</v>
      </c>
      <c r="G12" s="7">
        <f t="shared" si="2"/>
        <v>7.83089493226244</v>
      </c>
      <c r="H12" s="7">
        <f t="shared" si="3"/>
        <v>3.0075572484919</v>
      </c>
    </row>
    <row r="13" spans="1:15">
      <c r="A13" s="6" t="s">
        <v>5</v>
      </c>
      <c r="B13" s="15">
        <v>1.21534083300183</v>
      </c>
      <c r="C13" s="15">
        <v>1.27852880289544</v>
      </c>
      <c r="D13" s="15">
        <v>2.07590888546023</v>
      </c>
      <c r="E13" s="15">
        <v>2.13564104818084</v>
      </c>
      <c r="F13" s="15">
        <v>2.26300034581126</v>
      </c>
      <c r="G13" s="7">
        <f t="shared" si="2"/>
        <v>1.79368398306992</v>
      </c>
      <c r="H13" s="7">
        <f t="shared" si="3"/>
        <v>0.504159954066301</v>
      </c>
      <c r="K13" s="15"/>
      <c r="L13" s="15"/>
      <c r="M13" s="15"/>
      <c r="N13" s="15"/>
      <c r="O13" s="15"/>
    </row>
    <row r="14" spans="1:15">
      <c r="A14" s="6" t="s">
        <v>6</v>
      </c>
      <c r="B14" s="15">
        <v>9.423671084049</v>
      </c>
      <c r="C14" s="15">
        <v>6.52642831849869</v>
      </c>
      <c r="D14" s="15">
        <v>11.927337626655</v>
      </c>
      <c r="E14" s="15">
        <v>13.4351140310823</v>
      </c>
      <c r="F14" s="15">
        <v>10.5730718282578</v>
      </c>
      <c r="G14" s="7">
        <f t="shared" si="2"/>
        <v>10.3771245777086</v>
      </c>
      <c r="H14" s="7">
        <f t="shared" si="3"/>
        <v>2.62344194543786</v>
      </c>
      <c r="K14" s="15"/>
      <c r="L14" s="15"/>
      <c r="M14" s="15"/>
      <c r="N14" s="15"/>
      <c r="O14" s="15"/>
    </row>
    <row r="15" spans="11:15">
      <c r="K15" s="15"/>
      <c r="L15" s="15"/>
      <c r="M15" s="15"/>
      <c r="N15" s="15"/>
      <c r="O15" s="15"/>
    </row>
    <row r="16" spans="11:15">
      <c r="K16" s="15"/>
      <c r="L16" s="15"/>
      <c r="M16" s="15"/>
      <c r="N16" s="15"/>
      <c r="O16" s="15"/>
    </row>
    <row r="17" spans="1:15">
      <c r="A17" s="8" t="s">
        <v>25</v>
      </c>
      <c r="B17" s="2">
        <v>1</v>
      </c>
      <c r="C17" s="2">
        <v>2</v>
      </c>
      <c r="D17" s="2">
        <v>3</v>
      </c>
      <c r="E17" s="2">
        <v>4</v>
      </c>
      <c r="F17" s="3">
        <v>5</v>
      </c>
      <c r="G17" s="3" t="s">
        <v>1</v>
      </c>
      <c r="H17" s="3" t="s">
        <v>2</v>
      </c>
      <c r="K17" s="15"/>
      <c r="L17" s="15"/>
      <c r="M17" s="15"/>
      <c r="N17" s="15"/>
      <c r="O17" s="15"/>
    </row>
    <row r="18" spans="1:8">
      <c r="A18" s="4" t="s">
        <v>17</v>
      </c>
      <c r="B18" s="7">
        <v>4.94933442084692</v>
      </c>
      <c r="C18" s="7">
        <v>4.78472478107199</v>
      </c>
      <c r="D18" s="7">
        <v>6.42399170112502</v>
      </c>
      <c r="E18" s="7">
        <v>6.7132570126502</v>
      </c>
      <c r="F18" s="7">
        <v>5.84278317305021</v>
      </c>
      <c r="G18" s="7">
        <f>AVERAGE(B18:F18)</f>
        <v>5.74281821774887</v>
      </c>
      <c r="H18" s="7">
        <f>STDEV(B18:F18)</f>
        <v>0.860712107899905</v>
      </c>
    </row>
    <row r="19" spans="1:8">
      <c r="A19" s="6" t="s">
        <v>3</v>
      </c>
      <c r="B19" s="7">
        <v>4.23520599603521</v>
      </c>
      <c r="C19" s="7">
        <v>3.87514199674386</v>
      </c>
      <c r="D19" s="7">
        <v>4.77721056600866</v>
      </c>
      <c r="E19" s="7">
        <v>3.15135107200099</v>
      </c>
      <c r="F19" s="7">
        <v>3.04662874029731</v>
      </c>
      <c r="G19" s="7">
        <f t="shared" ref="G19:G22" si="4">AVERAGE(B19:F19)</f>
        <v>3.81710767421721</v>
      </c>
      <c r="H19" s="7">
        <f t="shared" ref="H19:H22" si="5">STDEV(B19:F19)</f>
        <v>0.730896947786296</v>
      </c>
    </row>
    <row r="20" spans="1:8">
      <c r="A20" s="6" t="s">
        <v>4</v>
      </c>
      <c r="B20" s="7">
        <v>8.35120023741053</v>
      </c>
      <c r="C20" s="7">
        <v>8.45129295908635</v>
      </c>
      <c r="D20" s="7">
        <v>23.4796050247896</v>
      </c>
      <c r="E20" s="7">
        <v>13.5661780281841</v>
      </c>
      <c r="F20" s="7">
        <v>14.8101068530664</v>
      </c>
      <c r="G20" s="7">
        <f t="shared" si="4"/>
        <v>13.7316766205074</v>
      </c>
      <c r="H20" s="7">
        <f t="shared" si="5"/>
        <v>6.18555752229408</v>
      </c>
    </row>
    <row r="21" spans="1:8">
      <c r="A21" s="6" t="s">
        <v>5</v>
      </c>
      <c r="B21" s="7">
        <v>3.8615602495666</v>
      </c>
      <c r="C21" s="7">
        <v>3.31370702401842</v>
      </c>
      <c r="D21" s="7">
        <v>5.86701825686855</v>
      </c>
      <c r="E21" s="7">
        <v>5.37565815181947</v>
      </c>
      <c r="F21" s="7">
        <v>8.17008668016785</v>
      </c>
      <c r="G21" s="7">
        <f t="shared" si="4"/>
        <v>5.31760607248818</v>
      </c>
      <c r="H21" s="7">
        <f t="shared" si="5"/>
        <v>1.90902790998156</v>
      </c>
    </row>
    <row r="22" spans="1:8">
      <c r="A22" s="6" t="s">
        <v>6</v>
      </c>
      <c r="B22" s="7">
        <v>5.92959613615321</v>
      </c>
      <c r="C22" s="7">
        <v>8.77658115888112</v>
      </c>
      <c r="D22" s="7">
        <v>5.32108418648063</v>
      </c>
      <c r="E22" s="7">
        <v>6.27608241505441</v>
      </c>
      <c r="F22" s="7">
        <v>7.4917666358216</v>
      </c>
      <c r="G22" s="7">
        <f t="shared" si="4"/>
        <v>6.75902210647819</v>
      </c>
      <c r="H22" s="7">
        <f t="shared" si="5"/>
        <v>1.37806954857009</v>
      </c>
    </row>
    <row r="25" spans="1:8">
      <c r="A25" s="8" t="s">
        <v>26</v>
      </c>
      <c r="B25" s="2">
        <v>1</v>
      </c>
      <c r="C25" s="2">
        <v>2</v>
      </c>
      <c r="D25" s="2">
        <v>3</v>
      </c>
      <c r="E25" s="2">
        <v>4</v>
      </c>
      <c r="F25" s="3">
        <v>5</v>
      </c>
      <c r="G25" s="3" t="s">
        <v>1</v>
      </c>
      <c r="H25" s="3" t="s">
        <v>2</v>
      </c>
    </row>
    <row r="26" spans="1:8">
      <c r="A26" s="4" t="s">
        <v>17</v>
      </c>
      <c r="B26" s="7">
        <v>0.138129717757009</v>
      </c>
      <c r="C26" s="7">
        <v>0.121541267942584</v>
      </c>
      <c r="D26" s="7">
        <v>0.0841913079207921</v>
      </c>
      <c r="E26" s="7">
        <v>0.149689412227074</v>
      </c>
      <c r="F26" s="7">
        <v>0.113578460377358</v>
      </c>
      <c r="G26" s="7">
        <f>AVERAGE(B26:F26)</f>
        <v>0.121426033244963</v>
      </c>
      <c r="H26" s="7">
        <f>STDEV(B26:F26)</f>
        <v>0.0251289380828098</v>
      </c>
    </row>
    <row r="27" spans="1:8">
      <c r="A27" s="6" t="s">
        <v>3</v>
      </c>
      <c r="B27" s="7">
        <v>0.0975202180995475</v>
      </c>
      <c r="C27" s="7">
        <v>0.0935258169014085</v>
      </c>
      <c r="D27" s="7">
        <v>0.09091498</v>
      </c>
      <c r="E27" s="7">
        <v>0.0824374733668342</v>
      </c>
      <c r="F27" s="7">
        <v>0.0842499100478469</v>
      </c>
      <c r="G27" s="7">
        <f t="shared" ref="G27:G30" si="6">AVERAGE(B27:F27)</f>
        <v>0.0897296796831274</v>
      </c>
      <c r="H27" s="7">
        <f t="shared" ref="H27:H30" si="7">STDEV(B27:F27)</f>
        <v>0.00631886523938522</v>
      </c>
    </row>
    <row r="28" spans="1:8">
      <c r="A28" s="6" t="s">
        <v>4</v>
      </c>
      <c r="B28" s="7">
        <v>0.227238651707317</v>
      </c>
      <c r="C28" s="7">
        <v>0.164376861674009</v>
      </c>
      <c r="D28" s="7">
        <v>0.262536927536232</v>
      </c>
      <c r="E28" s="7">
        <v>0.198064734</v>
      </c>
      <c r="F28" s="7">
        <v>0.192815027184466</v>
      </c>
      <c r="G28" s="7">
        <f t="shared" si="6"/>
        <v>0.209006440420405</v>
      </c>
      <c r="H28" s="7">
        <f t="shared" si="7"/>
        <v>0.0373216046021482</v>
      </c>
    </row>
    <row r="29" spans="1:8">
      <c r="A29" s="6" t="s">
        <v>5</v>
      </c>
      <c r="B29" s="7">
        <v>0.106007808121827</v>
      </c>
      <c r="C29" s="7">
        <v>0.132699960638298</v>
      </c>
      <c r="D29" s="7">
        <v>0.120522747058824</v>
      </c>
      <c r="E29" s="7">
        <v>0.102460638565022</v>
      </c>
      <c r="F29" s="7">
        <v>0.10040032</v>
      </c>
      <c r="G29" s="7">
        <f t="shared" si="6"/>
        <v>0.112418294876794</v>
      </c>
      <c r="H29" s="7">
        <f t="shared" si="7"/>
        <v>0.0137995388603243</v>
      </c>
    </row>
    <row r="30" spans="1:8">
      <c r="A30" s="6" t="s">
        <v>6</v>
      </c>
      <c r="B30" s="7">
        <v>0.141254553926702</v>
      </c>
      <c r="C30" s="7">
        <v>0.174644358744394</v>
      </c>
      <c r="D30" s="7">
        <v>0.142301331506849</v>
      </c>
      <c r="E30" s="7">
        <v>0.12256587106599</v>
      </c>
      <c r="F30" s="7">
        <v>0.138128571428571</v>
      </c>
      <c r="G30" s="7">
        <f t="shared" si="6"/>
        <v>0.143778937334501</v>
      </c>
      <c r="H30" s="7">
        <f t="shared" si="7"/>
        <v>0.0189944128940914</v>
      </c>
    </row>
    <row r="33" spans="1:8">
      <c r="A33" s="8" t="s">
        <v>27</v>
      </c>
      <c r="B33" s="2">
        <v>1</v>
      </c>
      <c r="C33" s="2">
        <v>2</v>
      </c>
      <c r="D33" s="2">
        <v>3</v>
      </c>
      <c r="E33" s="2">
        <v>4</v>
      </c>
      <c r="F33" s="3">
        <v>5</v>
      </c>
      <c r="G33" s="3" t="s">
        <v>1</v>
      </c>
      <c r="H33" s="3" t="s">
        <v>2</v>
      </c>
    </row>
    <row r="34" spans="1:8">
      <c r="A34" s="4" t="s">
        <v>17</v>
      </c>
      <c r="B34" s="7">
        <v>4833.42870026163</v>
      </c>
      <c r="C34" s="7">
        <v>4714.42907202984</v>
      </c>
      <c r="D34" s="7">
        <v>4467.87737432675</v>
      </c>
      <c r="E34" s="7">
        <v>4854.14204309427</v>
      </c>
      <c r="F34" s="7">
        <v>4491.27923222146</v>
      </c>
      <c r="G34" s="7">
        <f>AVERAGE(B34:F34)</f>
        <v>4672.23128438679</v>
      </c>
      <c r="H34" s="7">
        <f>STDEV(B34:F34)</f>
        <v>183.957162160037</v>
      </c>
    </row>
    <row r="35" spans="1:8">
      <c r="A35" s="6" t="s">
        <v>3</v>
      </c>
      <c r="B35" s="7">
        <v>5154.58975314524</v>
      </c>
      <c r="C35" s="7">
        <v>5117.21280669069</v>
      </c>
      <c r="D35" s="7">
        <v>5218.02709095463</v>
      </c>
      <c r="E35" s="7">
        <v>5042.03931636488</v>
      </c>
      <c r="F35" s="7">
        <v>4898.1704177961</v>
      </c>
      <c r="G35" s="7">
        <f t="shared" ref="G35:G38" si="8">AVERAGE(B35:F35)</f>
        <v>5086.00787699031</v>
      </c>
      <c r="H35" s="7">
        <f t="shared" ref="H35:H38" si="9">STDEV(B35:F35)</f>
        <v>122.80313476282</v>
      </c>
    </row>
    <row r="36" spans="1:8">
      <c r="A36" s="6" t="s">
        <v>4</v>
      </c>
      <c r="B36" s="7">
        <v>4312.60837074561</v>
      </c>
      <c r="C36" s="7">
        <v>4348.57660339398</v>
      </c>
      <c r="D36" s="7">
        <v>4701.52276915744</v>
      </c>
      <c r="E36" s="7">
        <v>4371.74953963463</v>
      </c>
      <c r="F36" s="7">
        <v>4464.68398919911</v>
      </c>
      <c r="G36" s="7">
        <f t="shared" si="8"/>
        <v>4439.82825442615</v>
      </c>
      <c r="H36" s="7">
        <f t="shared" si="9"/>
        <v>156.722924790058</v>
      </c>
    </row>
    <row r="37" spans="1:8">
      <c r="A37" s="6" t="s">
        <v>5</v>
      </c>
      <c r="B37" s="7">
        <v>5342.40994684138</v>
      </c>
      <c r="C37" s="7">
        <v>5380.60191999057</v>
      </c>
      <c r="D37" s="7">
        <v>4985.79799183854</v>
      </c>
      <c r="E37" s="7">
        <v>4467.19712629667</v>
      </c>
      <c r="F37" s="7">
        <v>4732.36333172232</v>
      </c>
      <c r="G37" s="7">
        <f t="shared" si="8"/>
        <v>4981.6740633379</v>
      </c>
      <c r="H37" s="7">
        <f t="shared" si="9"/>
        <v>392.470756519779</v>
      </c>
    </row>
    <row r="38" spans="1:8">
      <c r="A38" s="6" t="s">
        <v>6</v>
      </c>
      <c r="B38" s="7">
        <v>5401.20544067894</v>
      </c>
      <c r="C38" s="7">
        <v>5396.6347114976</v>
      </c>
      <c r="D38" s="7">
        <v>3649.42039916213</v>
      </c>
      <c r="E38" s="7">
        <v>5279.17293708597</v>
      </c>
      <c r="F38" s="7">
        <v>4859.11482226455</v>
      </c>
      <c r="G38" s="7">
        <f t="shared" si="8"/>
        <v>4917.10966213784</v>
      </c>
      <c r="H38" s="7">
        <f t="shared" si="9"/>
        <v>742.593812212771</v>
      </c>
    </row>
    <row r="41" spans="1:8">
      <c r="A41" s="8" t="s">
        <v>28</v>
      </c>
      <c r="B41" s="2">
        <v>1</v>
      </c>
      <c r="C41" s="2">
        <v>2</v>
      </c>
      <c r="D41" s="2">
        <v>3</v>
      </c>
      <c r="E41" s="2">
        <v>4</v>
      </c>
      <c r="F41" s="3">
        <v>5</v>
      </c>
      <c r="G41" s="3" t="s">
        <v>1</v>
      </c>
      <c r="H41" s="3" t="s">
        <v>2</v>
      </c>
    </row>
    <row r="42" spans="1:8">
      <c r="A42" s="4" t="s">
        <v>17</v>
      </c>
      <c r="B42" s="7">
        <v>2701.57134082224</v>
      </c>
      <c r="C42" s="7">
        <v>2455.20823683089</v>
      </c>
      <c r="D42" s="7">
        <v>2102.7783493312</v>
      </c>
      <c r="E42" s="7">
        <v>2435.78764959844</v>
      </c>
      <c r="F42" s="7">
        <v>1894.08217152005</v>
      </c>
      <c r="G42" s="7">
        <f>AVERAGE(B42:F42)</f>
        <v>2317.88554962056</v>
      </c>
      <c r="H42" s="7">
        <f>STDEV(B42:F42)</f>
        <v>318.533209759065</v>
      </c>
    </row>
    <row r="43" spans="1:8">
      <c r="A43" s="6" t="s">
        <v>3</v>
      </c>
      <c r="B43" s="7">
        <v>4491.07885826122</v>
      </c>
      <c r="C43" s="7">
        <v>4560.92718464</v>
      </c>
      <c r="D43" s="7">
        <v>4618.50713949041</v>
      </c>
      <c r="E43" s="7">
        <v>4631.74507934675</v>
      </c>
      <c r="F43" s="7">
        <v>4429.87653721785</v>
      </c>
      <c r="G43" s="7">
        <f t="shared" ref="G43:G46" si="10">AVERAGE(B43:F43)</f>
        <v>4546.42695979125</v>
      </c>
      <c r="H43" s="7">
        <f t="shared" ref="H43:H46" si="11">STDEV(B43:F43)</f>
        <v>85.6335268683223</v>
      </c>
    </row>
    <row r="44" spans="1:8">
      <c r="A44" s="6" t="s">
        <v>4</v>
      </c>
      <c r="B44" s="7">
        <v>4002.2596458348</v>
      </c>
      <c r="C44" s="7">
        <v>3782.28732889503</v>
      </c>
      <c r="D44" s="7">
        <v>3433.55961766015</v>
      </c>
      <c r="E44" s="7">
        <v>3200.33001712099</v>
      </c>
      <c r="F44" s="7">
        <v>3514.44527643827</v>
      </c>
      <c r="G44" s="7">
        <f t="shared" si="10"/>
        <v>3586.57637718985</v>
      </c>
      <c r="H44" s="7">
        <f t="shared" si="11"/>
        <v>311.808687943322</v>
      </c>
    </row>
    <row r="45" spans="1:8">
      <c r="A45" s="6" t="s">
        <v>5</v>
      </c>
      <c r="B45" s="7">
        <v>4296.30052086659</v>
      </c>
      <c r="C45" s="7">
        <v>4456.67592361219</v>
      </c>
      <c r="D45" s="7">
        <v>4229.82862726862</v>
      </c>
      <c r="E45" s="7">
        <v>4182.82458712846</v>
      </c>
      <c r="F45" s="7">
        <v>4407.35246566118</v>
      </c>
      <c r="G45" s="7">
        <f t="shared" si="10"/>
        <v>4314.59642490741</v>
      </c>
      <c r="H45" s="7">
        <f t="shared" si="11"/>
        <v>115.838685141623</v>
      </c>
    </row>
    <row r="46" spans="1:8">
      <c r="A46" s="6" t="s">
        <v>6</v>
      </c>
      <c r="B46" s="7">
        <v>1349.16374117359</v>
      </c>
      <c r="C46" s="7">
        <v>947.878345395598</v>
      </c>
      <c r="D46" s="7">
        <v>2100.77336881296</v>
      </c>
      <c r="E46" s="7">
        <v>1508.47841705308</v>
      </c>
      <c r="F46" s="7">
        <v>995.429919905317</v>
      </c>
      <c r="G46" s="7">
        <f t="shared" si="10"/>
        <v>1380.34475846811</v>
      </c>
      <c r="H46" s="7">
        <f t="shared" si="11"/>
        <v>466.796129023937</v>
      </c>
    </row>
    <row r="49" spans="1:8">
      <c r="A49" s="8" t="s">
        <v>29</v>
      </c>
      <c r="B49" s="2">
        <v>1</v>
      </c>
      <c r="C49" s="2">
        <v>2</v>
      </c>
      <c r="D49" s="2">
        <v>3</v>
      </c>
      <c r="E49" s="2">
        <v>4</v>
      </c>
      <c r="F49" s="3">
        <v>5</v>
      </c>
      <c r="G49" s="3" t="s">
        <v>1</v>
      </c>
      <c r="H49" s="3" t="s">
        <v>2</v>
      </c>
    </row>
    <row r="50" spans="1:8">
      <c r="A50" s="4" t="s">
        <v>17</v>
      </c>
      <c r="B50" s="5">
        <v>4.57902800384675</v>
      </c>
      <c r="C50" s="5">
        <v>5.2785100670724</v>
      </c>
      <c r="D50" s="5">
        <v>3.26782518183984</v>
      </c>
      <c r="E50" s="7">
        <v>3.22393012170837</v>
      </c>
      <c r="F50" s="7">
        <v>2.72297714573307</v>
      </c>
      <c r="G50" s="7">
        <f>AVERAGE(B50:F50)</f>
        <v>3.81445410404009</v>
      </c>
      <c r="H50" s="7">
        <f>STDEV(B50:F50)</f>
        <v>1.06851261269649</v>
      </c>
    </row>
    <row r="51" spans="1:8">
      <c r="A51" s="6" t="s">
        <v>3</v>
      </c>
      <c r="B51" s="5">
        <v>5.60598866120596</v>
      </c>
      <c r="C51" s="5">
        <v>3.50267583650127</v>
      </c>
      <c r="D51" s="5">
        <v>3.63555686814103</v>
      </c>
      <c r="E51" s="7">
        <v>3.43408379630754</v>
      </c>
      <c r="F51" s="7">
        <v>2.98980278929998</v>
      </c>
      <c r="G51" s="7">
        <f t="shared" ref="G51:G54" si="12">AVERAGE(B51:F51)</f>
        <v>3.83362159029116</v>
      </c>
      <c r="H51" s="7">
        <f t="shared" ref="H51:H54" si="13">STDEV(B51:F51)</f>
        <v>1.02001230113937</v>
      </c>
    </row>
    <row r="52" spans="1:8">
      <c r="A52" s="6" t="s">
        <v>4</v>
      </c>
      <c r="B52" s="5">
        <v>4.50662675682115</v>
      </c>
      <c r="C52" s="5">
        <v>5.68278650916777</v>
      </c>
      <c r="D52" s="5">
        <v>2.82211880723404</v>
      </c>
      <c r="E52" s="7">
        <v>3.40363299165553</v>
      </c>
      <c r="F52" s="7">
        <v>3.6938382166669</v>
      </c>
      <c r="G52" s="7">
        <f t="shared" si="12"/>
        <v>4.02180065630908</v>
      </c>
      <c r="H52" s="7">
        <f t="shared" si="13"/>
        <v>1.10937567054333</v>
      </c>
    </row>
    <row r="53" spans="1:8">
      <c r="A53" s="6" t="s">
        <v>5</v>
      </c>
      <c r="B53" s="7">
        <v>3.56715391047999</v>
      </c>
      <c r="C53" s="7">
        <v>2.92139720536087</v>
      </c>
      <c r="D53" s="7">
        <v>3.92868175270231</v>
      </c>
      <c r="E53" s="7">
        <v>3.47375718684269</v>
      </c>
      <c r="F53" s="7">
        <v>2.66285241879346</v>
      </c>
      <c r="G53" s="7">
        <f t="shared" si="12"/>
        <v>3.31076849483586</v>
      </c>
      <c r="H53" s="7">
        <f t="shared" si="13"/>
        <v>0.51125356526528</v>
      </c>
    </row>
    <row r="54" spans="1:8">
      <c r="A54" s="6" t="s">
        <v>6</v>
      </c>
      <c r="B54" s="7">
        <v>7.25456579257971</v>
      </c>
      <c r="C54" s="7">
        <v>6.7260972647046</v>
      </c>
      <c r="D54" s="7">
        <v>7.5597408007197</v>
      </c>
      <c r="E54" s="7">
        <v>7.84044700801763</v>
      </c>
      <c r="F54" s="7">
        <v>7.16928962480527</v>
      </c>
      <c r="G54" s="7">
        <f t="shared" si="12"/>
        <v>7.31002809816538</v>
      </c>
      <c r="H54" s="7">
        <f t="shared" si="13"/>
        <v>0.420582708048205</v>
      </c>
    </row>
    <row r="57" spans="1:8">
      <c r="A57" s="8" t="s">
        <v>30</v>
      </c>
      <c r="B57" s="2">
        <v>1</v>
      </c>
      <c r="C57" s="2">
        <v>2</v>
      </c>
      <c r="D57" s="2">
        <v>3</v>
      </c>
      <c r="E57" s="2">
        <v>4</v>
      </c>
      <c r="F57" s="3">
        <v>5</v>
      </c>
      <c r="G57" s="3" t="s">
        <v>1</v>
      </c>
      <c r="H57" s="3" t="s">
        <v>2</v>
      </c>
    </row>
    <row r="58" spans="1:8">
      <c r="A58" s="4" t="s">
        <v>17</v>
      </c>
      <c r="B58" s="7">
        <v>164.071434311685</v>
      </c>
      <c r="C58" s="7">
        <v>207.799526470222</v>
      </c>
      <c r="D58" s="7">
        <v>249.342626540692</v>
      </c>
      <c r="E58" s="7">
        <v>144.586522024825</v>
      </c>
      <c r="F58" s="7">
        <v>140.077308627271</v>
      </c>
      <c r="G58" s="7">
        <f>AVERAGE(B58:F58)</f>
        <v>181.175483594939</v>
      </c>
      <c r="H58" s="7">
        <f>STDEV(B58:F58)</f>
        <v>46.572415743517</v>
      </c>
    </row>
    <row r="59" spans="1:8">
      <c r="A59" s="6" t="s">
        <v>3</v>
      </c>
      <c r="B59" s="7">
        <v>243.462507101951</v>
      </c>
      <c r="C59" s="7">
        <v>145.12961965694</v>
      </c>
      <c r="D59" s="7">
        <v>191.033652361896</v>
      </c>
      <c r="E59" s="7">
        <v>131.275295212879</v>
      </c>
      <c r="F59" s="7">
        <v>108.116662682837</v>
      </c>
      <c r="G59" s="7">
        <f t="shared" ref="G59:G62" si="14">AVERAGE(B59:F59)</f>
        <v>163.803547403301</v>
      </c>
      <c r="H59" s="7">
        <f t="shared" ref="H59:H62" si="15">STDEV(B59:F59)</f>
        <v>53.8397166927852</v>
      </c>
    </row>
    <row r="60" spans="1:8">
      <c r="A60" s="6" t="s">
        <v>4</v>
      </c>
      <c r="B60" s="7">
        <v>165.622098875856</v>
      </c>
      <c r="C60" s="7">
        <v>292.175511345186</v>
      </c>
      <c r="D60" s="7">
        <v>252.392056038444</v>
      </c>
      <c r="E60" s="7">
        <v>233.12727195241</v>
      </c>
      <c r="F60" s="7">
        <v>283.723418685825</v>
      </c>
      <c r="G60" s="7">
        <f t="shared" si="14"/>
        <v>245.408071379544</v>
      </c>
      <c r="H60" s="7">
        <f t="shared" si="15"/>
        <v>50.5486269961543</v>
      </c>
    </row>
    <row r="61" spans="1:8">
      <c r="A61" s="6" t="s">
        <v>5</v>
      </c>
      <c r="B61" s="7">
        <v>129.941180643649</v>
      </c>
      <c r="C61" s="7">
        <v>72.9514492151115</v>
      </c>
      <c r="D61" s="7">
        <v>191.247280127799</v>
      </c>
      <c r="E61" s="7">
        <v>182.252730418442</v>
      </c>
      <c r="F61" s="7">
        <v>216.689897781573</v>
      </c>
      <c r="G61" s="7">
        <f t="shared" si="14"/>
        <v>158.616507637315</v>
      </c>
      <c r="H61" s="7">
        <f t="shared" si="15"/>
        <v>57.3514027644599</v>
      </c>
    </row>
    <row r="62" spans="1:8">
      <c r="A62" s="6" t="s">
        <v>6</v>
      </c>
      <c r="B62" s="7">
        <v>304.532803349275</v>
      </c>
      <c r="C62" s="7">
        <v>338.013428836865</v>
      </c>
      <c r="D62" s="7">
        <v>282.681945436792</v>
      </c>
      <c r="E62" s="7">
        <v>401.476293239021</v>
      </c>
      <c r="F62" s="7">
        <v>388.845292890276</v>
      </c>
      <c r="G62" s="7">
        <f t="shared" si="14"/>
        <v>343.109952750446</v>
      </c>
      <c r="H62" s="7">
        <f t="shared" si="15"/>
        <v>51.6334826434243</v>
      </c>
    </row>
    <row r="65" spans="1:6">
      <c r="A65"/>
      <c r="B65"/>
      <c r="C65"/>
      <c r="D65"/>
      <c r="E65"/>
      <c r="F65"/>
    </row>
    <row r="66" spans="1:1">
      <c r="A66"/>
    </row>
    <row r="67" spans="1:6">
      <c r="A67"/>
      <c r="B67"/>
      <c r="C67"/>
      <c r="D67"/>
      <c r="E67"/>
      <c r="F67"/>
    </row>
    <row r="68" spans="1:6">
      <c r="A68"/>
      <c r="B68"/>
      <c r="C68"/>
      <c r="D68"/>
      <c r="E68"/>
      <c r="F68"/>
    </row>
    <row r="69" spans="1:6">
      <c r="A69"/>
      <c r="B69"/>
      <c r="C69"/>
      <c r="D69"/>
      <c r="E69"/>
      <c r="F69"/>
    </row>
    <row r="70" spans="1:6">
      <c r="A70"/>
      <c r="B70"/>
      <c r="C70"/>
      <c r="D70"/>
      <c r="E70"/>
      <c r="F70"/>
    </row>
    <row r="71" spans="1:6">
      <c r="A71"/>
      <c r="B71"/>
      <c r="C71"/>
      <c r="D71"/>
      <c r="E71"/>
      <c r="F71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workbookViewId="0">
      <selection activeCell="L36" sqref="L36"/>
    </sheetView>
  </sheetViews>
  <sheetFormatPr defaultColWidth="9" defaultRowHeight="14.25"/>
  <cols>
    <col min="2" max="2" width="9" customWidth="1"/>
  </cols>
  <sheetData>
    <row r="1" spans="1:9">
      <c r="A1" s="10" t="s">
        <v>31</v>
      </c>
      <c r="B1" s="11" t="s">
        <v>32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3" t="s">
        <v>1</v>
      </c>
      <c r="I1" s="3" t="s">
        <v>2</v>
      </c>
    </row>
    <row r="2" spans="1:9">
      <c r="A2" s="12"/>
      <c r="B2" t="s">
        <v>33</v>
      </c>
      <c r="C2">
        <v>7401</v>
      </c>
      <c r="D2">
        <v>5489</v>
      </c>
      <c r="E2">
        <v>5012</v>
      </c>
      <c r="F2" s="7">
        <v>6445</v>
      </c>
      <c r="G2" s="7">
        <v>5250.5</v>
      </c>
      <c r="H2">
        <f>AVERAGE(C2:G2)</f>
        <v>5919.5</v>
      </c>
      <c r="I2">
        <f>STDEV(C2:G2)</f>
        <v>990.888490194532</v>
      </c>
    </row>
    <row r="3" spans="1:9">
      <c r="A3" s="12"/>
      <c r="B3" t="s">
        <v>34</v>
      </c>
      <c r="C3">
        <v>5880</v>
      </c>
      <c r="D3">
        <v>5227</v>
      </c>
      <c r="E3">
        <v>5157</v>
      </c>
      <c r="F3" s="7">
        <v>5553.5</v>
      </c>
      <c r="G3" s="7">
        <v>5192</v>
      </c>
      <c r="H3">
        <f t="shared" ref="H3:H6" si="0">AVERAGE(C3:G3)</f>
        <v>5401.9</v>
      </c>
      <c r="I3">
        <f t="shared" ref="I3:I6" si="1">STDEV(C3:G3)</f>
        <v>310.719407182751</v>
      </c>
    </row>
    <row r="4" spans="1:9">
      <c r="A4" s="12"/>
      <c r="B4" t="s">
        <v>35</v>
      </c>
      <c r="C4">
        <v>7718</v>
      </c>
      <c r="D4">
        <v>6884</v>
      </c>
      <c r="E4">
        <v>6423</v>
      </c>
      <c r="F4" s="7">
        <v>7301</v>
      </c>
      <c r="G4" s="7">
        <v>6653.5</v>
      </c>
      <c r="H4">
        <f t="shared" si="0"/>
        <v>6995.9</v>
      </c>
      <c r="I4">
        <f t="shared" si="1"/>
        <v>517.805030875522</v>
      </c>
    </row>
    <row r="5" spans="1:9">
      <c r="A5" s="12"/>
      <c r="B5" t="s">
        <v>36</v>
      </c>
      <c r="C5">
        <v>5734</v>
      </c>
      <c r="D5">
        <v>5021</v>
      </c>
      <c r="E5">
        <v>5195</v>
      </c>
      <c r="F5" s="7">
        <v>5377.5</v>
      </c>
      <c r="G5" s="7">
        <v>5108</v>
      </c>
      <c r="H5">
        <f t="shared" si="0"/>
        <v>5287.1</v>
      </c>
      <c r="I5">
        <f t="shared" si="1"/>
        <v>282.515574791904</v>
      </c>
    </row>
    <row r="6" spans="1:9">
      <c r="A6" s="12"/>
      <c r="B6" t="s">
        <v>37</v>
      </c>
      <c r="C6">
        <v>4541</v>
      </c>
      <c r="D6">
        <v>4605</v>
      </c>
      <c r="E6">
        <v>4041</v>
      </c>
      <c r="F6" s="7">
        <v>4573</v>
      </c>
      <c r="G6" s="7">
        <v>4323</v>
      </c>
      <c r="H6">
        <f t="shared" si="0"/>
        <v>4416.6</v>
      </c>
      <c r="I6">
        <f t="shared" si="1"/>
        <v>237.311609492667</v>
      </c>
    </row>
    <row r="7" spans="1:7">
      <c r="A7" s="12"/>
      <c r="F7" s="7"/>
      <c r="G7" s="7"/>
    </row>
    <row r="8" spans="1:7">
      <c r="A8" s="12"/>
      <c r="F8" s="7"/>
      <c r="G8" s="7"/>
    </row>
    <row r="9" spans="1:7">
      <c r="A9" s="12"/>
      <c r="F9" s="7"/>
      <c r="G9" s="7"/>
    </row>
    <row r="10" spans="1:9">
      <c r="A10" s="12"/>
      <c r="B10" s="11" t="s">
        <v>38</v>
      </c>
      <c r="C10" s="11">
        <v>1</v>
      </c>
      <c r="D10" s="11">
        <v>2</v>
      </c>
      <c r="E10" s="11">
        <v>3</v>
      </c>
      <c r="F10" s="13">
        <v>4</v>
      </c>
      <c r="G10" s="13">
        <v>5</v>
      </c>
      <c r="H10" s="3" t="s">
        <v>1</v>
      </c>
      <c r="I10" s="3" t="s">
        <v>2</v>
      </c>
    </row>
    <row r="11" spans="1:9">
      <c r="A11" s="12"/>
      <c r="B11" t="s">
        <v>33</v>
      </c>
      <c r="C11">
        <v>5.355</v>
      </c>
      <c r="D11">
        <v>5.71</v>
      </c>
      <c r="E11">
        <v>5.191</v>
      </c>
      <c r="F11" s="7">
        <v>5.5325</v>
      </c>
      <c r="G11" s="7">
        <v>5.4505</v>
      </c>
      <c r="H11">
        <f>AVERAGE(C11:G11)</f>
        <v>5.4478</v>
      </c>
      <c r="I11">
        <f>STDEV(C11:G11)</f>
        <v>0.193964107504456</v>
      </c>
    </row>
    <row r="12" spans="1:9">
      <c r="A12" s="12"/>
      <c r="B12" t="s">
        <v>34</v>
      </c>
      <c r="C12">
        <v>4.929</v>
      </c>
      <c r="D12">
        <v>4.493</v>
      </c>
      <c r="E12">
        <v>4.666</v>
      </c>
      <c r="F12" s="7">
        <v>4.711</v>
      </c>
      <c r="G12" s="7">
        <v>4.5795</v>
      </c>
      <c r="H12">
        <f t="shared" ref="H12:H15" si="2">AVERAGE(C12:G12)</f>
        <v>4.6757</v>
      </c>
      <c r="I12">
        <f t="shared" ref="I12:I15" si="3">STDEV(C12:G12)</f>
        <v>0.164419281107782</v>
      </c>
    </row>
    <row r="13" spans="1:9">
      <c r="A13" s="12"/>
      <c r="B13" t="s">
        <v>35</v>
      </c>
      <c r="C13">
        <v>4.69</v>
      </c>
      <c r="D13">
        <v>4.536</v>
      </c>
      <c r="E13">
        <v>4.544</v>
      </c>
      <c r="F13" s="7">
        <v>4.613</v>
      </c>
      <c r="G13" s="7">
        <v>4.54</v>
      </c>
      <c r="H13">
        <f t="shared" si="2"/>
        <v>4.5846</v>
      </c>
      <c r="I13">
        <f t="shared" si="3"/>
        <v>0.0669238373077938</v>
      </c>
    </row>
    <row r="14" spans="1:9">
      <c r="A14" s="12"/>
      <c r="B14" t="s">
        <v>36</v>
      </c>
      <c r="C14">
        <v>4.311</v>
      </c>
      <c r="D14">
        <v>4.881</v>
      </c>
      <c r="E14">
        <v>4.832</v>
      </c>
      <c r="F14" s="7">
        <v>4.596</v>
      </c>
      <c r="G14" s="7">
        <v>4.8565</v>
      </c>
      <c r="H14">
        <f t="shared" si="2"/>
        <v>4.6953</v>
      </c>
      <c r="I14">
        <f t="shared" si="3"/>
        <v>0.243261073745883</v>
      </c>
    </row>
    <row r="15" spans="1:9">
      <c r="A15" s="12"/>
      <c r="B15" t="s">
        <v>37</v>
      </c>
      <c r="C15">
        <v>4.316</v>
      </c>
      <c r="D15">
        <v>4.317</v>
      </c>
      <c r="E15">
        <v>4.714</v>
      </c>
      <c r="F15" s="7">
        <v>4.3165</v>
      </c>
      <c r="G15" s="7">
        <v>4.5155</v>
      </c>
      <c r="H15">
        <f t="shared" si="2"/>
        <v>4.4358</v>
      </c>
      <c r="I15">
        <f t="shared" si="3"/>
        <v>0.177795739544006</v>
      </c>
    </row>
    <row r="16" spans="1:7">
      <c r="A16" s="12"/>
      <c r="F16" s="7"/>
      <c r="G16" s="7"/>
    </row>
    <row r="17" spans="1:7">
      <c r="A17" s="12"/>
      <c r="F17" s="7"/>
      <c r="G17" s="7"/>
    </row>
    <row r="18" spans="1:9">
      <c r="A18" s="12"/>
      <c r="B18" s="11" t="s">
        <v>39</v>
      </c>
      <c r="C18" s="11">
        <v>1</v>
      </c>
      <c r="D18" s="11">
        <v>2</v>
      </c>
      <c r="E18" s="11">
        <v>3</v>
      </c>
      <c r="F18" s="13">
        <v>4</v>
      </c>
      <c r="G18" s="13">
        <v>5</v>
      </c>
      <c r="H18" s="3" t="s">
        <v>1</v>
      </c>
      <c r="I18" s="3" t="s">
        <v>2</v>
      </c>
    </row>
    <row r="19" spans="1:9">
      <c r="A19" s="12"/>
      <c r="B19" t="s">
        <v>33</v>
      </c>
      <c r="C19">
        <v>0.969</v>
      </c>
      <c r="D19">
        <v>0.985</v>
      </c>
      <c r="E19">
        <v>0.966</v>
      </c>
      <c r="F19" s="7">
        <v>0.977</v>
      </c>
      <c r="G19" s="7">
        <v>0.9755</v>
      </c>
      <c r="H19">
        <f>AVERAGE(C19:G19)</f>
        <v>0.9745</v>
      </c>
      <c r="I19">
        <f>STDEV(C19:G19)</f>
        <v>0.00741619848709567</v>
      </c>
    </row>
    <row r="20" spans="1:9">
      <c r="A20" s="12"/>
      <c r="B20" t="s">
        <v>34</v>
      </c>
      <c r="C20">
        <v>0.943</v>
      </c>
      <c r="D20">
        <v>0.923</v>
      </c>
      <c r="E20">
        <v>0.933</v>
      </c>
      <c r="F20" s="7">
        <v>0.933</v>
      </c>
      <c r="G20" s="7">
        <v>0.928</v>
      </c>
      <c r="H20">
        <f t="shared" ref="H20:H23" si="4">AVERAGE(C20:G20)</f>
        <v>0.932</v>
      </c>
      <c r="I20">
        <f t="shared" ref="I20:I23" si="5">STDEV(C20:G20)</f>
        <v>0.00741619848709563</v>
      </c>
    </row>
    <row r="21" spans="1:9">
      <c r="A21" s="12"/>
      <c r="B21" t="s">
        <v>35</v>
      </c>
      <c r="C21">
        <v>0.949</v>
      </c>
      <c r="D21">
        <v>0.939</v>
      </c>
      <c r="E21">
        <v>0.938</v>
      </c>
      <c r="F21" s="7">
        <v>0.944</v>
      </c>
      <c r="G21" s="7">
        <v>0.9385</v>
      </c>
      <c r="H21">
        <f t="shared" si="4"/>
        <v>0.9417</v>
      </c>
      <c r="I21">
        <f t="shared" si="5"/>
        <v>0.00473814309619287</v>
      </c>
    </row>
    <row r="22" spans="1:9">
      <c r="A22" s="12"/>
      <c r="B22" t="s">
        <v>36</v>
      </c>
      <c r="C22">
        <v>0.905</v>
      </c>
      <c r="D22">
        <v>0.942</v>
      </c>
      <c r="E22">
        <v>0.943</v>
      </c>
      <c r="F22" s="7">
        <v>0.9235</v>
      </c>
      <c r="G22" s="7">
        <v>0.9425</v>
      </c>
      <c r="H22">
        <f t="shared" si="4"/>
        <v>0.9312</v>
      </c>
      <c r="I22">
        <f t="shared" si="5"/>
        <v>0.0168025295714663</v>
      </c>
    </row>
    <row r="23" spans="1:9">
      <c r="A23" s="12"/>
      <c r="B23" t="s">
        <v>37</v>
      </c>
      <c r="C23">
        <v>0.91</v>
      </c>
      <c r="D23">
        <v>0.911</v>
      </c>
      <c r="E23">
        <v>0.937</v>
      </c>
      <c r="F23" s="7">
        <v>0.9105</v>
      </c>
      <c r="G23" s="7">
        <v>0.924</v>
      </c>
      <c r="H23">
        <f t="shared" si="4"/>
        <v>0.9185</v>
      </c>
      <c r="I23">
        <f t="shared" si="5"/>
        <v>0.0118848643240047</v>
      </c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7" spans="1:9">
      <c r="A27" s="10" t="s">
        <v>40</v>
      </c>
      <c r="B27" s="11" t="s">
        <v>32</v>
      </c>
      <c r="C27" s="11">
        <v>1</v>
      </c>
      <c r="D27" s="11">
        <v>2</v>
      </c>
      <c r="E27" s="11">
        <v>3</v>
      </c>
      <c r="F27" s="11">
        <v>4</v>
      </c>
      <c r="G27" s="11">
        <v>5</v>
      </c>
      <c r="H27" s="3" t="s">
        <v>1</v>
      </c>
      <c r="I27" s="3" t="s">
        <v>2</v>
      </c>
    </row>
    <row r="28" spans="1:9">
      <c r="A28" s="12"/>
      <c r="B28" t="s">
        <v>33</v>
      </c>
      <c r="C28">
        <v>94</v>
      </c>
      <c r="D28">
        <v>95</v>
      </c>
      <c r="E28">
        <v>57</v>
      </c>
      <c r="F28">
        <v>94.5</v>
      </c>
      <c r="G28">
        <v>76</v>
      </c>
      <c r="H28">
        <f>AVERAGE(C28:G28)</f>
        <v>83.3</v>
      </c>
      <c r="I28">
        <f>STDEV(C28:G28)</f>
        <v>16.7466414543335</v>
      </c>
    </row>
    <row r="29" spans="1:9">
      <c r="A29" s="12"/>
      <c r="B29" t="s">
        <v>34</v>
      </c>
      <c r="C29">
        <v>65</v>
      </c>
      <c r="D29">
        <v>56</v>
      </c>
      <c r="E29">
        <v>57</v>
      </c>
      <c r="F29">
        <v>60.5</v>
      </c>
      <c r="G29">
        <v>56.5</v>
      </c>
      <c r="H29">
        <f t="shared" ref="H29:H32" si="6">AVERAGE(C29:G29)</f>
        <v>59</v>
      </c>
      <c r="I29">
        <f t="shared" ref="I29:I32" si="7">STDEV(C29:G29)</f>
        <v>3.79143772202578</v>
      </c>
    </row>
    <row r="30" spans="1:9">
      <c r="A30" s="12"/>
      <c r="B30" t="s">
        <v>35</v>
      </c>
      <c r="C30">
        <v>70</v>
      </c>
      <c r="D30">
        <v>57</v>
      </c>
      <c r="E30">
        <v>59</v>
      </c>
      <c r="F30">
        <v>63.5</v>
      </c>
      <c r="G30">
        <v>58</v>
      </c>
      <c r="H30">
        <f t="shared" si="6"/>
        <v>61.5</v>
      </c>
      <c r="I30">
        <f t="shared" si="7"/>
        <v>5.3619026473818</v>
      </c>
    </row>
    <row r="31" spans="1:9">
      <c r="A31" s="12"/>
      <c r="B31" t="s">
        <v>36</v>
      </c>
      <c r="C31">
        <v>64</v>
      </c>
      <c r="D31">
        <v>63</v>
      </c>
      <c r="E31">
        <v>50</v>
      </c>
      <c r="F31">
        <v>63.5</v>
      </c>
      <c r="G31">
        <v>56.5</v>
      </c>
      <c r="H31">
        <f t="shared" si="6"/>
        <v>59.4</v>
      </c>
      <c r="I31">
        <f t="shared" si="7"/>
        <v>6.07659444096774</v>
      </c>
    </row>
    <row r="32" spans="1:9">
      <c r="A32" s="12"/>
      <c r="B32" t="s">
        <v>37</v>
      </c>
      <c r="C32">
        <v>43</v>
      </c>
      <c r="D32">
        <v>76</v>
      </c>
      <c r="E32">
        <v>45</v>
      </c>
      <c r="F32">
        <v>59.5</v>
      </c>
      <c r="G32">
        <v>60.5</v>
      </c>
      <c r="H32">
        <f t="shared" si="6"/>
        <v>56.8</v>
      </c>
      <c r="I32">
        <f t="shared" si="7"/>
        <v>13.4098844141178</v>
      </c>
    </row>
    <row r="33" spans="1:1">
      <c r="A33" s="12"/>
    </row>
    <row r="34" spans="1:1">
      <c r="A34" s="12"/>
    </row>
    <row r="35" spans="1:1">
      <c r="A35" s="12"/>
    </row>
    <row r="36" spans="1:9">
      <c r="A36" s="12"/>
      <c r="B36" s="11" t="s">
        <v>38</v>
      </c>
      <c r="C36" s="11">
        <v>1</v>
      </c>
      <c r="D36" s="11">
        <v>2</v>
      </c>
      <c r="E36" s="11">
        <v>3</v>
      </c>
      <c r="F36" s="11">
        <v>4</v>
      </c>
      <c r="G36" s="11">
        <v>5</v>
      </c>
      <c r="H36" s="3" t="s">
        <v>1</v>
      </c>
      <c r="I36" s="3" t="s">
        <v>2</v>
      </c>
    </row>
    <row r="37" spans="1:9">
      <c r="A37" s="12"/>
      <c r="B37" t="s">
        <v>33</v>
      </c>
      <c r="C37">
        <v>1.272</v>
      </c>
      <c r="D37">
        <v>1.3</v>
      </c>
      <c r="E37">
        <v>1.078</v>
      </c>
      <c r="F37">
        <v>1.286</v>
      </c>
      <c r="G37">
        <v>1.189</v>
      </c>
      <c r="H37">
        <f>AVERAGE(C37:G37)</f>
        <v>1.225</v>
      </c>
      <c r="I37">
        <f>STDEV(C37:G37)</f>
        <v>0.0928170243005021</v>
      </c>
    </row>
    <row r="38" spans="1:9">
      <c r="A38" s="12"/>
      <c r="B38" t="s">
        <v>34</v>
      </c>
      <c r="C38">
        <v>1.635</v>
      </c>
      <c r="D38">
        <v>1.686</v>
      </c>
      <c r="E38">
        <v>1.606</v>
      </c>
      <c r="F38">
        <v>1.6605</v>
      </c>
      <c r="G38">
        <v>1.646</v>
      </c>
      <c r="H38">
        <f t="shared" ref="H38:H41" si="8">AVERAGE(C38:G38)</f>
        <v>1.6467</v>
      </c>
      <c r="I38">
        <f t="shared" ref="I38:I41" si="9">STDEV(C38:G38)</f>
        <v>0.0297018517941221</v>
      </c>
    </row>
    <row r="39" spans="1:9">
      <c r="A39" s="12"/>
      <c r="B39" t="s">
        <v>35</v>
      </c>
      <c r="C39">
        <v>1.632</v>
      </c>
      <c r="D39">
        <v>1.648</v>
      </c>
      <c r="E39">
        <v>1.632</v>
      </c>
      <c r="F39">
        <v>1.64</v>
      </c>
      <c r="G39">
        <v>1.64</v>
      </c>
      <c r="H39">
        <f t="shared" si="8"/>
        <v>1.6384</v>
      </c>
      <c r="I39">
        <f t="shared" si="9"/>
        <v>0.00669328021227261</v>
      </c>
    </row>
    <row r="40" spans="1:9">
      <c r="A40" s="12"/>
      <c r="B40" t="s">
        <v>36</v>
      </c>
      <c r="C40">
        <v>1.1</v>
      </c>
      <c r="D40">
        <v>1.861</v>
      </c>
      <c r="E40">
        <v>1.506</v>
      </c>
      <c r="F40">
        <v>1.4805</v>
      </c>
      <c r="G40">
        <v>1.6835</v>
      </c>
      <c r="H40">
        <f t="shared" si="8"/>
        <v>1.5262</v>
      </c>
      <c r="I40">
        <f t="shared" si="9"/>
        <v>0.283274292868237</v>
      </c>
    </row>
    <row r="41" spans="1:9">
      <c r="A41" s="12"/>
      <c r="B41" t="s">
        <v>37</v>
      </c>
      <c r="C41">
        <v>1.717</v>
      </c>
      <c r="D41">
        <v>2.158</v>
      </c>
      <c r="E41">
        <v>1.517</v>
      </c>
      <c r="F41">
        <v>1.9375</v>
      </c>
      <c r="G41">
        <v>1.8375</v>
      </c>
      <c r="H41">
        <f t="shared" si="8"/>
        <v>1.8334</v>
      </c>
      <c r="I41">
        <f t="shared" si="9"/>
        <v>0.239727292981004</v>
      </c>
    </row>
    <row r="42" spans="1:1">
      <c r="A42" s="12"/>
    </row>
    <row r="43" spans="1:1">
      <c r="A43" s="12"/>
    </row>
    <row r="44" spans="1:9">
      <c r="A44" s="12"/>
      <c r="B44" s="14" t="s">
        <v>39</v>
      </c>
      <c r="C44" s="11">
        <v>1</v>
      </c>
      <c r="D44" s="11">
        <v>2</v>
      </c>
      <c r="E44" s="11">
        <v>3</v>
      </c>
      <c r="F44" s="11">
        <v>4</v>
      </c>
      <c r="G44" s="11">
        <v>5</v>
      </c>
      <c r="H44" s="3" t="s">
        <v>1</v>
      </c>
      <c r="I44" s="3" t="s">
        <v>2</v>
      </c>
    </row>
    <row r="45" spans="1:9">
      <c r="A45" s="12"/>
      <c r="B45" t="s">
        <v>33</v>
      </c>
      <c r="C45">
        <v>0.441</v>
      </c>
      <c r="D45">
        <v>0.445</v>
      </c>
      <c r="E45">
        <v>0.393</v>
      </c>
      <c r="F45">
        <v>0.443</v>
      </c>
      <c r="G45">
        <v>0.419</v>
      </c>
      <c r="H45">
        <f>AVERAGE(C45:G45)</f>
        <v>0.4282</v>
      </c>
      <c r="I45">
        <f>STDEV(C45:G45)</f>
        <v>0.02229798197147</v>
      </c>
    </row>
    <row r="46" spans="1:9">
      <c r="A46" s="12"/>
      <c r="B46" t="s">
        <v>34</v>
      </c>
      <c r="C46">
        <v>0.561</v>
      </c>
      <c r="D46">
        <v>0.574</v>
      </c>
      <c r="E46">
        <v>0.553</v>
      </c>
      <c r="F46">
        <v>0.5675</v>
      </c>
      <c r="G46">
        <v>0.5635</v>
      </c>
      <c r="H46">
        <f t="shared" ref="H46:H49" si="10">AVERAGE(C46:G46)</f>
        <v>0.5638</v>
      </c>
      <c r="I46">
        <f t="shared" ref="I46:I49" si="11">STDEV(C46:G46)</f>
        <v>0.00778299428240825</v>
      </c>
    </row>
    <row r="47" spans="1:9">
      <c r="A47" s="12"/>
      <c r="B47" t="s">
        <v>35</v>
      </c>
      <c r="C47">
        <v>0.531</v>
      </c>
      <c r="D47">
        <v>0.536</v>
      </c>
      <c r="E47">
        <v>0.544</v>
      </c>
      <c r="F47">
        <v>0.5335</v>
      </c>
      <c r="G47">
        <v>0.54</v>
      </c>
      <c r="H47">
        <f t="shared" si="10"/>
        <v>0.5369</v>
      </c>
      <c r="I47">
        <f t="shared" si="11"/>
        <v>0.00517687164221791</v>
      </c>
    </row>
    <row r="48" spans="1:9">
      <c r="A48" s="12"/>
      <c r="B48" t="s">
        <v>36</v>
      </c>
      <c r="C48">
        <v>0.425</v>
      </c>
      <c r="D48">
        <v>0.611</v>
      </c>
      <c r="E48">
        <v>0.525</v>
      </c>
      <c r="F48">
        <v>0.518</v>
      </c>
      <c r="G48">
        <v>0.568</v>
      </c>
      <c r="H48">
        <f t="shared" si="10"/>
        <v>0.5294</v>
      </c>
      <c r="I48">
        <f t="shared" si="11"/>
        <v>0.0692769803037055</v>
      </c>
    </row>
    <row r="49" spans="1:9">
      <c r="A49" s="12"/>
      <c r="B49" t="s">
        <v>37</v>
      </c>
      <c r="C49">
        <v>0.583</v>
      </c>
      <c r="D49">
        <v>0.648</v>
      </c>
      <c r="E49">
        <v>0.535</v>
      </c>
      <c r="F49">
        <v>0.6155</v>
      </c>
      <c r="G49">
        <v>0.5915</v>
      </c>
      <c r="H49">
        <f t="shared" si="10"/>
        <v>0.5946</v>
      </c>
      <c r="I49">
        <f t="shared" si="11"/>
        <v>0.0417872588237132</v>
      </c>
    </row>
  </sheetData>
  <mergeCells count="2">
    <mergeCell ref="A1:A23"/>
    <mergeCell ref="A27:A49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85" zoomScaleNormal="85" workbookViewId="0">
      <selection activeCell="A18" sqref="A18:A22"/>
    </sheetView>
  </sheetViews>
  <sheetFormatPr defaultColWidth="9" defaultRowHeight="14.25" outlineLevelCol="7"/>
  <cols>
    <col min="1" max="1" width="13.5833333333333" style="7" customWidth="1"/>
    <col min="2" max="6" width="9" style="7"/>
    <col min="7" max="7" width="9.83333333333333" style="7" customWidth="1"/>
    <col min="8" max="8" width="9" style="7"/>
    <col min="9" max="11" width="9" style="5"/>
  </cols>
  <sheetData>
    <row r="1" spans="1:8">
      <c r="A1" s="8" t="s">
        <v>41</v>
      </c>
      <c r="B1" s="2">
        <v>1</v>
      </c>
      <c r="C1" s="2">
        <v>2</v>
      </c>
      <c r="D1" s="2">
        <v>3</v>
      </c>
      <c r="E1" s="2">
        <v>4</v>
      </c>
      <c r="F1" s="3">
        <v>5</v>
      </c>
      <c r="G1" s="3" t="s">
        <v>1</v>
      </c>
      <c r="H1" s="3" t="s">
        <v>2</v>
      </c>
    </row>
    <row r="2" spans="1:8">
      <c r="A2" s="4" t="s">
        <v>17</v>
      </c>
      <c r="B2" s="7">
        <v>1.92298561972312</v>
      </c>
      <c r="C2" s="7">
        <v>1.81521239647873</v>
      </c>
      <c r="D2" s="7">
        <v>1.47592609059864</v>
      </c>
      <c r="E2" s="7">
        <v>1.37070230779609</v>
      </c>
      <c r="F2" s="7">
        <v>1.64262405374603</v>
      </c>
      <c r="G2" s="7">
        <f t="shared" ref="G2:G6" si="0">AVERAGE(B2:F2)</f>
        <v>1.64549009366852</v>
      </c>
      <c r="H2" s="7">
        <f>_xlfn.STDEV.P(B2:F2)</f>
        <v>0.204977032683231</v>
      </c>
    </row>
    <row r="3" spans="1:8">
      <c r="A3" s="6" t="s">
        <v>3</v>
      </c>
      <c r="B3" s="7">
        <v>1.73616877747544</v>
      </c>
      <c r="C3" s="7">
        <v>1.62053439907614</v>
      </c>
      <c r="D3" s="7">
        <v>0.85120688132113</v>
      </c>
      <c r="E3" s="7">
        <v>0.881935600628943</v>
      </c>
      <c r="F3" s="7">
        <v>1.00605987803553</v>
      </c>
      <c r="G3" s="7">
        <f>AVERAGE(D3:F3)</f>
        <v>0.913067453328534</v>
      </c>
      <c r="H3" s="7">
        <f>_xlfn.STDEV.P(D3:F3)</f>
        <v>0.0669415508098385</v>
      </c>
    </row>
    <row r="4" spans="1:8">
      <c r="A4" s="6" t="s">
        <v>4</v>
      </c>
      <c r="B4" s="7">
        <v>1.52796195801659</v>
      </c>
      <c r="C4" s="7">
        <v>2.02851285048232</v>
      </c>
      <c r="D4" s="7">
        <v>1.84937682700196</v>
      </c>
      <c r="E4" s="7">
        <v>1.79574550917416</v>
      </c>
      <c r="F4" s="7">
        <v>1.73672779609854</v>
      </c>
      <c r="G4" s="7">
        <f t="shared" si="0"/>
        <v>1.78766498815471</v>
      </c>
      <c r="H4" s="7">
        <f>_xlfn.STDEV.P(B4:F4)</f>
        <v>0.162432509097854</v>
      </c>
    </row>
    <row r="5" spans="1:8">
      <c r="A5" s="6" t="s">
        <v>5</v>
      </c>
      <c r="B5" s="7">
        <v>1.12252472297453</v>
      </c>
      <c r="C5" s="7">
        <v>1.04566353239231</v>
      </c>
      <c r="D5" s="7">
        <v>0.900780930003388</v>
      </c>
      <c r="E5" s="7">
        <v>1.1171279444964</v>
      </c>
      <c r="F5" s="7">
        <v>0.895349900747971</v>
      </c>
      <c r="G5" s="7">
        <f t="shared" si="0"/>
        <v>1.01628940612292</v>
      </c>
      <c r="H5" s="7">
        <f>_xlfn.STDEV.P(B5:F5)</f>
        <v>0.100285357533137</v>
      </c>
    </row>
    <row r="6" spans="1:8">
      <c r="A6" s="6" t="s">
        <v>6</v>
      </c>
      <c r="B6" s="7">
        <v>4.76705390088845</v>
      </c>
      <c r="C6" s="7">
        <v>5.31860058546665</v>
      </c>
      <c r="D6" s="7">
        <v>5.47264065522492</v>
      </c>
      <c r="E6" s="7">
        <v>4.49350984947329</v>
      </c>
      <c r="F6" s="7">
        <v>4.65498557854447</v>
      </c>
      <c r="G6" s="7">
        <f t="shared" si="0"/>
        <v>4.94135811391956</v>
      </c>
      <c r="H6" s="7">
        <f>_xlfn.STDEV.P(B6:F6)</f>
        <v>0.384065691438308</v>
      </c>
    </row>
    <row r="9" spans="1:8">
      <c r="A9" s="8" t="s">
        <v>42</v>
      </c>
      <c r="B9" s="2">
        <v>1</v>
      </c>
      <c r="C9" s="2">
        <v>2</v>
      </c>
      <c r="D9" s="2">
        <v>3</v>
      </c>
      <c r="E9" s="2">
        <v>4</v>
      </c>
      <c r="F9" s="3">
        <v>5</v>
      </c>
      <c r="G9" s="3" t="s">
        <v>1</v>
      </c>
      <c r="H9" s="3" t="s">
        <v>2</v>
      </c>
    </row>
    <row r="10" spans="1:8">
      <c r="A10" s="4" t="s">
        <v>17</v>
      </c>
      <c r="B10" s="7">
        <v>3.93579755286686</v>
      </c>
      <c r="C10" s="7">
        <v>3.21989578194401</v>
      </c>
      <c r="D10" s="7">
        <v>3.53335848045506</v>
      </c>
      <c r="E10" s="7">
        <v>3.43933168827239</v>
      </c>
      <c r="F10" s="7">
        <v>3.13095153681857</v>
      </c>
      <c r="G10" s="7">
        <f t="shared" ref="G10:G14" si="1">AVERAGE(B10:F10)</f>
        <v>3.45186700807138</v>
      </c>
      <c r="H10" s="7">
        <f>_xlfn.STDEV.P(B10:F10)</f>
        <v>0.282058205319477</v>
      </c>
    </row>
    <row r="11" spans="1:8">
      <c r="A11" s="6" t="s">
        <v>3</v>
      </c>
      <c r="B11" s="7">
        <v>3.96957086652173</v>
      </c>
      <c r="C11" s="7">
        <v>3.17659271199453</v>
      </c>
      <c r="D11" s="7">
        <v>3.01864693823263</v>
      </c>
      <c r="E11" s="7">
        <v>2.09740560386744</v>
      </c>
      <c r="F11" s="7">
        <v>2.76577851932784</v>
      </c>
      <c r="G11" s="7">
        <f t="shared" si="1"/>
        <v>3.00559892798883</v>
      </c>
      <c r="H11" s="7">
        <f>_xlfn.STDEV.P(B11:F11)</f>
        <v>0.606791556534494</v>
      </c>
    </row>
    <row r="12" spans="1:8">
      <c r="A12" s="6" t="s">
        <v>4</v>
      </c>
      <c r="B12" s="7">
        <v>6.12791140065142</v>
      </c>
      <c r="C12" s="7">
        <v>6.40556834987706</v>
      </c>
      <c r="D12" s="7">
        <v>6.54163212746717</v>
      </c>
      <c r="E12" s="7">
        <v>5.35718961344924</v>
      </c>
      <c r="F12" s="7">
        <v>5.45295826928192</v>
      </c>
      <c r="G12" s="7">
        <f t="shared" si="1"/>
        <v>5.97705195214536</v>
      </c>
      <c r="H12" s="7">
        <f>_xlfn.STDEV.P(B12:F12)</f>
        <v>0.48662904928623</v>
      </c>
    </row>
    <row r="13" spans="1:8">
      <c r="A13" s="6" t="s">
        <v>5</v>
      </c>
      <c r="B13" s="7">
        <v>4.0477413120163</v>
      </c>
      <c r="C13" s="7">
        <v>4.35133333028006</v>
      </c>
      <c r="D13" s="7">
        <v>4.3497439871051</v>
      </c>
      <c r="E13" s="7">
        <v>4.10961207432421</v>
      </c>
      <c r="F13" s="7">
        <v>3.49692324082239</v>
      </c>
      <c r="G13" s="7">
        <f t="shared" si="1"/>
        <v>4.07107078890961</v>
      </c>
      <c r="H13" s="7">
        <f>_xlfn.STDEV.P(B13:F13)</f>
        <v>0.312371876338449</v>
      </c>
    </row>
    <row r="14" spans="1:8">
      <c r="A14" s="6" t="s">
        <v>6</v>
      </c>
      <c r="B14" s="7">
        <v>4.59571160873986</v>
      </c>
      <c r="C14" s="7">
        <v>4.63958025639112</v>
      </c>
      <c r="D14" s="7">
        <v>4.07589704842102</v>
      </c>
      <c r="E14" s="7">
        <v>5.27011809079358</v>
      </c>
      <c r="F14" s="7">
        <v>5.19163624787667</v>
      </c>
      <c r="G14" s="7">
        <f t="shared" si="1"/>
        <v>4.75458865044445</v>
      </c>
      <c r="H14" s="7">
        <f>_xlfn.STDEV.P(B14:F14)</f>
        <v>0.437235026508312</v>
      </c>
    </row>
    <row r="17" spans="1:8">
      <c r="A17" s="8" t="s">
        <v>43</v>
      </c>
      <c r="B17" s="2">
        <v>1</v>
      </c>
      <c r="C17" s="2">
        <v>2</v>
      </c>
      <c r="D17" s="2">
        <v>3</v>
      </c>
      <c r="E17" s="2">
        <v>4</v>
      </c>
      <c r="F17" s="3">
        <v>5</v>
      </c>
      <c r="G17" s="3" t="s">
        <v>1</v>
      </c>
      <c r="H17" s="3" t="s">
        <v>2</v>
      </c>
    </row>
    <row r="18" spans="1:8">
      <c r="A18" s="4" t="s">
        <v>17</v>
      </c>
      <c r="B18" s="7">
        <f t="shared" ref="B18:F22" si="2">B10/B2</f>
        <v>2.04671190075439</v>
      </c>
      <c r="C18" s="7">
        <f t="shared" si="2"/>
        <v>1.77383968299808</v>
      </c>
      <c r="D18" s="7">
        <f t="shared" si="2"/>
        <v>2.39399418640395</v>
      </c>
      <c r="E18" s="7">
        <f t="shared" si="2"/>
        <v>2.50917479945181</v>
      </c>
      <c r="F18" s="7">
        <f t="shared" si="2"/>
        <v>1.90606702104379</v>
      </c>
      <c r="G18" s="9">
        <f>AVERAGE(B18:F18)</f>
        <v>2.1259575181304</v>
      </c>
      <c r="H18" s="7">
        <f>_xlfn.STDEV.P(B18:F18)</f>
        <v>0.281892819576213</v>
      </c>
    </row>
    <row r="19" spans="1:8">
      <c r="A19" s="6" t="s">
        <v>3</v>
      </c>
      <c r="B19" s="7">
        <f t="shared" si="2"/>
        <v>2.2863968745561</v>
      </c>
      <c r="C19" s="7">
        <f t="shared" si="2"/>
        <v>1.96021307156793</v>
      </c>
      <c r="D19" s="7">
        <f t="shared" si="2"/>
        <v>3.54631406826445</v>
      </c>
      <c r="E19" s="7">
        <f t="shared" si="2"/>
        <v>2.37818453226256</v>
      </c>
      <c r="F19" s="7">
        <f t="shared" si="2"/>
        <v>2.74911919231726</v>
      </c>
      <c r="G19" s="9">
        <f t="shared" ref="G18:G22" si="3">AVERAGE(B19:F19)</f>
        <v>2.58404554779366</v>
      </c>
      <c r="H19" s="7">
        <f>_xlfn.STDEV.P(B19:F19)</f>
        <v>0.54283523511188</v>
      </c>
    </row>
    <row r="20" spans="1:8">
      <c r="A20" s="6" t="s">
        <v>4</v>
      </c>
      <c r="B20" s="7">
        <f t="shared" si="2"/>
        <v>4.01051306840513</v>
      </c>
      <c r="C20" s="7">
        <f t="shared" si="2"/>
        <v>3.15776572396572</v>
      </c>
      <c r="D20" s="7">
        <f t="shared" si="2"/>
        <v>3.53720887596059</v>
      </c>
      <c r="E20" s="7">
        <f t="shared" si="2"/>
        <v>2.98326772144508</v>
      </c>
      <c r="F20" s="7">
        <f t="shared" si="2"/>
        <v>3.13978867703487</v>
      </c>
      <c r="G20" s="9">
        <f t="shared" si="3"/>
        <v>3.36570881336228</v>
      </c>
      <c r="H20" s="7">
        <f>_xlfn.STDEV.P(B20:F20)</f>
        <v>0.370331263602031</v>
      </c>
    </row>
    <row r="21" spans="1:8">
      <c r="A21" s="6" t="s">
        <v>5</v>
      </c>
      <c r="B21" s="7">
        <f t="shared" si="2"/>
        <v>3.60592620293508</v>
      </c>
      <c r="C21" s="7">
        <f t="shared" si="2"/>
        <v>4.1613130758466</v>
      </c>
      <c r="D21" s="7">
        <f t="shared" si="2"/>
        <v>4.82885887369834</v>
      </c>
      <c r="E21" s="7">
        <f t="shared" si="2"/>
        <v>3.67872999200357</v>
      </c>
      <c r="F21" s="7">
        <f t="shared" si="2"/>
        <v>3.90564988939081</v>
      </c>
      <c r="G21" s="9">
        <f t="shared" si="3"/>
        <v>4.03609560677488</v>
      </c>
      <c r="H21" s="7">
        <f>_xlfn.STDEV.P(B21:F21)</f>
        <v>0.441344535651793</v>
      </c>
    </row>
    <row r="22" spans="1:8">
      <c r="A22" s="6" t="s">
        <v>6</v>
      </c>
      <c r="B22" s="7">
        <f t="shared" si="2"/>
        <v>0.964056984521057</v>
      </c>
      <c r="C22" s="7">
        <f t="shared" si="2"/>
        <v>0.872331016746964</v>
      </c>
      <c r="D22" s="7">
        <f t="shared" si="2"/>
        <v>0.744777029080033</v>
      </c>
      <c r="E22" s="7">
        <f t="shared" si="2"/>
        <v>1.17282887260419</v>
      </c>
      <c r="F22" s="7">
        <f t="shared" si="2"/>
        <v>1.1152851411196</v>
      </c>
      <c r="G22" s="9">
        <f t="shared" si="3"/>
        <v>0.973855808814368</v>
      </c>
      <c r="H22" s="7">
        <f>_xlfn.STDEV.P(B22:F22)</f>
        <v>0.15650745914278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abSelected="1" workbookViewId="0">
      <selection activeCell="C42" sqref="C42"/>
    </sheetView>
  </sheetViews>
  <sheetFormatPr defaultColWidth="9" defaultRowHeight="14.25" outlineLevelCol="7"/>
  <cols>
    <col min="1" max="1" width="15.9166666666667" customWidth="1"/>
  </cols>
  <sheetData>
    <row r="1" spans="1:8">
      <c r="A1" s="1" t="s">
        <v>44</v>
      </c>
      <c r="B1" s="2">
        <v>1</v>
      </c>
      <c r="C1" s="2">
        <v>2</v>
      </c>
      <c r="D1" s="2">
        <v>3</v>
      </c>
      <c r="E1" s="2">
        <v>4</v>
      </c>
      <c r="F1" s="3">
        <v>5</v>
      </c>
      <c r="G1" s="3" t="s">
        <v>1</v>
      </c>
      <c r="H1" s="3" t="s">
        <v>2</v>
      </c>
    </row>
    <row r="2" spans="1:8">
      <c r="A2" s="4" t="s">
        <v>17</v>
      </c>
      <c r="B2" s="5">
        <v>115.862657596785</v>
      </c>
      <c r="C2" s="5">
        <v>109.735822671874</v>
      </c>
      <c r="D2" s="5">
        <v>131.431482734461</v>
      </c>
      <c r="E2" s="5">
        <v>112.775786330383</v>
      </c>
      <c r="F2" s="5">
        <v>141.95006637485</v>
      </c>
      <c r="G2" s="5">
        <f t="shared" ref="G2:G6" si="0">AVERAGE(B2:F2)</f>
        <v>122.351163141671</v>
      </c>
      <c r="H2" s="5">
        <f>_xlfn.STDEV.P(B2:F2)</f>
        <v>12.3248089015918</v>
      </c>
    </row>
    <row r="3" spans="1:8">
      <c r="A3" s="6" t="s">
        <v>3</v>
      </c>
      <c r="B3" s="5">
        <v>72.8227840119779</v>
      </c>
      <c r="C3" s="5">
        <v>115.724269445394</v>
      </c>
      <c r="D3" s="5">
        <v>108.719599737345</v>
      </c>
      <c r="E3" s="5">
        <v>80.6850413334845</v>
      </c>
      <c r="F3" s="5">
        <v>56.299096494703</v>
      </c>
      <c r="G3" s="5">
        <f t="shared" si="0"/>
        <v>86.8501582045809</v>
      </c>
      <c r="H3" s="5">
        <f>_xlfn.STDEV.P(B3:F3)</f>
        <v>22.271641328273</v>
      </c>
    </row>
    <row r="4" spans="1:8">
      <c r="A4" s="6" t="s">
        <v>4</v>
      </c>
      <c r="B4" s="5">
        <v>258.994963972792</v>
      </c>
      <c r="C4" s="5">
        <v>261.433624446052</v>
      </c>
      <c r="D4" s="5">
        <v>263.779597542691</v>
      </c>
      <c r="E4" s="5">
        <v>244.137991857751</v>
      </c>
      <c r="F4" s="5">
        <v>229.617454109936</v>
      </c>
      <c r="G4" s="5">
        <f t="shared" si="0"/>
        <v>251.592726385844</v>
      </c>
      <c r="H4" s="5">
        <f>_xlfn.STDEV.P(B4:F4)</f>
        <v>12.9509990580129</v>
      </c>
    </row>
    <row r="5" spans="1:8">
      <c r="A5" s="6" t="s">
        <v>5</v>
      </c>
      <c r="B5" s="5">
        <v>103.106549872497</v>
      </c>
      <c r="C5" s="5">
        <v>131.333973495898</v>
      </c>
      <c r="D5" s="5">
        <v>147.632322884996</v>
      </c>
      <c r="E5" s="5">
        <v>131.636158017119</v>
      </c>
      <c r="F5" s="5">
        <v>124.23248987228</v>
      </c>
      <c r="G5" s="5">
        <f t="shared" si="0"/>
        <v>127.588298828558</v>
      </c>
      <c r="H5" s="5">
        <f>_xlfn.STDEV.P(B5:F5)</f>
        <v>14.4415762906801</v>
      </c>
    </row>
    <row r="6" spans="1:8">
      <c r="A6" s="6" t="s">
        <v>6</v>
      </c>
      <c r="B6" s="5">
        <v>254.869220262648</v>
      </c>
      <c r="C6" s="5">
        <v>231.673602159928</v>
      </c>
      <c r="D6" s="5">
        <v>231.489315848592</v>
      </c>
      <c r="E6" s="5">
        <v>249.095097041661</v>
      </c>
      <c r="F6" s="5">
        <v>246.911646169979</v>
      </c>
      <c r="G6" s="5">
        <f t="shared" si="0"/>
        <v>242.807776296562</v>
      </c>
      <c r="H6" s="5">
        <f>_xlfn.STDEV.P(B6:F6)</f>
        <v>9.52814736718398</v>
      </c>
    </row>
    <row r="7" spans="2:8">
      <c r="B7" s="5"/>
      <c r="C7" s="5"/>
      <c r="D7" s="5"/>
      <c r="E7" s="5"/>
      <c r="F7" s="5"/>
      <c r="G7" s="5"/>
      <c r="H7" s="5"/>
    </row>
    <row r="8" spans="1:8">
      <c r="A8" s="1" t="s">
        <v>45</v>
      </c>
      <c r="B8" s="2">
        <v>1</v>
      </c>
      <c r="C8" s="2">
        <v>2</v>
      </c>
      <c r="D8" s="2">
        <v>3</v>
      </c>
      <c r="E8" s="2">
        <v>4</v>
      </c>
      <c r="F8" s="3">
        <v>5</v>
      </c>
      <c r="G8" s="3" t="s">
        <v>1</v>
      </c>
      <c r="H8" s="3" t="s">
        <v>2</v>
      </c>
    </row>
    <row r="9" spans="1:8">
      <c r="A9" s="4" t="s">
        <v>17</v>
      </c>
      <c r="B9" s="5">
        <v>11.3254922166469</v>
      </c>
      <c r="C9" s="5">
        <v>11.589358489613</v>
      </c>
      <c r="D9" s="5">
        <v>9.86244704639987</v>
      </c>
      <c r="E9" s="5">
        <v>10.9148605114303</v>
      </c>
      <c r="F9" s="5">
        <v>6.68382492470071</v>
      </c>
      <c r="G9" s="5">
        <f t="shared" ref="G9:G13" si="1">AVERAGE(B9:F9)</f>
        <v>10.0751966377582</v>
      </c>
      <c r="H9" s="5">
        <f>_xlfn.STDEV.P(B9:F9)</f>
        <v>1.79486072182221</v>
      </c>
    </row>
    <row r="10" spans="1:8">
      <c r="A10" s="6" t="s">
        <v>3</v>
      </c>
      <c r="B10" s="5">
        <v>9.18798880924552</v>
      </c>
      <c r="C10" s="5">
        <v>7.69128374003834</v>
      </c>
      <c r="D10" s="5">
        <v>7.08598254452721</v>
      </c>
      <c r="E10" s="5">
        <v>8.39564524359275</v>
      </c>
      <c r="F10" s="5">
        <v>8.0857130938653</v>
      </c>
      <c r="G10" s="5">
        <f t="shared" si="1"/>
        <v>8.08932268625382</v>
      </c>
      <c r="H10" s="5">
        <f>_xlfn.STDEV.P(B10:F10)</f>
        <v>0.702287723202647</v>
      </c>
    </row>
    <row r="11" spans="1:8">
      <c r="A11" s="6" t="s">
        <v>4</v>
      </c>
      <c r="B11" s="5">
        <v>8.39983255304549</v>
      </c>
      <c r="C11" s="5">
        <v>12.6515727857809</v>
      </c>
      <c r="D11" s="5">
        <v>14.1521776433461</v>
      </c>
      <c r="E11" s="5">
        <v>14.0228526488823</v>
      </c>
      <c r="F11" s="5">
        <v>7.87453412153648</v>
      </c>
      <c r="G11" s="5">
        <f t="shared" si="1"/>
        <v>11.4201939505183</v>
      </c>
      <c r="H11" s="5">
        <f>_xlfn.STDEV.P(B11:F11)</f>
        <v>2.73671875165055</v>
      </c>
    </row>
    <row r="12" spans="1:8">
      <c r="A12" s="6" t="s">
        <v>5</v>
      </c>
      <c r="B12" s="5">
        <v>12.24527199258</v>
      </c>
      <c r="C12" s="5">
        <v>9.9256762865213</v>
      </c>
      <c r="D12" s="5">
        <v>6.55465429699115</v>
      </c>
      <c r="E12" s="5">
        <v>10.0826488942832</v>
      </c>
      <c r="F12" s="5">
        <v>10.0625389463663</v>
      </c>
      <c r="G12" s="5">
        <f t="shared" si="1"/>
        <v>9.77415808334839</v>
      </c>
      <c r="H12" s="5">
        <f>_xlfn.STDEV.P(B12:F12)</f>
        <v>1.82608304582489</v>
      </c>
    </row>
    <row r="13" spans="1:8">
      <c r="A13" s="4" t="s">
        <v>6</v>
      </c>
      <c r="B13" s="5">
        <v>14.662785327304</v>
      </c>
      <c r="C13" s="5">
        <v>13.5519239661265</v>
      </c>
      <c r="D13" s="5">
        <v>13.7119394788102</v>
      </c>
      <c r="E13" s="5">
        <v>14.1701047705756</v>
      </c>
      <c r="F13" s="5">
        <v>12.3440349776379</v>
      </c>
      <c r="G13" s="5">
        <f t="shared" si="1"/>
        <v>13.6881577040908</v>
      </c>
      <c r="H13" s="5">
        <f>_xlfn.STDEV.P(B13:F13)</f>
        <v>0.775624018034411</v>
      </c>
    </row>
    <row r="14" spans="2:8">
      <c r="B14" s="5"/>
      <c r="C14" s="5"/>
      <c r="D14" s="5"/>
      <c r="E14" s="5"/>
      <c r="F14" s="5"/>
      <c r="G14" s="5"/>
      <c r="H14" s="5"/>
    </row>
    <row r="15" spans="1:8">
      <c r="A15" s="1" t="s">
        <v>46</v>
      </c>
      <c r="B15" s="2">
        <v>1</v>
      </c>
      <c r="C15" s="2">
        <v>2</v>
      </c>
      <c r="D15" s="2">
        <v>3</v>
      </c>
      <c r="E15" s="2">
        <v>4</v>
      </c>
      <c r="F15" s="3">
        <v>5</v>
      </c>
      <c r="G15" s="3" t="s">
        <v>1</v>
      </c>
      <c r="H15" s="3" t="s">
        <v>2</v>
      </c>
    </row>
    <row r="16" spans="1:8">
      <c r="A16" s="4" t="s">
        <v>17</v>
      </c>
      <c r="B16" s="5">
        <v>68.3824810944686</v>
      </c>
      <c r="C16" s="5">
        <v>71.77547942193</v>
      </c>
      <c r="D16" s="5">
        <v>127.335426819532</v>
      </c>
      <c r="E16" s="5">
        <v>77.6401103305438</v>
      </c>
      <c r="F16" s="5">
        <v>121.989355755916</v>
      </c>
      <c r="G16" s="5">
        <f t="shared" ref="G16:G20" si="2">AVERAGE(B16:F16)</f>
        <v>93.4245706844781</v>
      </c>
      <c r="H16" s="5">
        <f>_xlfn.STDEV.P(B16:F16)</f>
        <v>25.7325929598355</v>
      </c>
    </row>
    <row r="17" spans="1:8">
      <c r="A17" s="6" t="s">
        <v>3</v>
      </c>
      <c r="B17" s="5">
        <v>56.8516396719705</v>
      </c>
      <c r="C17" s="5">
        <v>91.7779583981471</v>
      </c>
      <c r="D17" s="5">
        <v>86.0459788181402</v>
      </c>
      <c r="E17" s="5">
        <v>75.1590211058112</v>
      </c>
      <c r="F17" s="5">
        <v>48.1080425512162</v>
      </c>
      <c r="G17" s="5">
        <f t="shared" si="2"/>
        <v>71.588528109057</v>
      </c>
      <c r="H17" s="5">
        <f>_xlfn.STDEV.P(B17:F17)</f>
        <v>16.7205770204415</v>
      </c>
    </row>
    <row r="18" spans="1:8">
      <c r="A18" s="6" t="s">
        <v>4</v>
      </c>
      <c r="B18" s="5">
        <v>144.553124166878</v>
      </c>
      <c r="C18" s="5">
        <v>170.766353269623</v>
      </c>
      <c r="D18" s="5">
        <v>132.533185273253</v>
      </c>
      <c r="E18" s="5">
        <v>163.033325645064</v>
      </c>
      <c r="F18" s="5">
        <v>105.545347656569</v>
      </c>
      <c r="G18" s="5">
        <f t="shared" si="2"/>
        <v>143.286267202277</v>
      </c>
      <c r="H18" s="5">
        <f>_xlfn.STDEV.P(B18:F18)</f>
        <v>23.1806477610452</v>
      </c>
    </row>
    <row r="19" spans="1:8">
      <c r="A19" s="6" t="s">
        <v>5</v>
      </c>
      <c r="B19" s="5">
        <v>81.0559226434712</v>
      </c>
      <c r="C19" s="5">
        <v>88.5224271790379</v>
      </c>
      <c r="D19" s="5">
        <v>114.494359764564</v>
      </c>
      <c r="E19" s="5">
        <v>90.8292363617818</v>
      </c>
      <c r="F19" s="5">
        <v>90.1798527663102</v>
      </c>
      <c r="G19" s="5">
        <f t="shared" si="2"/>
        <v>93.016359743033</v>
      </c>
      <c r="H19" s="5">
        <f>_xlfn.STDEV.P(B19:F19)</f>
        <v>11.2905380823148</v>
      </c>
    </row>
    <row r="20" spans="1:8">
      <c r="A20" s="6" t="s">
        <v>6</v>
      </c>
      <c r="B20" s="5">
        <v>190</v>
      </c>
      <c r="C20" s="5">
        <v>230.499803790554</v>
      </c>
      <c r="D20" s="5">
        <v>183.419901438063</v>
      </c>
      <c r="E20" s="5">
        <v>169.156773089085</v>
      </c>
      <c r="F20" s="5">
        <v>180.696669093998</v>
      </c>
      <c r="G20" s="5">
        <f t="shared" si="2"/>
        <v>190.75462948234</v>
      </c>
      <c r="H20" s="5">
        <f>_xlfn.STDEV.P(B20:F20)</f>
        <v>20.9841680792285</v>
      </c>
    </row>
    <row r="21" spans="2:8">
      <c r="B21" s="5"/>
      <c r="C21" s="5"/>
      <c r="D21" s="5"/>
      <c r="E21" s="5"/>
      <c r="F21" s="5"/>
      <c r="G21" s="5"/>
      <c r="H21" s="5"/>
    </row>
    <row r="22" spans="1:8">
      <c r="A22" s="1" t="s">
        <v>47</v>
      </c>
      <c r="B22" s="2">
        <v>1</v>
      </c>
      <c r="C22" s="2">
        <v>2</v>
      </c>
      <c r="D22" s="2">
        <v>3</v>
      </c>
      <c r="E22" s="2">
        <v>4</v>
      </c>
      <c r="F22" s="3">
        <v>5</v>
      </c>
      <c r="G22" s="3" t="s">
        <v>1</v>
      </c>
      <c r="H22" s="3" t="s">
        <v>2</v>
      </c>
    </row>
    <row r="23" spans="1:8">
      <c r="A23" s="4" t="s">
        <v>17</v>
      </c>
      <c r="B23" s="5">
        <v>12.3659905546265</v>
      </c>
      <c r="C23" s="5">
        <v>15.3945376857085</v>
      </c>
      <c r="D23" s="5">
        <v>10.7269880262567</v>
      </c>
      <c r="E23" s="5">
        <v>14.1420015321927</v>
      </c>
      <c r="F23" s="5">
        <v>9.87657029070139</v>
      </c>
      <c r="G23" s="5">
        <f t="shared" ref="G23:G27" si="3">AVERAGE(B23:F23)</f>
        <v>12.5012176178972</v>
      </c>
      <c r="H23" s="5">
        <f>_xlfn.STDEV.P(B23:F23)</f>
        <v>2.05516050287369</v>
      </c>
    </row>
    <row r="24" spans="1:8">
      <c r="A24" s="6" t="s">
        <v>3</v>
      </c>
      <c r="B24" s="5">
        <v>14.3707371782491</v>
      </c>
      <c r="C24" s="5">
        <v>13.5454107633383</v>
      </c>
      <c r="D24" s="5">
        <v>9.22584039925924</v>
      </c>
      <c r="E24" s="5">
        <v>9.4680655005619</v>
      </c>
      <c r="F24" s="5">
        <v>9.55587698015487</v>
      </c>
      <c r="G24" s="5">
        <f t="shared" si="3"/>
        <v>11.2331861643127</v>
      </c>
      <c r="H24" s="5">
        <f>_xlfn.STDEV.P(B24:F24)</f>
        <v>2.24272437177335</v>
      </c>
    </row>
    <row r="25" spans="1:8">
      <c r="A25" s="6" t="s">
        <v>4</v>
      </c>
      <c r="B25" s="5">
        <v>10.9904064733259</v>
      </c>
      <c r="C25" s="5">
        <v>14.4891347688014</v>
      </c>
      <c r="D25" s="5">
        <v>15.0137606965568</v>
      </c>
      <c r="E25" s="5">
        <v>16.2431571794691</v>
      </c>
      <c r="F25" s="5">
        <v>13.0308817792743</v>
      </c>
      <c r="G25" s="5">
        <f t="shared" si="3"/>
        <v>13.9534681794855</v>
      </c>
      <c r="H25" s="5">
        <f>_xlfn.STDEV.P(B25:F25)</f>
        <v>1.80470135887779</v>
      </c>
    </row>
    <row r="26" spans="1:8">
      <c r="A26" s="6" t="s">
        <v>5</v>
      </c>
      <c r="B26" s="5">
        <v>13.493055298677</v>
      </c>
      <c r="C26" s="5">
        <v>13.7191061555527</v>
      </c>
      <c r="D26" s="5">
        <v>7.50688416921612</v>
      </c>
      <c r="E26" s="5">
        <v>13.0608969306</v>
      </c>
      <c r="F26" s="5">
        <v>12.3176743863478</v>
      </c>
      <c r="G26" s="5">
        <f t="shared" si="3"/>
        <v>12.0195233880787</v>
      </c>
      <c r="H26" s="5">
        <f>_xlfn.STDEV.P(B26:F26)</f>
        <v>2.30638866921839</v>
      </c>
    </row>
    <row r="27" spans="1:8">
      <c r="A27" s="6" t="s">
        <v>6</v>
      </c>
      <c r="B27" s="5">
        <v>14.8138289305577</v>
      </c>
      <c r="C27" s="5">
        <v>14.0692568425128</v>
      </c>
      <c r="D27" s="5">
        <v>15.4330838829443</v>
      </c>
      <c r="E27" s="5">
        <v>16.6180263821922</v>
      </c>
      <c r="F27" s="5">
        <v>13.9066776191929</v>
      </c>
      <c r="G27" s="5">
        <f t="shared" si="3"/>
        <v>14.96817473148</v>
      </c>
      <c r="H27" s="5">
        <f>_xlfn.STDEV.P(B27:F27)</f>
        <v>0.989626505832829</v>
      </c>
    </row>
    <row r="28" spans="1:8">
      <c r="A28" s="5"/>
      <c r="B28" s="5"/>
      <c r="C28" s="5"/>
      <c r="D28" s="5"/>
      <c r="E28" s="5"/>
      <c r="F28" s="5"/>
      <c r="G28" s="5"/>
      <c r="H28" s="5"/>
    </row>
    <row r="29" spans="2:8">
      <c r="B29" s="5"/>
      <c r="C29" s="5"/>
      <c r="D29" s="5"/>
      <c r="E29" s="5"/>
      <c r="F29" s="5"/>
      <c r="G29" s="5"/>
      <c r="H29" s="5"/>
    </row>
    <row r="30" spans="1:8">
      <c r="A30" s="1" t="s">
        <v>48</v>
      </c>
      <c r="B30" s="2">
        <v>1</v>
      </c>
      <c r="C30" s="2">
        <v>2</v>
      </c>
      <c r="D30" s="2">
        <v>3</v>
      </c>
      <c r="E30" s="2">
        <v>4</v>
      </c>
      <c r="F30" s="3">
        <v>5</v>
      </c>
      <c r="G30" s="3" t="s">
        <v>1</v>
      </c>
      <c r="H30" s="3" t="s">
        <v>2</v>
      </c>
    </row>
    <row r="31" spans="1:8">
      <c r="A31" s="4" t="s">
        <v>17</v>
      </c>
      <c r="B31" s="5">
        <f t="shared" ref="B31:F35" si="4">(B2/179.17-2*B23/251.23)*179.17*9/1000</f>
        <v>0.884020689066827</v>
      </c>
      <c r="C31" s="5">
        <f t="shared" si="4"/>
        <v>0.790001468216467</v>
      </c>
      <c r="D31" s="5">
        <f t="shared" si="4"/>
        <v>1.04518012443756</v>
      </c>
      <c r="E31" s="5">
        <f t="shared" si="4"/>
        <v>0.83344004990099</v>
      </c>
      <c r="F31" s="5">
        <f t="shared" si="4"/>
        <v>1.15076425903138</v>
      </c>
      <c r="G31" s="5">
        <f>AVERAGE(B31:F31)</f>
        <v>0.940681318130644</v>
      </c>
      <c r="H31" s="5">
        <f>_xlfn.STDEV.P(B31:F31)</f>
        <v>0.135992923525191</v>
      </c>
    </row>
    <row r="32" spans="1:8">
      <c r="A32" s="6" t="s">
        <v>3</v>
      </c>
      <c r="B32" s="5">
        <f t="shared" si="4"/>
        <v>0.470926730891529</v>
      </c>
      <c r="C32" s="5">
        <f t="shared" si="4"/>
        <v>0.867634882293059</v>
      </c>
      <c r="D32" s="5">
        <f t="shared" si="4"/>
        <v>0.860043531982978</v>
      </c>
      <c r="E32" s="5">
        <f t="shared" si="4"/>
        <v>0.60462304296724</v>
      </c>
      <c r="F32" s="5">
        <f t="shared" si="4"/>
        <v>0.384022296292878</v>
      </c>
      <c r="G32" s="5">
        <f>AVERAGE(B32:F32)</f>
        <v>0.637450096885537</v>
      </c>
      <c r="H32" s="5">
        <f>_xlfn.STDEV.P(B32:F32)</f>
        <v>0.197770660000793</v>
      </c>
    </row>
    <row r="33" spans="1:8">
      <c r="A33" s="6" t="s">
        <v>4</v>
      </c>
      <c r="B33" s="5">
        <f t="shared" si="4"/>
        <v>2.18986993149344</v>
      </c>
      <c r="C33" s="5">
        <f t="shared" si="4"/>
        <v>2.16690441527192</v>
      </c>
      <c r="D33" s="5">
        <f t="shared" si="4"/>
        <v>2.18128350731925</v>
      </c>
      <c r="E33" s="5">
        <f t="shared" si="4"/>
        <v>1.98872719323563</v>
      </c>
      <c r="F33" s="5">
        <f t="shared" si="4"/>
        <v>1.8992785948067</v>
      </c>
      <c r="G33" s="5">
        <f>AVERAGE(B33:F33)</f>
        <v>2.08521272842539</v>
      </c>
      <c r="H33" s="5">
        <f>_xlfn.STDEV.P(B33:F33)</f>
        <v>0.118943025820364</v>
      </c>
    </row>
    <row r="34" spans="1:8">
      <c r="A34" s="6" t="s">
        <v>5</v>
      </c>
      <c r="B34" s="5">
        <f t="shared" si="4"/>
        <v>0.754747497506888</v>
      </c>
      <c r="C34" s="5">
        <f t="shared" si="4"/>
        <v>1.00589247683136</v>
      </c>
      <c r="D34" s="5">
        <f t="shared" si="4"/>
        <v>1.23232442163279</v>
      </c>
      <c r="E34" s="5">
        <f t="shared" si="4"/>
        <v>1.01706162302578</v>
      </c>
      <c r="F34" s="5">
        <f t="shared" si="4"/>
        <v>0.959969418139081</v>
      </c>
      <c r="G34" s="5">
        <f>AVERAGE(B34:F34)</f>
        <v>0.99399908742718</v>
      </c>
      <c r="H34" s="5">
        <f>_xlfn.STDEV.P(B34:F34)</f>
        <v>0.152231166227692</v>
      </c>
    </row>
    <row r="35" spans="1:8">
      <c r="A35" s="6" t="s">
        <v>6</v>
      </c>
      <c r="B35" s="5">
        <f t="shared" si="4"/>
        <v>2.10365665218517</v>
      </c>
      <c r="C35" s="5">
        <f t="shared" si="4"/>
        <v>1.90445422188128</v>
      </c>
      <c r="D35" s="5">
        <f t="shared" si="4"/>
        <v>1.88528808612923</v>
      </c>
      <c r="E35" s="5">
        <f t="shared" si="4"/>
        <v>2.0285289133616</v>
      </c>
      <c r="F35" s="5">
        <f t="shared" si="4"/>
        <v>2.04368366072125</v>
      </c>
      <c r="G35" s="5">
        <f>AVERAGE(B35:F35)</f>
        <v>1.99312230685571</v>
      </c>
      <c r="H35" s="5">
        <f>_xlfn.STDEV.P(B35:F35)</f>
        <v>0.0842830567066853</v>
      </c>
    </row>
    <row r="36" spans="1:8">
      <c r="A36" s="5"/>
      <c r="B36" s="5"/>
      <c r="C36" s="5"/>
      <c r="D36" s="5"/>
      <c r="E36" s="5"/>
      <c r="F36" s="5"/>
      <c r="G36" s="5"/>
      <c r="H36" s="5"/>
    </row>
    <row r="37" spans="2:8">
      <c r="B37" s="5"/>
      <c r="C37" s="5"/>
      <c r="D37" s="5"/>
      <c r="E37" s="5"/>
      <c r="F37" s="5"/>
      <c r="G37" s="5"/>
      <c r="H37" s="5"/>
    </row>
    <row r="38" spans="1:8">
      <c r="A38" s="1" t="s">
        <v>49</v>
      </c>
      <c r="B38" s="2">
        <v>1</v>
      </c>
      <c r="C38" s="2">
        <v>2</v>
      </c>
      <c r="D38" s="2">
        <v>3</v>
      </c>
      <c r="E38" s="2">
        <v>4</v>
      </c>
      <c r="F38" s="3">
        <v>5</v>
      </c>
      <c r="G38" s="3" t="s">
        <v>1</v>
      </c>
      <c r="H38" s="3" t="s">
        <v>2</v>
      </c>
    </row>
    <row r="39" spans="1:8">
      <c r="A39" s="4" t="s">
        <v>17</v>
      </c>
      <c r="B39" s="5">
        <f t="shared" ref="B39:F43" si="5">45*B23/1000</f>
        <v>0.556469574958192</v>
      </c>
      <c r="C39" s="5">
        <f t="shared" si="5"/>
        <v>0.692754195856882</v>
      </c>
      <c r="D39" s="5">
        <f t="shared" si="5"/>
        <v>0.482714461181552</v>
      </c>
      <c r="E39" s="5">
        <f t="shared" si="5"/>
        <v>0.636390068948671</v>
      </c>
      <c r="F39" s="5">
        <f t="shared" si="5"/>
        <v>0.444445663081563</v>
      </c>
      <c r="G39" s="5">
        <f>AVERAGE(B39:E39)</f>
        <v>0.592082075236325</v>
      </c>
      <c r="H39" s="5">
        <f>_xlfn.STDEV.P(B39:E39)</f>
        <v>0.079573235696978</v>
      </c>
    </row>
    <row r="40" spans="1:8">
      <c r="A40" s="6" t="s">
        <v>3</v>
      </c>
      <c r="B40" s="5">
        <f t="shared" si="5"/>
        <v>0.646683173021209</v>
      </c>
      <c r="C40" s="5">
        <f t="shared" si="5"/>
        <v>0.609543484350223</v>
      </c>
      <c r="D40" s="5">
        <f t="shared" si="5"/>
        <v>0.415162817966666</v>
      </c>
      <c r="E40" s="5">
        <f t="shared" si="5"/>
        <v>0.426062947525286</v>
      </c>
      <c r="F40" s="5">
        <f t="shared" si="5"/>
        <v>0.430014464106969</v>
      </c>
      <c r="G40" s="5">
        <f>AVERAGE(B40:F40)</f>
        <v>0.505493377394071</v>
      </c>
      <c r="H40" s="5">
        <f>_xlfn.STDEV.P(B40:F40)</f>
        <v>0.100922596729801</v>
      </c>
    </row>
    <row r="41" spans="1:8">
      <c r="A41" s="6" t="s">
        <v>4</v>
      </c>
      <c r="B41" s="5">
        <f t="shared" si="5"/>
        <v>0.494568291299665</v>
      </c>
      <c r="C41" s="5">
        <f t="shared" si="5"/>
        <v>0.652011064596063</v>
      </c>
      <c r="D41" s="5">
        <f t="shared" si="5"/>
        <v>0.675619231345056</v>
      </c>
      <c r="E41" s="5">
        <f t="shared" si="5"/>
        <v>0.730942073076109</v>
      </c>
      <c r="F41" s="5">
        <f t="shared" si="5"/>
        <v>0.586389680067343</v>
      </c>
      <c r="G41" s="5">
        <f t="shared" ref="G41:G43" si="6">AVERAGE(B41:F41)</f>
        <v>0.627906068076847</v>
      </c>
      <c r="H41" s="5">
        <f>_xlfn.STDEV.P(B41:F41)</f>
        <v>0.0812115611495006</v>
      </c>
    </row>
    <row r="42" spans="1:8">
      <c r="A42" s="6" t="s">
        <v>5</v>
      </c>
      <c r="B42" s="5">
        <f t="shared" si="5"/>
        <v>0.607187488440465</v>
      </c>
      <c r="C42" s="5">
        <f t="shared" si="5"/>
        <v>0.617359776999871</v>
      </c>
      <c r="D42" s="5">
        <f t="shared" si="5"/>
        <v>0.337809787614725</v>
      </c>
      <c r="E42" s="5">
        <f t="shared" si="5"/>
        <v>0.587740361877</v>
      </c>
      <c r="F42" s="5">
        <f t="shared" si="5"/>
        <v>0.554295347385651</v>
      </c>
      <c r="G42" s="5">
        <f t="shared" si="6"/>
        <v>0.540878552463543</v>
      </c>
      <c r="H42" s="5">
        <f>_xlfn.STDEV.P(B42:F42)</f>
        <v>0.103787490114828</v>
      </c>
    </row>
    <row r="43" spans="1:8">
      <c r="A43" s="6" t="s">
        <v>6</v>
      </c>
      <c r="B43" s="5">
        <f t="shared" si="5"/>
        <v>0.666622301875097</v>
      </c>
      <c r="C43" s="5">
        <f t="shared" si="5"/>
        <v>0.633116557913076</v>
      </c>
      <c r="D43" s="5">
        <f t="shared" si="5"/>
        <v>0.694488774732493</v>
      </c>
      <c r="E43" s="5">
        <f t="shared" si="5"/>
        <v>0.747811187198649</v>
      </c>
      <c r="F43" s="5">
        <f t="shared" si="5"/>
        <v>0.62580049286368</v>
      </c>
      <c r="G43" s="5">
        <f t="shared" si="6"/>
        <v>0.673567862916599</v>
      </c>
      <c r="H43" s="5">
        <f>_xlfn.STDEV.P(B43:F43)</f>
        <v>0.0445331927624773</v>
      </c>
    </row>
    <row r="44" spans="1:8">
      <c r="A44" s="5"/>
      <c r="B44" s="5"/>
      <c r="C44" s="5"/>
      <c r="D44" s="5"/>
      <c r="E44" s="5"/>
      <c r="F44" s="5"/>
      <c r="G44" s="5"/>
      <c r="H44" s="5"/>
    </row>
    <row r="45" spans="2:8">
      <c r="B45" s="5"/>
      <c r="C45" s="5"/>
      <c r="D45" s="5"/>
      <c r="E45" s="5"/>
      <c r="F45" s="5"/>
      <c r="G45" s="5"/>
      <c r="H45" s="5"/>
    </row>
    <row r="46" spans="1:8">
      <c r="A46" s="1" t="s">
        <v>50</v>
      </c>
      <c r="B46" s="2">
        <v>1</v>
      </c>
      <c r="C46" s="2">
        <v>2</v>
      </c>
      <c r="D46" s="2">
        <v>3</v>
      </c>
      <c r="E46" s="2">
        <v>4</v>
      </c>
      <c r="F46" s="3">
        <v>5</v>
      </c>
      <c r="G46" s="3" t="s">
        <v>1</v>
      </c>
      <c r="H46" s="3" t="s">
        <v>2</v>
      </c>
    </row>
    <row r="47" spans="1:8">
      <c r="A47" s="4" t="s">
        <v>17</v>
      </c>
      <c r="B47" s="5">
        <f t="shared" ref="B47:F51" si="7">B31+B39</f>
        <v>1.44049026402502</v>
      </c>
      <c r="C47" s="5">
        <f t="shared" si="7"/>
        <v>1.48275566407335</v>
      </c>
      <c r="D47" s="5">
        <f t="shared" si="7"/>
        <v>1.52789458561911</v>
      </c>
      <c r="E47" s="5">
        <f t="shared" si="7"/>
        <v>1.46983011884966</v>
      </c>
      <c r="F47" s="5">
        <f t="shared" si="7"/>
        <v>1.59520992211294</v>
      </c>
      <c r="G47" s="5">
        <f t="shared" ref="G47:G51" si="8">AVERAGE(B47:F47)</f>
        <v>1.50323611093602</v>
      </c>
      <c r="H47" s="5">
        <f>_xlfn.STDEV.P(B47:F47)</f>
        <v>0.0539252679764347</v>
      </c>
    </row>
    <row r="48" spans="1:8">
      <c r="A48" s="6" t="s">
        <v>3</v>
      </c>
      <c r="B48" s="5">
        <f t="shared" si="7"/>
        <v>1.11760990391274</v>
      </c>
      <c r="C48" s="5">
        <f t="shared" si="7"/>
        <v>1.47717836664328</v>
      </c>
      <c r="D48" s="5">
        <f t="shared" si="7"/>
        <v>1.27520634994964</v>
      </c>
      <c r="E48" s="5">
        <f t="shared" si="7"/>
        <v>1.03068599049253</v>
      </c>
      <c r="F48" s="5">
        <f t="shared" si="7"/>
        <v>0.814036760399848</v>
      </c>
      <c r="G48" s="5">
        <f t="shared" si="8"/>
        <v>1.14294347427961</v>
      </c>
      <c r="H48" s="5">
        <f>_xlfn.STDEV.P(B48:F48)</f>
        <v>0.223888182110082</v>
      </c>
    </row>
    <row r="49" spans="1:8">
      <c r="A49" s="6" t="s">
        <v>4</v>
      </c>
      <c r="B49" s="5">
        <f t="shared" si="7"/>
        <v>2.6844382227931</v>
      </c>
      <c r="C49" s="5">
        <f t="shared" si="7"/>
        <v>2.81891547986798</v>
      </c>
      <c r="D49" s="5">
        <f t="shared" si="7"/>
        <v>2.8569027386643</v>
      </c>
      <c r="E49" s="5">
        <f t="shared" si="7"/>
        <v>2.71966926631174</v>
      </c>
      <c r="F49" s="5">
        <f t="shared" si="7"/>
        <v>2.48566827487404</v>
      </c>
      <c r="G49" s="5">
        <f t="shared" si="8"/>
        <v>2.71311879650223</v>
      </c>
      <c r="H49" s="5">
        <f>_xlfn.STDEV.P(B49:F49)</f>
        <v>0.129973831202135</v>
      </c>
    </row>
    <row r="50" spans="1:8">
      <c r="A50" s="6" t="s">
        <v>5</v>
      </c>
      <c r="B50" s="5">
        <f t="shared" si="7"/>
        <v>1.36193498594735</v>
      </c>
      <c r="C50" s="5">
        <f t="shared" si="7"/>
        <v>1.62325225383123</v>
      </c>
      <c r="D50" s="5">
        <f t="shared" si="7"/>
        <v>1.57013420924752</v>
      </c>
      <c r="E50" s="5">
        <f t="shared" si="7"/>
        <v>1.60480198490278</v>
      </c>
      <c r="F50" s="5">
        <f t="shared" si="7"/>
        <v>1.51426476552473</v>
      </c>
      <c r="G50" s="5">
        <f t="shared" si="8"/>
        <v>1.53487763989072</v>
      </c>
      <c r="H50" s="5">
        <f>_xlfn.STDEV.P(B50:F50)</f>
        <v>0.0941026718429546</v>
      </c>
    </row>
    <row r="51" spans="1:8">
      <c r="A51" s="6" t="s">
        <v>6</v>
      </c>
      <c r="B51" s="5">
        <f t="shared" si="7"/>
        <v>2.77027895406027</v>
      </c>
      <c r="C51" s="5">
        <f t="shared" si="7"/>
        <v>2.53757077979436</v>
      </c>
      <c r="D51" s="5">
        <f t="shared" si="7"/>
        <v>2.57977686086173</v>
      </c>
      <c r="E51" s="5">
        <f t="shared" si="7"/>
        <v>2.77634010056025</v>
      </c>
      <c r="F51" s="5">
        <f t="shared" si="7"/>
        <v>2.66948415358493</v>
      </c>
      <c r="G51" s="5">
        <f t="shared" si="8"/>
        <v>2.66669016977231</v>
      </c>
      <c r="H51" s="5">
        <f>_xlfn.STDEV.P(B51:F51)</f>
        <v>0.096940486930558</v>
      </c>
    </row>
    <row r="52" spans="1:8">
      <c r="A52" s="5"/>
      <c r="B52" s="5"/>
      <c r="C52" s="5"/>
      <c r="D52" s="5"/>
      <c r="E52" s="5"/>
      <c r="F52" s="5"/>
      <c r="G52" s="5"/>
      <c r="H52" s="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Plant properties</vt:lpstr>
      <vt:lpstr>Soil properties</vt:lpstr>
      <vt:lpstr>MBC and MBN</vt:lpstr>
      <vt:lpstr>Enzyme activity</vt:lpstr>
      <vt:lpstr>Microbial community</vt:lpstr>
      <vt:lpstr>Soil carbon fractions</vt:lpstr>
      <vt:lpstr>Soil amino sugars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缺只袜子</cp:lastModifiedBy>
  <dcterms:created xsi:type="dcterms:W3CDTF">2015-06-05T18:19:00Z</dcterms:created>
  <dcterms:modified xsi:type="dcterms:W3CDTF">2025-10-17T06:05:58Z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1C119E93B34F4E82AB2600EA13163845_13</vt:lpwstr>
  </property>
  <property fmtid="{D5CDD505-2E9C-101B-9397-08002B2CF9AE}" pid="3" name="KSOProductBuildVer">
    <vt:lpwstr>2052-12.1.0.22529</vt:lpwstr>
  </property>
</Properties>
</file>