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filterPrivacy="1" defaultThemeVersion="124226"/>
  <bookViews>
    <workbookView xWindow="65521" yWindow="65521" windowWidth="10800" windowHeight="10020" activeTab="0"/>
  </bookViews>
  <sheets>
    <sheet name="Sheet1" sheetId="1" r:id="rId1"/>
    <sheet name="Sheet2" sheetId="2" r:id="rId2"/>
    <sheet name="Sheet3" sheetId="3" r:id="rId3"/>
  </sheets>
  <definedNames/>
  <calcPr calcId="144525"/>
</workbook>
</file>

<file path=xl/sharedStrings.xml><?xml version="1.0" encoding="utf-8"?>
<sst xmlns="http://schemas.openxmlformats.org/spreadsheetml/2006/main" count="124" uniqueCount="71">
  <si>
    <t>校准原始记录</t>
  </si>
  <si>
    <t>出厂编号</t>
  </si>
  <si>
    <t>校准用主要计量标准器具</t>
  </si>
  <si>
    <t>名称</t>
  </si>
  <si>
    <t>型号</t>
  </si>
  <si>
    <t>证书编号</t>
  </si>
  <si>
    <t>有效期</t>
  </si>
  <si>
    <t>校准所依据的技术文件：</t>
  </si>
  <si>
    <t>1、JJF1587-2016数字多用表校准规范</t>
  </si>
  <si>
    <t>校准员：</t>
  </si>
  <si>
    <t>核验员：</t>
  </si>
  <si>
    <t>校准日期：</t>
  </si>
  <si>
    <t>计电-24</t>
  </si>
  <si>
    <t xml:space="preserve">                              记录编号</t>
  </si>
  <si>
    <t>量程</t>
  </si>
  <si>
    <t>标称值</t>
  </si>
  <si>
    <t>最小允许值</t>
  </si>
  <si>
    <t>显示值</t>
  </si>
  <si>
    <t>最大允许值</t>
  </si>
  <si>
    <t>二、直流电压</t>
  </si>
  <si>
    <r>
      <t>1</t>
    </r>
    <r>
      <rPr>
        <sz val="12"/>
        <rFont val="宋体"/>
        <family val="2"/>
      </rPr>
      <t>00mV</t>
    </r>
  </si>
  <si>
    <r>
      <t>1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</si>
  <si>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</si>
  <si>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00V</t>
    </r>
  </si>
  <si>
    <t>1000V</t>
  </si>
  <si>
    <t>年   月     日</t>
  </si>
  <si>
    <t>三、直流电流</t>
  </si>
  <si>
    <r>
      <t>1</t>
    </r>
    <r>
      <rPr>
        <sz val="12"/>
        <rFont val="宋体"/>
        <family val="2"/>
      </rPr>
      <t>0mA</t>
    </r>
  </si>
  <si>
    <t>100mA</t>
  </si>
  <si>
    <r>
      <t>1</t>
    </r>
    <r>
      <rPr>
        <sz val="12"/>
        <rFont val="宋体"/>
        <family val="2"/>
      </rPr>
      <t>A</t>
    </r>
  </si>
  <si>
    <t>3A</t>
  </si>
  <si>
    <t>四、交流电压</t>
  </si>
  <si>
    <t>频率</t>
  </si>
  <si>
    <r>
      <t>60H</t>
    </r>
    <r>
      <rPr>
        <sz val="12"/>
        <rFont val="宋体"/>
        <family val="2"/>
      </rPr>
      <t>z</t>
    </r>
  </si>
  <si>
    <r>
      <t>1</t>
    </r>
    <r>
      <rPr>
        <sz val="12"/>
        <rFont val="宋体"/>
        <family val="2"/>
      </rPr>
      <t>00mV</t>
    </r>
  </si>
  <si>
    <r>
      <t>1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</si>
  <si>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0V</t>
    </r>
  </si>
  <si>
    <r>
      <t>1</t>
    </r>
    <r>
      <rPr>
        <sz val="12"/>
        <rFont val="宋体"/>
        <family val="2"/>
      </rPr>
      <t>00V</t>
    </r>
  </si>
  <si>
    <r>
      <t>7</t>
    </r>
    <r>
      <rPr>
        <sz val="12"/>
        <rFont val="宋体"/>
        <family val="2"/>
      </rPr>
      <t>50V</t>
    </r>
  </si>
  <si>
    <r>
      <t>1</t>
    </r>
    <r>
      <rPr>
        <sz val="12"/>
        <rFont val="宋体"/>
        <family val="2"/>
      </rPr>
      <t>k</t>
    </r>
    <r>
      <rPr>
        <sz val="12"/>
        <rFont val="宋体"/>
        <family val="2"/>
      </rPr>
      <t>Hz</t>
    </r>
  </si>
  <si>
    <r>
      <t>10</t>
    </r>
    <r>
      <rPr>
        <sz val="12"/>
        <rFont val="宋体"/>
        <family val="2"/>
      </rPr>
      <t>V</t>
    </r>
  </si>
  <si>
    <r>
      <t>100</t>
    </r>
    <r>
      <rPr>
        <sz val="12"/>
        <rFont val="宋体"/>
        <family val="2"/>
      </rPr>
      <t>V</t>
    </r>
  </si>
  <si>
    <t>20kHz</t>
  </si>
  <si>
    <t>50kHz</t>
  </si>
  <si>
    <t>100kHz</t>
  </si>
  <si>
    <t>1A</t>
  </si>
  <si>
    <r>
      <t>1</t>
    </r>
    <r>
      <rPr>
        <sz val="12"/>
        <rFont val="宋体"/>
        <family val="2"/>
      </rPr>
      <t>kHz</t>
    </r>
  </si>
  <si>
    <r>
      <t>100</t>
    </r>
    <r>
      <rPr>
        <sz val="12"/>
        <rFont val="宋体"/>
        <family val="2"/>
      </rPr>
      <t>Ω</t>
    </r>
  </si>
  <si>
    <t>1kΩ</t>
  </si>
  <si>
    <t>10kΩ</t>
  </si>
  <si>
    <t>100kΩ</t>
  </si>
  <si>
    <t>1MΩ</t>
  </si>
  <si>
    <t>10MΩ</t>
  </si>
  <si>
    <t>5kHz</t>
  </si>
  <si>
    <t>仪器名称:</t>
  </si>
  <si>
    <t>送检单位:</t>
  </si>
  <si>
    <t>校准地点:</t>
  </si>
  <si>
    <t>地    址:</t>
  </si>
  <si>
    <t>出厂编号:</t>
  </si>
  <si>
    <t>统一编号:</t>
  </si>
  <si>
    <t>型号规格:34401A</t>
  </si>
  <si>
    <t>注:数据单位同对应量程单位.</t>
  </si>
  <si>
    <t xml:space="preserve"> </t>
  </si>
  <si>
    <t>六、电阻</t>
  </si>
  <si>
    <t>环境温度:          ℃</t>
  </si>
  <si>
    <r>
      <t xml:space="preserve">相对湿度:          </t>
    </r>
    <r>
      <rPr>
        <sz val="12"/>
        <rFont val="宋体"/>
        <family val="2"/>
      </rPr>
      <t>％</t>
    </r>
  </si>
  <si>
    <r>
      <t>测量不确定度</t>
    </r>
    <r>
      <rPr>
        <i/>
        <sz val="12"/>
        <rFont val="宋体"/>
        <family val="2"/>
      </rPr>
      <t>U</t>
    </r>
    <r>
      <rPr>
        <vertAlign val="subscript"/>
        <sz val="12"/>
        <rFont val="宋体"/>
        <family val="2"/>
      </rPr>
      <t>rel</t>
    </r>
    <r>
      <rPr>
        <sz val="12"/>
        <rFont val="宋体"/>
        <family val="2"/>
      </rPr>
      <t>(</t>
    </r>
    <r>
      <rPr>
        <i/>
        <sz val="12"/>
        <rFont val="宋体"/>
        <family val="2"/>
      </rPr>
      <t>k</t>
    </r>
    <r>
      <rPr>
        <sz val="12"/>
        <rFont val="宋体"/>
        <family val="2"/>
      </rPr>
      <t>=2)</t>
    </r>
  </si>
  <si>
    <t>五、交流电流</t>
  </si>
  <si>
    <t>制 造 商:</t>
  </si>
  <si>
    <t>一、外观及通电检查：正常.</t>
  </si>
  <si>
    <t>交流电压(续)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</si>
</sst>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.00_ "/>
    <numFmt numFmtId="177" formatCode="0.000_ "/>
    <numFmt numFmtId="178" formatCode="0.0000_ "/>
    <numFmt numFmtId="179" formatCode="0.00000_ "/>
    <numFmt numFmtId="180" formatCode="0.000000_ "/>
    <numFmt numFmtId="181" formatCode="0.0;[Red]0.0"/>
    <numFmt numFmtId="182" formatCode="0;[Red]0"/>
    <numFmt numFmtId="183" formatCode="0.000"/>
    <numFmt numFmtId="184" formatCode="0.0000"/>
    <numFmt numFmtId="185" formatCode="0.00000"/>
    <numFmt numFmtId="186" formatCode="0.000000"/>
  </numFmts>
  <fonts count="8">
    <font>
      <sz val="12"/>
      <name val="宋体"/>
      <family val="2"/>
    </font>
    <font>
      <sz val="10"/>
      <name val="Arial"/>
      <family val="2"/>
    </font>
    <font>
      <sz val="9"/>
      <name val="宋体"/>
      <family val="2"/>
    </font>
    <font>
      <sz val="48"/>
      <name val="宋体"/>
      <family val="2"/>
    </font>
    <font>
      <i/>
      <sz val="12"/>
      <name val="宋体"/>
      <family val="2"/>
    </font>
    <font>
      <vertAlign val="subscript"/>
      <sz val="12"/>
      <name val="宋体"/>
      <family val="2"/>
    </font>
    <font>
      <sz val="12"/>
      <color rgb="FFFF0000"/>
      <name val="宋体"/>
      <family val="3"/>
    </font>
    <font>
      <sz val="9"/>
      <name val="宋体"/>
      <family val="3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/>
      <top style="thin"/>
      <bottom style="thin"/>
    </border>
    <border>
      <left/>
      <right/>
      <top style="thin"/>
      <bottom style="thin"/>
    </border>
    <border>
      <left/>
      <right style="medium"/>
      <top style="thin"/>
      <bottom style="thin"/>
    </border>
    <border>
      <left/>
      <right/>
      <top/>
      <bottom style="thick">
        <color rgb="FF92D050"/>
      </bottom>
    </border>
    <border>
      <left style="thin"/>
      <right style="thin"/>
      <top style="thin"/>
      <bottom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 style="medium"/>
      <right style="thin"/>
      <top style="thin"/>
      <bottom style="thin"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thin"/>
    </border>
    <border>
      <left/>
      <right/>
      <top/>
      <bottom style="thin"/>
    </border>
    <border>
      <left/>
      <right style="medium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8" fontId="0" fillId="0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6" xfId="0" applyFont="1" applyFill="1" applyBorder="1" applyAlignment="1">
      <alignment horizontal="center" vertical="center" wrapText="1"/>
    </xf>
    <xf numFmtId="177" fontId="0" fillId="0" borderId="6" xfId="0" applyNumberFormat="1" applyFill="1" applyBorder="1" applyAlignment="1">
      <alignment horizontal="center" vertical="center"/>
    </xf>
    <xf numFmtId="179" fontId="0" fillId="0" borderId="6" xfId="0" applyNumberForma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20">
      <alignment/>
      <protection/>
    </xf>
    <xf numFmtId="0" fontId="6" fillId="0" borderId="0" xfId="20" applyFont="1">
      <alignment/>
      <protection/>
    </xf>
    <xf numFmtId="0" fontId="0" fillId="0" borderId="0" xfId="20" applyAlignment="1">
      <alignment horizontal="center" vertical="center"/>
      <protection/>
    </xf>
    <xf numFmtId="0" fontId="0" fillId="2" borderId="0" xfId="20" applyFill="1">
      <alignment/>
      <protection/>
    </xf>
    <xf numFmtId="0" fontId="0" fillId="3" borderId="0" xfId="20" applyFill="1">
      <alignment/>
      <protection/>
    </xf>
    <xf numFmtId="0" fontId="0" fillId="0" borderId="0" xfId="20" applyFont="1">
      <alignment/>
      <protection/>
    </xf>
    <xf numFmtId="0" fontId="0" fillId="0" borderId="0" xfId="20" applyFont="1" applyAlignment="1">
      <alignment horizontal="center" vertical="center"/>
      <protection/>
    </xf>
    <xf numFmtId="0" fontId="0" fillId="0" borderId="0" xfId="20" applyFill="1">
      <alignment/>
      <protection/>
    </xf>
    <xf numFmtId="0" fontId="0" fillId="4" borderId="0" xfId="20" applyFont="1" applyFill="1">
      <alignment/>
      <protection/>
    </xf>
    <xf numFmtId="0" fontId="0" fillId="4" borderId="0" xfId="20" applyFill="1">
      <alignment/>
      <protection/>
    </xf>
    <xf numFmtId="0" fontId="0" fillId="5" borderId="0" xfId="20" applyFont="1" applyFill="1">
      <alignment/>
      <protection/>
    </xf>
    <xf numFmtId="0" fontId="0" fillId="4" borderId="0" xfId="20" applyFont="1" applyFill="1">
      <alignment/>
      <protection/>
    </xf>
    <xf numFmtId="0" fontId="0" fillId="5" borderId="0" xfId="20" applyFont="1" applyFill="1">
      <alignment/>
      <protection/>
    </xf>
    <xf numFmtId="0" fontId="0" fillId="0" borderId="0" xfId="20" applyFont="1" applyFill="1">
      <alignment/>
      <protection/>
    </xf>
    <xf numFmtId="0" fontId="0" fillId="0" borderId="0" xfId="0" applyAlignment="1">
      <alignment horizontal="center" vertical="center"/>
    </xf>
    <xf numFmtId="0" fontId="0" fillId="0" borderId="0" xfId="20" applyFont="1">
      <alignment/>
      <protection/>
    </xf>
    <xf numFmtId="0" fontId="0" fillId="0" borderId="0" xfId="20" applyAlignment="1">
      <alignment horizontal="center"/>
      <protection/>
    </xf>
    <xf numFmtId="0" fontId="0" fillId="0" borderId="0" xfId="0" applyFill="1"/>
    <xf numFmtId="0" fontId="0" fillId="0" borderId="0" xfId="0" applyFont="1" applyFill="1"/>
    <xf numFmtId="0" fontId="0" fillId="0" borderId="12" xfId="0" applyFill="1" applyBorder="1"/>
    <xf numFmtId="0" fontId="0" fillId="0" borderId="0" xfId="20" applyFont="1" applyFill="1">
      <alignment/>
      <protection/>
    </xf>
    <xf numFmtId="0" fontId="0" fillId="0" borderId="0" xfId="20" applyFill="1" applyAlignment="1">
      <alignment horizontal="center"/>
      <protection/>
    </xf>
    <xf numFmtId="0" fontId="0" fillId="0" borderId="12" xfId="20" applyFill="1" applyBorder="1">
      <alignment/>
      <protection/>
    </xf>
    <xf numFmtId="0" fontId="0" fillId="0" borderId="12" xfId="20" applyFill="1" applyBorder="1" applyAlignment="1">
      <alignment horizontal="center"/>
      <protection/>
    </xf>
    <xf numFmtId="181" fontId="0" fillId="0" borderId="0" xfId="20" applyNumberFormat="1" applyFont="1" applyFill="1" applyBorder="1" applyAlignment="1">
      <alignment/>
      <protection/>
    </xf>
    <xf numFmtId="182" fontId="0" fillId="0" borderId="0" xfId="20" applyNumberFormat="1" applyFont="1" applyFill="1" applyBorder="1" applyAlignment="1">
      <alignment/>
      <protection/>
    </xf>
    <xf numFmtId="182" fontId="0" fillId="0" borderId="12" xfId="20" applyNumberFormat="1" applyFont="1" applyFill="1" applyBorder="1" applyAlignment="1">
      <alignment/>
      <protection/>
    </xf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0" borderId="0" xfId="20" applyFont="1" applyFill="1" applyAlignment="1">
      <alignment horizontal="center"/>
      <protection/>
    </xf>
    <xf numFmtId="0" fontId="0" fillId="0" borderId="0" xfId="20" applyFont="1" applyFill="1" applyAlignment="1">
      <alignment horizont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0" xfId="20" applyFont="1" applyFill="1" applyAlignment="1">
      <alignment horizontal="center" vertical="center"/>
      <protection/>
    </xf>
    <xf numFmtId="0" fontId="0" fillId="0" borderId="0" xfId="20" applyFont="1">
      <alignment/>
      <protection/>
    </xf>
    <xf numFmtId="0" fontId="0" fillId="0" borderId="0" xfId="20" applyFont="1" applyFill="1">
      <alignment/>
      <protection/>
    </xf>
    <xf numFmtId="184" fontId="0" fillId="0" borderId="6" xfId="0" applyNumberFormat="1" applyBorder="1" applyAlignment="1">
      <alignment horizontal="center" vertical="center"/>
    </xf>
    <xf numFmtId="185" fontId="0" fillId="0" borderId="6" xfId="0" applyNumberFormat="1" applyBorder="1" applyAlignment="1">
      <alignment horizontal="center" vertical="center"/>
    </xf>
    <xf numFmtId="186" fontId="0" fillId="0" borderId="6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84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/>
    <xf numFmtId="0" fontId="0" fillId="0" borderId="6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17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6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3"/>
  <sheetViews>
    <sheetView tabSelected="1" workbookViewId="0" topLeftCell="A64">
      <selection activeCell="F83" sqref="F83"/>
    </sheetView>
  </sheetViews>
  <sheetFormatPr defaultColWidth="9.00390625" defaultColWidthPt="54" defaultRowHeight="14.25"/>
  <cols>
    <col min="1" max="1" width="6.25390625" widthPt="37.5" style="0" customWidth="1"/>
    <col min="2" max="2" width="11.625" widthPt="69.75" style="0" customWidth="1"/>
    <col min="3" max="3" width="12.75390625" widthPt="76.5" style="0" customWidth="1"/>
    <col min="4" max="4" width="14.25390625" widthPt="85.5" style="0" customWidth="1"/>
    <col min="5" max="6" width="12.875" widthPt="77.25" style="0" customWidth="1"/>
    <col min="7" max="7" width="15.875" widthPt="95.25" style="0" customWidth="1"/>
  </cols>
  <sheetData>
    <row r="1" ht="19.5" customHeight="1" thickBot="1">
      <c r="A1" t="s">
        <v>12</v>
      </c>
    </row>
    <row r="2" spans="1:7" ht="70.5" customHeight="1">
      <c r="A2" s="109" t="s">
        <v>0</v>
      </c>
      <c r="B2" s="110"/>
      <c r="C2" s="110"/>
      <c r="D2" s="110"/>
      <c r="E2" s="110"/>
      <c r="F2" s="110"/>
      <c r="G2" s="111"/>
    </row>
    <row r="3" spans="1:7" ht="33.75" customHeight="1">
      <c r="A3" s="119" t="s">
        <v>13</v>
      </c>
      <c r="B3" s="120"/>
      <c r="C3" s="120"/>
      <c r="D3" s="120"/>
      <c r="E3" s="120"/>
      <c r="F3" s="120"/>
      <c r="G3" s="121"/>
    </row>
    <row r="4" spans="1:7" ht="21.75" customHeight="1">
      <c r="A4" s="100" t="s">
        <v>54</v>
      </c>
      <c r="B4" s="97"/>
      <c r="C4" s="97"/>
      <c r="D4" s="97"/>
      <c r="E4" s="96" t="s">
        <v>60</v>
      </c>
      <c r="F4" s="97"/>
      <c r="G4" s="98"/>
    </row>
    <row r="5" spans="1:7" ht="21.75" customHeight="1">
      <c r="A5" s="101" t="s">
        <v>68</v>
      </c>
      <c r="B5" s="97"/>
      <c r="C5" s="97"/>
      <c r="D5" s="97"/>
      <c r="E5" s="96" t="s">
        <v>58</v>
      </c>
      <c r="F5" s="97"/>
      <c r="G5" s="98"/>
    </row>
    <row r="6" spans="1:7" ht="21.75" customHeight="1">
      <c r="A6" s="100" t="s">
        <v>55</v>
      </c>
      <c r="B6" s="97"/>
      <c r="C6" s="97"/>
      <c r="D6" s="97"/>
      <c r="E6" s="96" t="s">
        <v>59</v>
      </c>
      <c r="F6" s="97"/>
      <c r="G6" s="98"/>
    </row>
    <row r="7" spans="1:7" ht="21.75" customHeight="1">
      <c r="A7" s="100" t="s">
        <v>57</v>
      </c>
      <c r="B7" s="97"/>
      <c r="C7" s="97"/>
      <c r="D7" s="97"/>
      <c r="E7" s="116" t="s">
        <v>64</v>
      </c>
      <c r="F7" s="97"/>
      <c r="G7" s="98"/>
    </row>
    <row r="8" spans="1:7" ht="21.75" customHeight="1">
      <c r="A8" s="100" t="s">
        <v>56</v>
      </c>
      <c r="B8" s="97"/>
      <c r="C8" s="97"/>
      <c r="D8" s="97"/>
      <c r="E8" s="116" t="s">
        <v>65</v>
      </c>
      <c r="F8" s="97"/>
      <c r="G8" s="98"/>
    </row>
    <row r="9" spans="1:7" ht="21.75" customHeight="1">
      <c r="A9" s="1"/>
      <c r="B9" s="2"/>
      <c r="C9" s="2"/>
      <c r="D9" s="2"/>
      <c r="E9" s="2"/>
      <c r="F9" s="2"/>
      <c r="G9" s="3"/>
    </row>
    <row r="10" spans="1:7" ht="21.75" customHeight="1">
      <c r="A10" s="1" t="s">
        <v>2</v>
      </c>
      <c r="B10" s="2"/>
      <c r="C10" s="2"/>
      <c r="D10" s="2"/>
      <c r="E10" s="2"/>
      <c r="F10" s="2"/>
      <c r="G10" s="3"/>
    </row>
    <row r="11" spans="1:7" ht="21.75" customHeight="1">
      <c r="A11" s="102" t="s">
        <v>3</v>
      </c>
      <c r="B11" s="103"/>
      <c r="C11" s="11" t="s">
        <v>4</v>
      </c>
      <c r="D11" s="11" t="s">
        <v>1</v>
      </c>
      <c r="E11" s="81" t="s">
        <v>5</v>
      </c>
      <c r="F11" s="81"/>
      <c r="G11" s="21" t="s">
        <v>6</v>
      </c>
    </row>
    <row r="12" spans="1:7" ht="21.75" customHeight="1">
      <c r="A12" s="83"/>
      <c r="B12" s="95"/>
      <c r="C12" s="9"/>
      <c r="D12" s="9"/>
      <c r="E12" s="94"/>
      <c r="F12" s="95"/>
      <c r="G12" s="22"/>
    </row>
    <row r="13" spans="1:7" ht="21.75" customHeight="1">
      <c r="A13" s="83"/>
      <c r="B13" s="95"/>
      <c r="C13" s="9"/>
      <c r="D13" s="9"/>
      <c r="E13" s="94"/>
      <c r="F13" s="95"/>
      <c r="G13" s="22"/>
    </row>
    <row r="14" spans="1:7" ht="21.75" customHeight="1">
      <c r="A14" s="113"/>
      <c r="B14" s="114"/>
      <c r="C14" s="9"/>
      <c r="D14" s="9"/>
      <c r="E14" s="114"/>
      <c r="F14" s="114"/>
      <c r="G14" s="22"/>
    </row>
    <row r="15" spans="1:7" ht="21.75" customHeight="1">
      <c r="A15" s="1"/>
      <c r="B15" s="2"/>
      <c r="C15" s="2"/>
      <c r="D15" s="2"/>
      <c r="E15" s="2"/>
      <c r="F15" s="2"/>
      <c r="G15" s="3"/>
    </row>
    <row r="16" spans="1:7" ht="21.75" customHeight="1">
      <c r="A16" s="1" t="s">
        <v>7</v>
      </c>
      <c r="B16" s="2"/>
      <c r="C16" s="2"/>
      <c r="D16" s="2"/>
      <c r="E16" s="2"/>
      <c r="F16" s="2"/>
      <c r="G16" s="3"/>
    </row>
    <row r="17" spans="1:7" ht="21.75" customHeight="1">
      <c r="A17" s="104" t="s">
        <v>8</v>
      </c>
      <c r="B17" s="105"/>
      <c r="C17" s="105"/>
      <c r="D17" s="105"/>
      <c r="E17" s="105"/>
      <c r="F17" s="105"/>
      <c r="G17" s="106"/>
    </row>
    <row r="18" spans="1:7" ht="21.75" customHeight="1">
      <c r="A18" s="113"/>
      <c r="B18" s="114"/>
      <c r="C18" s="114"/>
      <c r="D18" s="114"/>
      <c r="E18" s="114"/>
      <c r="F18" s="114"/>
      <c r="G18" s="115"/>
    </row>
    <row r="19" spans="1:7" ht="21.75" customHeight="1">
      <c r="A19" s="83"/>
      <c r="B19" s="84"/>
      <c r="C19" s="84"/>
      <c r="D19" s="84"/>
      <c r="E19" s="84"/>
      <c r="F19" s="84"/>
      <c r="G19" s="85"/>
    </row>
    <row r="20" spans="1:7" ht="21.75" customHeight="1">
      <c r="A20" s="36"/>
      <c r="B20" s="37"/>
      <c r="C20" s="37"/>
      <c r="D20" s="37"/>
      <c r="E20" s="37"/>
      <c r="F20" s="37"/>
      <c r="G20" s="38"/>
    </row>
    <row r="21" spans="1:7" ht="21.75" customHeight="1">
      <c r="A21" s="1"/>
      <c r="B21" s="2"/>
      <c r="C21" s="2"/>
      <c r="D21" s="2"/>
      <c r="E21" s="2"/>
      <c r="F21" s="2"/>
      <c r="G21" s="3"/>
    </row>
    <row r="22" spans="1:7" ht="21.75" customHeight="1">
      <c r="A22" s="1"/>
      <c r="B22" s="2"/>
      <c r="C22" s="2"/>
      <c r="D22" s="2"/>
      <c r="E22" s="2"/>
      <c r="F22" s="2"/>
      <c r="G22" s="3"/>
    </row>
    <row r="23" spans="1:7" ht="24.75" customHeight="1">
      <c r="A23" s="1"/>
      <c r="B23" s="2"/>
      <c r="C23" s="2"/>
      <c r="D23" s="2"/>
      <c r="E23" s="2"/>
      <c r="F23" s="2"/>
      <c r="G23" s="3"/>
    </row>
    <row r="24" spans="1:7" ht="29.25" customHeight="1">
      <c r="A24" s="1"/>
      <c r="B24" s="2"/>
      <c r="C24" s="2"/>
      <c r="D24" s="2"/>
      <c r="E24" s="2"/>
      <c r="F24" s="2"/>
      <c r="G24" s="3"/>
    </row>
    <row r="25" spans="1:7" ht="21.75" customHeight="1">
      <c r="A25" s="1"/>
      <c r="B25" s="2"/>
      <c r="C25" s="2"/>
      <c r="D25" s="2"/>
      <c r="E25" s="2"/>
      <c r="F25" s="2"/>
      <c r="G25" s="3"/>
    </row>
    <row r="26" spans="1:7" ht="21.75" customHeight="1">
      <c r="A26" s="1" t="s">
        <v>9</v>
      </c>
      <c r="B26" s="2"/>
      <c r="C26" s="2"/>
      <c r="D26" s="2"/>
      <c r="E26" s="2" t="s">
        <v>11</v>
      </c>
      <c r="F26" s="117" t="s">
        <v>25</v>
      </c>
      <c r="G26" s="118"/>
    </row>
    <row r="27" spans="1:7" ht="21.75" customHeight="1">
      <c r="A27" s="1" t="s">
        <v>10</v>
      </c>
      <c r="B27" s="2"/>
      <c r="C27" s="2"/>
      <c r="D27" s="2"/>
      <c r="E27" s="2"/>
      <c r="F27" s="2"/>
      <c r="G27" s="3"/>
    </row>
    <row r="28" spans="1:7" ht="21.75" customHeight="1" thickBot="1">
      <c r="A28" s="4"/>
      <c r="B28" s="5"/>
      <c r="C28" s="5"/>
      <c r="D28" s="5"/>
      <c r="E28" s="5"/>
      <c r="F28" s="5"/>
      <c r="G28" s="6"/>
    </row>
    <row r="29" spans="1:7" ht="21.75" customHeight="1">
      <c r="A29" s="2"/>
      <c r="B29" s="2"/>
      <c r="C29" s="2"/>
      <c r="D29" s="2"/>
      <c r="E29" s="2"/>
      <c r="F29" s="2"/>
      <c r="G29" s="2"/>
    </row>
    <row r="30" spans="1:7" ht="21.75" customHeight="1">
      <c r="A30" s="2"/>
      <c r="B30" s="2"/>
      <c r="C30" s="2"/>
      <c r="D30" s="2"/>
      <c r="E30" s="2"/>
      <c r="F30" s="2"/>
      <c r="G30" s="2"/>
    </row>
    <row r="31" spans="1:7" ht="21.75" customHeight="1">
      <c r="A31" s="2"/>
      <c r="B31" s="2"/>
      <c r="C31" s="2"/>
      <c r="D31" s="2"/>
      <c r="E31" s="2"/>
      <c r="F31" s="2"/>
      <c r="G31" s="2"/>
    </row>
    <row r="32" spans="1:7" ht="22.5" customHeight="1">
      <c r="A32" s="99" t="s">
        <v>69</v>
      </c>
      <c r="B32" s="89"/>
      <c r="C32" s="89"/>
      <c r="D32" s="89"/>
      <c r="E32" s="89"/>
      <c r="F32" s="89"/>
      <c r="G32" s="89"/>
    </row>
    <row r="33" spans="1:7" ht="24.75" customHeight="1">
      <c r="A33" s="89" t="s">
        <v>19</v>
      </c>
      <c r="B33" s="89"/>
      <c r="C33" s="89"/>
      <c r="D33" s="89"/>
      <c r="E33" s="89"/>
      <c r="F33" s="89"/>
      <c r="G33" s="89"/>
    </row>
    <row r="34" spans="1:7" ht="32.25" customHeight="1">
      <c r="A34" s="87" t="s">
        <v>14</v>
      </c>
      <c r="B34" s="87"/>
      <c r="C34" s="7" t="s">
        <v>15</v>
      </c>
      <c r="D34" s="14" t="s">
        <v>16</v>
      </c>
      <c r="E34" s="15" t="s">
        <v>17</v>
      </c>
      <c r="F34" s="15" t="s">
        <v>18</v>
      </c>
      <c r="G34" s="24" t="s">
        <v>66</v>
      </c>
    </row>
    <row r="35" spans="1:7" ht="22.75" customHeight="1">
      <c r="A35" s="87" t="s">
        <v>20</v>
      </c>
      <c r="B35" s="87"/>
      <c r="C35" s="8">
        <v>10</v>
      </c>
      <c r="D35" s="8">
        <v>9.996</v>
      </c>
      <c r="E35" s="74">
        <v>9.997</v>
      </c>
      <c r="F35" s="8">
        <v>10.004</v>
      </c>
      <c r="G35" s="10"/>
    </row>
    <row r="36" spans="1:7" ht="22.75" customHeight="1">
      <c r="A36" s="87"/>
      <c r="B36" s="87"/>
      <c r="C36" s="8">
        <v>50</v>
      </c>
      <c r="D36" s="8">
        <v>49.994</v>
      </c>
      <c r="E36" s="74">
        <v>49.9982</v>
      </c>
      <c r="F36" s="8">
        <v>50.006</v>
      </c>
      <c r="G36" s="10"/>
    </row>
    <row r="37" spans="1:7" ht="22.75" customHeight="1">
      <c r="A37" s="87"/>
      <c r="B37" s="87"/>
      <c r="C37" s="8">
        <v>100</v>
      </c>
      <c r="D37" s="11">
        <v>99.9915</v>
      </c>
      <c r="E37" s="74">
        <v>99.999</v>
      </c>
      <c r="F37" s="11">
        <v>100.0085</v>
      </c>
      <c r="G37" s="10"/>
    </row>
    <row r="38" spans="1:7" ht="22.75" customHeight="1">
      <c r="A38" s="87"/>
      <c r="B38" s="87"/>
      <c r="C38" s="8">
        <v>-10</v>
      </c>
      <c r="D38" s="8">
        <v>-10.004</v>
      </c>
      <c r="E38" s="74">
        <v>-10.0035</v>
      </c>
      <c r="F38" s="8">
        <v>-9.996</v>
      </c>
      <c r="G38" s="10"/>
    </row>
    <row r="39" spans="1:7" ht="22.75" customHeight="1">
      <c r="A39" s="87"/>
      <c r="B39" s="87"/>
      <c r="C39" s="8">
        <v>-100</v>
      </c>
      <c r="D39" s="11">
        <v>-100.0085</v>
      </c>
      <c r="E39" s="74">
        <v>-100.0036</v>
      </c>
      <c r="F39" s="11">
        <v>-99.9915</v>
      </c>
      <c r="G39" s="10"/>
    </row>
    <row r="40" spans="1:7" ht="22.75" customHeight="1">
      <c r="A40" s="87" t="s">
        <v>21</v>
      </c>
      <c r="B40" s="87"/>
      <c r="C40" s="13">
        <v>0.2</v>
      </c>
      <c r="D40" s="13">
        <v>0.199985</v>
      </c>
      <c r="E40" s="76">
        <v>0.199996</v>
      </c>
      <c r="F40" s="13">
        <v>0.200015</v>
      </c>
      <c r="G40" s="10"/>
    </row>
    <row r="41" spans="1:7" ht="22.75" customHeight="1">
      <c r="A41" s="87"/>
      <c r="B41" s="87"/>
      <c r="C41" s="13">
        <v>0.5</v>
      </c>
      <c r="D41" s="13">
        <v>0.499973</v>
      </c>
      <c r="E41" s="76">
        <v>0.500003</v>
      </c>
      <c r="F41" s="13">
        <v>0.500027</v>
      </c>
      <c r="G41" s="10"/>
    </row>
    <row r="42" spans="1:7" ht="22.75" customHeight="1">
      <c r="A42" s="87"/>
      <c r="B42" s="87"/>
      <c r="C42" s="13">
        <v>1</v>
      </c>
      <c r="D42" s="11">
        <v>0.999953</v>
      </c>
      <c r="E42" s="76">
        <v>1.000009</v>
      </c>
      <c r="F42" s="13">
        <f>C42+((C42/100)*0.004+(1/100)*0.0007)</f>
        <v>1.000047</v>
      </c>
      <c r="G42" s="10"/>
    </row>
    <row r="43" spans="1:7" ht="22.75" customHeight="1">
      <c r="A43" s="87"/>
      <c r="B43" s="87"/>
      <c r="C43" s="13">
        <v>-0.2</v>
      </c>
      <c r="D43" s="13">
        <v>-0.200015</v>
      </c>
      <c r="E43" s="76">
        <v>-0.200004</v>
      </c>
      <c r="F43" s="13">
        <v>-0.199985</v>
      </c>
      <c r="G43" s="10"/>
    </row>
    <row r="44" spans="1:7" ht="22.75" customHeight="1">
      <c r="A44" s="87"/>
      <c r="B44" s="87"/>
      <c r="C44" s="13">
        <v>-1</v>
      </c>
      <c r="D44" s="11">
        <v>-1.000047</v>
      </c>
      <c r="E44" s="76">
        <v>-1.000013</v>
      </c>
      <c r="F44" s="11">
        <v>-0.999953</v>
      </c>
      <c r="G44" s="10"/>
    </row>
    <row r="45" spans="1:7" ht="22.75" customHeight="1">
      <c r="A45" s="87" t="s">
        <v>22</v>
      </c>
      <c r="B45" s="87"/>
      <c r="C45" s="26">
        <v>2</v>
      </c>
      <c r="D45" s="11">
        <v>1.99988</v>
      </c>
      <c r="E45" s="75">
        <v>2</v>
      </c>
      <c r="F45" s="11">
        <f>C45+((2/100)*0.0035+(10/100)*0.0005)</f>
        <v>2.00012</v>
      </c>
      <c r="G45" s="10"/>
    </row>
    <row r="46" spans="1:7" ht="22.75" customHeight="1">
      <c r="A46" s="87"/>
      <c r="B46" s="87"/>
      <c r="C46" s="26">
        <v>4</v>
      </c>
      <c r="D46" s="11">
        <v>3.99981</v>
      </c>
      <c r="E46" s="75">
        <v>4.00001</v>
      </c>
      <c r="F46" s="11">
        <f>C46+((4/100)*0.0035+(10/100)*0.0005)</f>
        <v>4.00019</v>
      </c>
      <c r="G46" s="10"/>
    </row>
    <row r="47" spans="1:7" ht="22.75" customHeight="1">
      <c r="A47" s="87"/>
      <c r="B47" s="87"/>
      <c r="C47" s="26">
        <v>6</v>
      </c>
      <c r="D47" s="11">
        <v>5.99974</v>
      </c>
      <c r="E47" s="75">
        <v>6.00001</v>
      </c>
      <c r="F47" s="11">
        <f>C47+((C47/100)*0.0035+(10/100)*0.0005)</f>
        <v>6.00026</v>
      </c>
      <c r="G47" s="10"/>
    </row>
    <row r="48" spans="1:7" ht="22.75" customHeight="1">
      <c r="A48" s="87"/>
      <c r="B48" s="87"/>
      <c r="C48" s="26">
        <v>8</v>
      </c>
      <c r="D48" s="11">
        <v>7.99967</v>
      </c>
      <c r="E48" s="75">
        <v>8.00002</v>
      </c>
      <c r="F48" s="11">
        <f>C48+((C48/100)*0.0035+(10/100)*0.0005)</f>
        <v>8.00033</v>
      </c>
      <c r="G48" s="10"/>
    </row>
    <row r="49" spans="1:7" ht="22.75" customHeight="1">
      <c r="A49" s="87"/>
      <c r="B49" s="87"/>
      <c r="C49" s="26">
        <v>10</v>
      </c>
      <c r="D49" s="12">
        <v>9.9996</v>
      </c>
      <c r="E49" s="75">
        <v>10.00003</v>
      </c>
      <c r="F49" s="12">
        <f>C49+((C49/100)*0.0035+(10/100)*0.0005)</f>
        <v>10.0004</v>
      </c>
      <c r="G49" s="10"/>
    </row>
    <row r="50" spans="1:7" ht="22.75" customHeight="1">
      <c r="A50" s="87"/>
      <c r="B50" s="87"/>
      <c r="C50" s="26">
        <v>-2</v>
      </c>
      <c r="D50" s="11">
        <v>-2.00012</v>
      </c>
      <c r="E50" s="75">
        <v>-2.00002</v>
      </c>
      <c r="F50" s="11">
        <v>-1.99988</v>
      </c>
      <c r="G50" s="10"/>
    </row>
    <row r="51" spans="1:7" ht="22.75" customHeight="1">
      <c r="A51" s="87"/>
      <c r="B51" s="87"/>
      <c r="C51" s="26">
        <v>-10</v>
      </c>
      <c r="D51" s="12">
        <v>-10.0004</v>
      </c>
      <c r="E51" s="75">
        <v>-10.00006</v>
      </c>
      <c r="F51" s="12">
        <v>-9.9996</v>
      </c>
      <c r="G51" s="10"/>
    </row>
    <row r="52" spans="1:7" ht="22.75" customHeight="1">
      <c r="A52" s="87" t="s">
        <v>23</v>
      </c>
      <c r="B52" s="87"/>
      <c r="C52" s="8">
        <v>20</v>
      </c>
      <c r="D52" s="8">
        <v>19.9983</v>
      </c>
      <c r="E52" s="74">
        <v>20</v>
      </c>
      <c r="F52" s="8">
        <v>20.0017</v>
      </c>
      <c r="G52" s="10"/>
    </row>
    <row r="53" spans="1:7" ht="22.75" customHeight="1">
      <c r="A53" s="87"/>
      <c r="B53" s="87"/>
      <c r="C53" s="8">
        <v>50</v>
      </c>
      <c r="D53" s="8">
        <v>49.9971</v>
      </c>
      <c r="E53" s="74">
        <v>50.0001</v>
      </c>
      <c r="F53" s="8">
        <v>50.00229</v>
      </c>
      <c r="G53" s="10"/>
    </row>
    <row r="54" spans="1:7" ht="22.75" customHeight="1">
      <c r="A54" s="87"/>
      <c r="B54" s="87"/>
      <c r="C54" s="8">
        <v>100</v>
      </c>
      <c r="D54" s="11">
        <v>99.9949</v>
      </c>
      <c r="E54" s="74">
        <v>100.0001</v>
      </c>
      <c r="F54" s="11">
        <v>100.0051</v>
      </c>
      <c r="G54" s="10"/>
    </row>
    <row r="55" spans="1:7" ht="22.75" customHeight="1">
      <c r="A55" s="87"/>
      <c r="B55" s="87"/>
      <c r="C55" s="8">
        <v>-20</v>
      </c>
      <c r="D55" s="8">
        <v>-20.0017</v>
      </c>
      <c r="E55" s="74">
        <v>-20.0001</v>
      </c>
      <c r="F55" s="8">
        <v>-19.9983</v>
      </c>
      <c r="G55" s="10"/>
    </row>
    <row r="56" spans="1:7" ht="22.75" customHeight="1">
      <c r="A56" s="87"/>
      <c r="B56" s="87"/>
      <c r="C56" s="8">
        <v>-100</v>
      </c>
      <c r="D56" s="11">
        <v>-100.0051</v>
      </c>
      <c r="E56" s="74">
        <v>-100.0006</v>
      </c>
      <c r="F56" s="11">
        <v>-99.9949</v>
      </c>
      <c r="G56" s="10"/>
    </row>
    <row r="57" spans="1:7" ht="22.75" customHeight="1">
      <c r="A57" s="87" t="s">
        <v>24</v>
      </c>
      <c r="B57" s="87"/>
      <c r="C57" s="16">
        <v>200</v>
      </c>
      <c r="D57" s="16">
        <v>199.981</v>
      </c>
      <c r="E57" s="77">
        <v>199.998</v>
      </c>
      <c r="F57" s="16">
        <v>200.019</v>
      </c>
      <c r="G57" s="10"/>
    </row>
    <row r="58" spans="1:7" ht="22.75" customHeight="1">
      <c r="A58" s="87"/>
      <c r="B58" s="87"/>
      <c r="C58" s="16">
        <v>500</v>
      </c>
      <c r="D58" s="16">
        <v>499.967</v>
      </c>
      <c r="E58" s="77">
        <v>499.995</v>
      </c>
      <c r="F58" s="16">
        <v>500.033</v>
      </c>
      <c r="G58" s="10"/>
    </row>
    <row r="59" spans="1:7" ht="22.75" customHeight="1">
      <c r="A59" s="87"/>
      <c r="B59" s="87"/>
      <c r="C59" s="16">
        <v>1000</v>
      </c>
      <c r="D59" s="16">
        <v>999.945</v>
      </c>
      <c r="E59" s="77">
        <v>999.992</v>
      </c>
      <c r="F59" s="16">
        <v>1000.055</v>
      </c>
      <c r="G59" s="10"/>
    </row>
    <row r="60" spans="1:7" ht="22.75" customHeight="1">
      <c r="A60" s="87"/>
      <c r="B60" s="87"/>
      <c r="C60" s="16">
        <v>-200</v>
      </c>
      <c r="D60" s="16">
        <v>-200.019</v>
      </c>
      <c r="E60" s="77">
        <v>-200</v>
      </c>
      <c r="F60" s="16">
        <v>-199.981</v>
      </c>
      <c r="G60" s="10"/>
    </row>
    <row r="61" spans="1:7" ht="22.75" customHeight="1">
      <c r="A61" s="87"/>
      <c r="B61" s="87"/>
      <c r="C61" s="16">
        <v>-1000</v>
      </c>
      <c r="D61" s="16">
        <v>-1000.055</v>
      </c>
      <c r="E61" s="77">
        <v>-999.994</v>
      </c>
      <c r="F61" s="16">
        <v>-999.945</v>
      </c>
      <c r="G61" s="10"/>
    </row>
    <row r="62" spans="1:7" ht="22.5" customHeight="1">
      <c r="A62" s="27"/>
      <c r="B62" s="27"/>
      <c r="C62" s="31"/>
      <c r="D62" s="31"/>
      <c r="E62" s="34"/>
      <c r="F62" s="31"/>
      <c r="G62" s="35"/>
    </row>
    <row r="63" spans="1:7" ht="21.75" customHeight="1">
      <c r="A63" s="112" t="s">
        <v>26</v>
      </c>
      <c r="B63" s="112"/>
      <c r="C63" s="112"/>
      <c r="D63" s="112"/>
      <c r="E63" s="112"/>
      <c r="F63" s="112"/>
      <c r="G63" s="112"/>
    </row>
    <row r="64" spans="1:7" ht="33" customHeight="1">
      <c r="A64" s="87" t="s">
        <v>14</v>
      </c>
      <c r="B64" s="87"/>
      <c r="C64" s="7" t="s">
        <v>15</v>
      </c>
      <c r="D64" s="7" t="s">
        <v>16</v>
      </c>
      <c r="E64" s="15" t="s">
        <v>17</v>
      </c>
      <c r="F64" s="15" t="s">
        <v>18</v>
      </c>
      <c r="G64" s="24" t="s">
        <v>66</v>
      </c>
    </row>
    <row r="65" spans="1:7" ht="23.75" customHeight="1">
      <c r="A65" s="87" t="s">
        <v>27</v>
      </c>
      <c r="B65" s="87"/>
      <c r="C65" s="8">
        <v>1</v>
      </c>
      <c r="D65" s="11">
        <v>0.9975</v>
      </c>
      <c r="E65" s="74">
        <v>1</v>
      </c>
      <c r="F65" s="11">
        <v>1.0025</v>
      </c>
      <c r="G65" s="18"/>
    </row>
    <row r="66" spans="1:7" ht="23.75" customHeight="1">
      <c r="A66" s="87"/>
      <c r="B66" s="87"/>
      <c r="C66" s="8">
        <v>5</v>
      </c>
      <c r="D66" s="11">
        <v>4.9955</v>
      </c>
      <c r="E66" s="74">
        <v>4.9999</v>
      </c>
      <c r="F66" s="11">
        <v>5.0045</v>
      </c>
      <c r="G66" s="18"/>
    </row>
    <row r="67" spans="1:7" ht="23.75" customHeight="1">
      <c r="A67" s="87"/>
      <c r="B67" s="87"/>
      <c r="C67" s="8">
        <v>10</v>
      </c>
      <c r="D67" s="8">
        <v>9.993</v>
      </c>
      <c r="E67" s="74">
        <v>9.9995</v>
      </c>
      <c r="F67" s="8">
        <v>10.007</v>
      </c>
      <c r="G67" s="18"/>
    </row>
    <row r="68" spans="1:7" ht="23.75" customHeight="1">
      <c r="A68" s="87"/>
      <c r="B68" s="87"/>
      <c r="C68" s="8">
        <v>-1</v>
      </c>
      <c r="D68" s="11">
        <v>-1.0025</v>
      </c>
      <c r="E68" s="74">
        <v>-0.9999</v>
      </c>
      <c r="F68" s="11">
        <v>-0.9975</v>
      </c>
      <c r="G68" s="18"/>
    </row>
    <row r="69" spans="1:7" ht="23.75" customHeight="1">
      <c r="A69" s="87"/>
      <c r="B69" s="87"/>
      <c r="C69" s="8">
        <v>-10</v>
      </c>
      <c r="D69" s="8">
        <v>-10.007</v>
      </c>
      <c r="E69" s="74">
        <v>-9.9994</v>
      </c>
      <c r="F69" s="8">
        <v>-9.993</v>
      </c>
      <c r="G69" s="18"/>
    </row>
    <row r="70" spans="1:7" ht="23.75" customHeight="1">
      <c r="A70" s="87" t="s">
        <v>28</v>
      </c>
      <c r="B70" s="87"/>
      <c r="C70" s="25">
        <v>20</v>
      </c>
      <c r="D70" s="11">
        <v>19.985</v>
      </c>
      <c r="E70" s="77">
        <v>19.999</v>
      </c>
      <c r="F70" s="11">
        <v>20.015</v>
      </c>
      <c r="G70" s="18"/>
    </row>
    <row r="71" spans="1:7" ht="23.75" customHeight="1">
      <c r="A71" s="87"/>
      <c r="B71" s="87"/>
      <c r="C71" s="25">
        <v>50</v>
      </c>
      <c r="D71" s="16">
        <v>49.97</v>
      </c>
      <c r="E71" s="77">
        <v>49.997</v>
      </c>
      <c r="F71" s="16">
        <v>50.03</v>
      </c>
      <c r="G71" s="18"/>
    </row>
    <row r="72" spans="1:7" ht="23.75" customHeight="1">
      <c r="A72" s="87"/>
      <c r="B72" s="87"/>
      <c r="C72" s="25">
        <v>100</v>
      </c>
      <c r="D72" s="11">
        <v>99.945</v>
      </c>
      <c r="E72" s="77">
        <v>99.994</v>
      </c>
      <c r="F72" s="11">
        <v>100.055</v>
      </c>
      <c r="G72" s="18"/>
    </row>
    <row r="73" spans="1:7" ht="23.75" customHeight="1">
      <c r="A73" s="87"/>
      <c r="B73" s="87"/>
      <c r="C73" s="25">
        <v>-20</v>
      </c>
      <c r="D73" s="11">
        <v>-20.015</v>
      </c>
      <c r="E73" s="77">
        <v>-19.999</v>
      </c>
      <c r="F73" s="11">
        <v>-19.985</v>
      </c>
      <c r="G73" s="18"/>
    </row>
    <row r="74" spans="1:7" ht="23.75" customHeight="1">
      <c r="A74" s="87"/>
      <c r="B74" s="87"/>
      <c r="C74" s="25">
        <v>-100</v>
      </c>
      <c r="D74" s="11">
        <v>-100.055</v>
      </c>
      <c r="E74" s="77">
        <v>-99.994</v>
      </c>
      <c r="F74" s="11">
        <v>-99.945</v>
      </c>
      <c r="G74" s="18"/>
    </row>
    <row r="75" spans="1:7" ht="23.75" customHeight="1">
      <c r="A75" s="87" t="s">
        <v>29</v>
      </c>
      <c r="B75" s="87"/>
      <c r="C75" s="26">
        <v>0.2</v>
      </c>
      <c r="D75" s="12">
        <v>0.1997</v>
      </c>
      <c r="E75" s="75">
        <v>0.19992</v>
      </c>
      <c r="F75" s="12">
        <f>C75+((C75/100)*0.1+(1/100)*0.1)</f>
        <v>0.2012</v>
      </c>
      <c r="G75" s="18"/>
    </row>
    <row r="76" spans="1:7" ht="23.75" customHeight="1">
      <c r="A76" s="87"/>
      <c r="B76" s="87"/>
      <c r="C76" s="26">
        <v>0.5</v>
      </c>
      <c r="D76" s="12">
        <v>0.4994</v>
      </c>
      <c r="E76" s="75">
        <v>0.4998</v>
      </c>
      <c r="F76" s="12">
        <v>0.5006</v>
      </c>
      <c r="G76" s="18"/>
    </row>
    <row r="77" spans="1:7" ht="23.75" customHeight="1">
      <c r="A77" s="87"/>
      <c r="B77" s="87"/>
      <c r="C77" s="26">
        <v>1</v>
      </c>
      <c r="D77" s="12">
        <v>0.9989</v>
      </c>
      <c r="E77" s="75">
        <v>0.99957</v>
      </c>
      <c r="F77" s="12">
        <f>C77+((1/100)*0.1+(1/100)*0.1)</f>
        <v>1.002</v>
      </c>
      <c r="G77" s="18"/>
    </row>
    <row r="78" spans="1:7" ht="23.75" customHeight="1">
      <c r="A78" s="87"/>
      <c r="B78" s="87"/>
      <c r="C78" s="26">
        <v>-0.2</v>
      </c>
      <c r="D78" s="12">
        <v>-0.2003</v>
      </c>
      <c r="E78" s="75">
        <v>-0.19992</v>
      </c>
      <c r="F78" s="12">
        <v>-0.1997</v>
      </c>
      <c r="G78" s="18"/>
    </row>
    <row r="79" spans="1:7" ht="23.75" customHeight="1">
      <c r="A79" s="87"/>
      <c r="B79" s="87"/>
      <c r="C79" s="26">
        <v>-1</v>
      </c>
      <c r="D79" s="12">
        <v>-1.0011</v>
      </c>
      <c r="E79" s="75">
        <v>-0.99958</v>
      </c>
      <c r="F79" s="12">
        <v>-0.9989</v>
      </c>
      <c r="G79" s="18" t="s">
        <v>62</v>
      </c>
    </row>
    <row r="80" spans="1:7" ht="23.75" customHeight="1">
      <c r="A80" s="87" t="s">
        <v>30</v>
      </c>
      <c r="B80" s="87"/>
      <c r="C80" s="17">
        <v>2</v>
      </c>
      <c r="D80" s="8">
        <v>1.997</v>
      </c>
      <c r="E80" s="74">
        <v>1.9991</v>
      </c>
      <c r="F80" s="8">
        <f>C80+((C80/100)*0.12+(3/100)*0.02)</f>
        <v>2.003</v>
      </c>
      <c r="G80" s="23"/>
    </row>
    <row r="81" spans="1:7" ht="23.75" customHeight="1">
      <c r="A81" s="87"/>
      <c r="B81" s="87"/>
      <c r="C81" s="17">
        <v>3</v>
      </c>
      <c r="D81" s="11">
        <v>2.9958</v>
      </c>
      <c r="E81" s="74">
        <v>2.9983</v>
      </c>
      <c r="F81" s="11">
        <f>C81+((3/100)*0.12+(3/100)*0.02)</f>
        <v>3.0042</v>
      </c>
      <c r="G81" s="23"/>
    </row>
    <row r="82" spans="1:7" ht="23.75" customHeight="1">
      <c r="A82" s="87"/>
      <c r="B82" s="87"/>
      <c r="C82" s="17">
        <v>-2</v>
      </c>
      <c r="D82" s="11">
        <v>-2.003</v>
      </c>
      <c r="E82" s="77">
        <v>-1.9991</v>
      </c>
      <c r="F82" s="11">
        <f>C82+((2/100)*0.12+(3/100)*0.02)</f>
        <v>-1.997</v>
      </c>
      <c r="G82" s="23"/>
    </row>
    <row r="83" spans="1:7" ht="23.75" customHeight="1">
      <c r="A83" s="87"/>
      <c r="B83" s="87"/>
      <c r="C83" s="17">
        <v>-3</v>
      </c>
      <c r="D83" s="11">
        <v>-3.0042</v>
      </c>
      <c r="E83" s="79">
        <v>-2.9981</v>
      </c>
      <c r="F83" s="11">
        <v>-2.9958</v>
      </c>
      <c r="G83" s="23"/>
    </row>
    <row r="84" spans="1:7" ht="24" customHeight="1">
      <c r="A84" s="27"/>
      <c r="B84" s="27"/>
      <c r="C84" s="28"/>
      <c r="D84" s="29"/>
      <c r="E84" s="29"/>
      <c r="F84" s="29"/>
      <c r="G84" s="30"/>
    </row>
    <row r="85" spans="1:7" ht="24" customHeight="1">
      <c r="A85" s="27"/>
      <c r="B85" s="27"/>
      <c r="C85" s="28"/>
      <c r="D85" s="29"/>
      <c r="E85" s="29"/>
      <c r="F85" s="29"/>
      <c r="G85" s="30"/>
    </row>
    <row r="86" spans="1:7" ht="24" customHeight="1">
      <c r="A86" s="27"/>
      <c r="B86" s="27"/>
      <c r="C86" s="28"/>
      <c r="D86" s="29"/>
      <c r="E86" s="29"/>
      <c r="F86" s="29"/>
      <c r="G86" s="30"/>
    </row>
    <row r="87" spans="1:7" ht="24" customHeight="1">
      <c r="A87" s="27"/>
      <c r="B87" s="27"/>
      <c r="C87" s="28"/>
      <c r="D87" s="29"/>
      <c r="E87" s="29"/>
      <c r="F87" s="29"/>
      <c r="G87" s="30"/>
    </row>
    <row r="88" spans="1:7" ht="24" customHeight="1">
      <c r="A88" s="27"/>
      <c r="B88" s="27"/>
      <c r="C88" s="28"/>
      <c r="D88" s="29"/>
      <c r="E88" s="29"/>
      <c r="F88" s="29"/>
      <c r="G88" s="30"/>
    </row>
    <row r="89" spans="1:7" ht="24" customHeight="1">
      <c r="A89" s="27"/>
      <c r="B89" s="27"/>
      <c r="C89" s="28"/>
      <c r="D89" s="29"/>
      <c r="E89" s="29"/>
      <c r="F89" s="29"/>
      <c r="G89" s="30"/>
    </row>
    <row r="90" spans="1:7" ht="24" customHeight="1">
      <c r="A90" s="27"/>
      <c r="B90" s="27"/>
      <c r="C90" s="28"/>
      <c r="D90" s="29"/>
      <c r="E90" s="29"/>
      <c r="F90" s="29"/>
      <c r="G90" s="30"/>
    </row>
    <row r="91" spans="1:7" ht="24" customHeight="1">
      <c r="A91" s="27"/>
      <c r="B91" s="27"/>
      <c r="C91" s="28"/>
      <c r="D91" s="29"/>
      <c r="E91" s="29"/>
      <c r="F91" s="29"/>
      <c r="G91" s="30"/>
    </row>
    <row r="92" spans="1:7" ht="18" customHeight="1">
      <c r="A92" s="27"/>
      <c r="B92" s="27"/>
      <c r="C92" s="28"/>
      <c r="D92" s="29"/>
      <c r="E92" s="29"/>
      <c r="F92" s="29"/>
      <c r="G92" s="30"/>
    </row>
    <row r="93" spans="1:7" ht="18" customHeight="1">
      <c r="A93" s="99" t="s">
        <v>31</v>
      </c>
      <c r="B93" s="89"/>
      <c r="C93" s="89"/>
      <c r="D93" s="89"/>
      <c r="E93" s="89"/>
      <c r="F93" s="89"/>
      <c r="G93" s="89"/>
    </row>
    <row r="94" spans="1:7" ht="34.5" customHeight="1">
      <c r="A94" s="19" t="s">
        <v>32</v>
      </c>
      <c r="B94" s="7" t="s">
        <v>14</v>
      </c>
      <c r="C94" s="7" t="s">
        <v>15</v>
      </c>
      <c r="D94" s="7" t="s">
        <v>16</v>
      </c>
      <c r="E94" s="15" t="s">
        <v>17</v>
      </c>
      <c r="F94" s="15" t="s">
        <v>18</v>
      </c>
      <c r="G94" s="24" t="s">
        <v>66</v>
      </c>
    </row>
    <row r="95" spans="1:7" ht="19.75" customHeight="1">
      <c r="A95" s="80" t="s">
        <v>33</v>
      </c>
      <c r="B95" s="80" t="s">
        <v>34</v>
      </c>
      <c r="C95" s="16">
        <v>10</v>
      </c>
      <c r="D95" s="11">
        <v>9.964</v>
      </c>
      <c r="E95" s="77">
        <v>10.007</v>
      </c>
      <c r="F95" s="11">
        <v>10.036</v>
      </c>
      <c r="G95" s="9"/>
    </row>
    <row r="96" spans="1:7" ht="19.75" customHeight="1">
      <c r="A96" s="81"/>
      <c r="B96" s="81"/>
      <c r="C96" s="16">
        <v>100</v>
      </c>
      <c r="D96" s="16">
        <v>99.91</v>
      </c>
      <c r="E96" s="77">
        <v>100.059</v>
      </c>
      <c r="F96" s="16">
        <v>100.09</v>
      </c>
      <c r="G96" s="9"/>
    </row>
    <row r="97" spans="1:7" ht="19.75" customHeight="1">
      <c r="A97" s="81"/>
      <c r="B97" s="80" t="s">
        <v>35</v>
      </c>
      <c r="C97" s="12">
        <v>0.2</v>
      </c>
      <c r="D97" s="11">
        <v>0.19958</v>
      </c>
      <c r="E97" s="75">
        <v>0.20002</v>
      </c>
      <c r="F97" s="11">
        <v>0.20042</v>
      </c>
      <c r="G97" s="9"/>
    </row>
    <row r="98" spans="1:7" ht="19.75" customHeight="1">
      <c r="A98" s="81"/>
      <c r="B98" s="81"/>
      <c r="C98" s="12">
        <v>1</v>
      </c>
      <c r="D98" s="12">
        <v>0.9991</v>
      </c>
      <c r="E98" s="75">
        <v>1.00044</v>
      </c>
      <c r="F98" s="12">
        <v>1.0009</v>
      </c>
      <c r="G98" s="9"/>
    </row>
    <row r="99" spans="1:7" ht="19.75" customHeight="1">
      <c r="A99" s="81"/>
      <c r="B99" s="80" t="s">
        <v>36</v>
      </c>
      <c r="C99" s="8">
        <v>2</v>
      </c>
      <c r="D99" s="11">
        <v>1.9958</v>
      </c>
      <c r="E99" s="74">
        <v>2.0005</v>
      </c>
      <c r="F99" s="11">
        <v>2.0042</v>
      </c>
      <c r="G99" s="9"/>
    </row>
    <row r="100" spans="1:7" ht="19.75" customHeight="1">
      <c r="A100" s="81"/>
      <c r="B100" s="81"/>
      <c r="C100" s="8">
        <v>10</v>
      </c>
      <c r="D100" s="8">
        <v>9.991</v>
      </c>
      <c r="E100" s="74">
        <v>10.0049</v>
      </c>
      <c r="F100" s="8">
        <v>10.009</v>
      </c>
      <c r="G100" s="9"/>
    </row>
    <row r="101" spans="1:7" ht="19.75" customHeight="1">
      <c r="A101" s="81"/>
      <c r="B101" s="80" t="s">
        <v>37</v>
      </c>
      <c r="C101" s="16">
        <v>20</v>
      </c>
      <c r="D101" s="11">
        <v>19.958</v>
      </c>
      <c r="E101" s="77">
        <v>19.979</v>
      </c>
      <c r="F101" s="11">
        <v>20.042</v>
      </c>
      <c r="G101" s="9"/>
    </row>
    <row r="102" spans="1:7" ht="19.75" customHeight="1">
      <c r="A102" s="81"/>
      <c r="B102" s="81"/>
      <c r="C102" s="16">
        <v>100</v>
      </c>
      <c r="D102" s="16">
        <v>99.91</v>
      </c>
      <c r="E102" s="77">
        <v>99.92</v>
      </c>
      <c r="F102" s="16">
        <v>100.09</v>
      </c>
      <c r="G102" s="9"/>
    </row>
    <row r="103" spans="1:7" ht="19.75" customHeight="1">
      <c r="A103" s="81"/>
      <c r="B103" s="80" t="s">
        <v>38</v>
      </c>
      <c r="C103" s="20">
        <v>200</v>
      </c>
      <c r="D103" s="20">
        <v>199.655</v>
      </c>
      <c r="E103" s="78">
        <v>199.83</v>
      </c>
      <c r="F103" s="20">
        <v>200.345</v>
      </c>
      <c r="G103" s="9"/>
    </row>
    <row r="104" spans="1:7" ht="19.75" customHeight="1">
      <c r="A104" s="81"/>
      <c r="B104" s="81"/>
      <c r="C104" s="20">
        <v>750</v>
      </c>
      <c r="D104" s="20">
        <v>749.325</v>
      </c>
      <c r="E104" s="78">
        <v>749.39</v>
      </c>
      <c r="F104" s="20">
        <v>750.675</v>
      </c>
      <c r="G104" s="9"/>
    </row>
    <row r="105" spans="1:7" ht="19.75" customHeight="1">
      <c r="A105" s="80" t="s">
        <v>39</v>
      </c>
      <c r="B105" s="80" t="s">
        <v>34</v>
      </c>
      <c r="C105" s="16">
        <v>10</v>
      </c>
      <c r="D105" s="11">
        <v>9.964</v>
      </c>
      <c r="E105" s="77">
        <v>10.009</v>
      </c>
      <c r="F105" s="11">
        <v>10.036</v>
      </c>
      <c r="G105" s="9"/>
    </row>
    <row r="106" spans="1:7" ht="19.75" customHeight="1">
      <c r="A106" s="81"/>
      <c r="B106" s="81"/>
      <c r="C106" s="16">
        <v>50</v>
      </c>
      <c r="D106" s="16">
        <v>49.94</v>
      </c>
      <c r="E106" s="77">
        <v>50.033</v>
      </c>
      <c r="F106" s="16">
        <v>50.06</v>
      </c>
      <c r="G106" s="9"/>
    </row>
    <row r="107" spans="1:7" ht="19.75" customHeight="1">
      <c r="A107" s="81"/>
      <c r="B107" s="81"/>
      <c r="C107" s="16">
        <v>100</v>
      </c>
      <c r="D107" s="16">
        <v>99.91</v>
      </c>
      <c r="E107" s="77">
        <v>100.082</v>
      </c>
      <c r="F107" s="16">
        <v>100.09</v>
      </c>
      <c r="G107" s="9"/>
    </row>
    <row r="108" spans="1:7" ht="19.75" customHeight="1">
      <c r="A108" s="81"/>
      <c r="B108" s="80" t="s">
        <v>35</v>
      </c>
      <c r="C108" s="12">
        <v>0.2</v>
      </c>
      <c r="D108" s="11">
        <v>0.19958</v>
      </c>
      <c r="E108" s="75">
        <v>0.20007</v>
      </c>
      <c r="F108" s="11">
        <v>0.20042</v>
      </c>
      <c r="G108" s="9"/>
    </row>
    <row r="109" spans="1:7" ht="19.75" customHeight="1">
      <c r="A109" s="81"/>
      <c r="B109" s="81"/>
      <c r="C109" s="12">
        <v>0.5</v>
      </c>
      <c r="D109" s="12">
        <v>0.4994</v>
      </c>
      <c r="E109" s="75">
        <v>0.50031</v>
      </c>
      <c r="F109" s="12">
        <v>0.5006</v>
      </c>
      <c r="G109" s="9"/>
    </row>
    <row r="110" spans="1:7" ht="19.75" customHeight="1">
      <c r="A110" s="81"/>
      <c r="B110" s="81"/>
      <c r="C110" s="12">
        <v>1</v>
      </c>
      <c r="D110" s="12">
        <v>0.9991</v>
      </c>
      <c r="E110" s="75">
        <v>1.00079</v>
      </c>
      <c r="F110" s="12">
        <v>1.0009</v>
      </c>
      <c r="G110" s="9"/>
    </row>
    <row r="111" spans="1:7" ht="19.75" customHeight="1">
      <c r="A111" s="81"/>
      <c r="B111" s="80" t="s">
        <v>40</v>
      </c>
      <c r="C111" s="8">
        <v>2</v>
      </c>
      <c r="D111" s="11">
        <v>1.9958</v>
      </c>
      <c r="E111" s="74">
        <v>2.0009</v>
      </c>
      <c r="F111" s="11">
        <v>2.0042</v>
      </c>
      <c r="G111" s="9"/>
    </row>
    <row r="112" spans="1:7" ht="19.75" customHeight="1">
      <c r="A112" s="81"/>
      <c r="B112" s="81"/>
      <c r="C112" s="8">
        <v>5</v>
      </c>
      <c r="D112" s="8">
        <v>4.994</v>
      </c>
      <c r="E112" s="74">
        <v>5.0033</v>
      </c>
      <c r="F112" s="8">
        <v>5.006</v>
      </c>
      <c r="G112" s="9"/>
    </row>
    <row r="113" spans="1:7" ht="19.75" customHeight="1">
      <c r="A113" s="81"/>
      <c r="B113" s="81"/>
      <c r="C113" s="8">
        <v>10</v>
      </c>
      <c r="D113" s="8">
        <v>9.991</v>
      </c>
      <c r="E113" s="74">
        <v>10.0083</v>
      </c>
      <c r="F113" s="8">
        <v>10.009</v>
      </c>
      <c r="G113" s="9"/>
    </row>
    <row r="114" spans="1:7" ht="19.75" customHeight="1">
      <c r="A114" s="81"/>
      <c r="B114" s="80" t="s">
        <v>41</v>
      </c>
      <c r="C114" s="16">
        <v>20</v>
      </c>
      <c r="D114" s="11">
        <v>19.958</v>
      </c>
      <c r="E114" s="77">
        <v>19.984</v>
      </c>
      <c r="F114" s="11">
        <v>20.042</v>
      </c>
      <c r="G114" s="9"/>
    </row>
    <row r="115" spans="1:7" ht="19.75" customHeight="1">
      <c r="A115" s="81"/>
      <c r="B115" s="81"/>
      <c r="C115" s="16">
        <v>50</v>
      </c>
      <c r="D115" s="16">
        <v>49.94</v>
      </c>
      <c r="E115" s="77">
        <v>49.964</v>
      </c>
      <c r="F115" s="16">
        <v>50.06</v>
      </c>
      <c r="G115" s="9"/>
    </row>
    <row r="116" spans="1:7" ht="19.75" customHeight="1">
      <c r="A116" s="81"/>
      <c r="B116" s="81"/>
      <c r="C116" s="16">
        <v>100</v>
      </c>
      <c r="D116" s="16">
        <v>99.91</v>
      </c>
      <c r="E116" s="77">
        <v>99.943</v>
      </c>
      <c r="F116" s="16">
        <v>100.09</v>
      </c>
      <c r="G116" s="9"/>
    </row>
    <row r="117" spans="1:7" ht="19.75" customHeight="1">
      <c r="A117" s="81"/>
      <c r="B117" s="80" t="s">
        <v>38</v>
      </c>
      <c r="C117" s="20">
        <v>200</v>
      </c>
      <c r="D117" s="20">
        <v>199.73</v>
      </c>
      <c r="E117" s="78">
        <v>199.86</v>
      </c>
      <c r="F117" s="20">
        <v>200.27</v>
      </c>
      <c r="G117" s="9"/>
    </row>
    <row r="118" spans="1:7" ht="19.75" customHeight="1">
      <c r="A118" s="81"/>
      <c r="B118" s="81"/>
      <c r="C118" s="20">
        <v>500</v>
      </c>
      <c r="D118" s="20">
        <v>499.475</v>
      </c>
      <c r="E118" s="78">
        <v>499.66</v>
      </c>
      <c r="F118" s="20">
        <v>500.525</v>
      </c>
      <c r="G118" s="9"/>
    </row>
    <row r="119" spans="1:7" ht="19.75" customHeight="1">
      <c r="A119" s="81"/>
      <c r="B119" s="81"/>
      <c r="C119" s="20">
        <v>750</v>
      </c>
      <c r="D119" s="20">
        <v>749.325</v>
      </c>
      <c r="E119" s="78">
        <v>749.58</v>
      </c>
      <c r="F119" s="20">
        <v>750.675</v>
      </c>
      <c r="G119" s="9"/>
    </row>
    <row r="120" spans="1:7" ht="19.75" customHeight="1">
      <c r="A120" s="80" t="s">
        <v>42</v>
      </c>
      <c r="B120" s="80" t="s">
        <v>34</v>
      </c>
      <c r="C120" s="16">
        <v>10</v>
      </c>
      <c r="D120" s="11">
        <v>9.964</v>
      </c>
      <c r="E120" s="77">
        <v>10.005</v>
      </c>
      <c r="F120" s="11">
        <v>10.036</v>
      </c>
      <c r="G120" s="9"/>
    </row>
    <row r="121" spans="1:7" ht="19.75" customHeight="1">
      <c r="A121" s="81"/>
      <c r="B121" s="81"/>
      <c r="C121" s="16">
        <v>100</v>
      </c>
      <c r="D121" s="16">
        <v>99.91</v>
      </c>
      <c r="E121" s="77">
        <v>100.067</v>
      </c>
      <c r="F121" s="16">
        <v>100.09</v>
      </c>
      <c r="G121" s="9"/>
    </row>
    <row r="122" spans="1:7" ht="19.75" customHeight="1">
      <c r="A122" s="81"/>
      <c r="B122" s="80" t="s">
        <v>35</v>
      </c>
      <c r="C122" s="12">
        <v>0.2</v>
      </c>
      <c r="D122" s="11">
        <v>0.19958</v>
      </c>
      <c r="E122" s="75">
        <v>0.20003</v>
      </c>
      <c r="F122" s="11">
        <v>0.20042</v>
      </c>
      <c r="G122" s="9"/>
    </row>
    <row r="123" spans="1:7" ht="19.75" customHeight="1">
      <c r="A123" s="81"/>
      <c r="B123" s="81"/>
      <c r="C123" s="12">
        <v>1</v>
      </c>
      <c r="D123" s="12">
        <v>0.9991</v>
      </c>
      <c r="E123" s="75">
        <v>1.00067</v>
      </c>
      <c r="F123" s="12">
        <v>1.0009</v>
      </c>
      <c r="G123" s="9"/>
    </row>
    <row r="124" spans="1:7" ht="19.75" customHeight="1">
      <c r="A124" s="81"/>
      <c r="B124" s="80" t="s">
        <v>36</v>
      </c>
      <c r="C124" s="8">
        <v>2</v>
      </c>
      <c r="D124" s="11">
        <v>1.9958</v>
      </c>
      <c r="E124" s="74">
        <v>2.0004</v>
      </c>
      <c r="F124" s="11">
        <v>2.0042</v>
      </c>
      <c r="G124" s="9"/>
    </row>
    <row r="125" spans="1:7" ht="19.75" customHeight="1">
      <c r="A125" s="81"/>
      <c r="B125" s="81"/>
      <c r="C125" s="8">
        <v>10</v>
      </c>
      <c r="D125" s="8">
        <v>9.991</v>
      </c>
      <c r="E125" s="74">
        <v>10.0068</v>
      </c>
      <c r="F125" s="8">
        <v>10.009</v>
      </c>
      <c r="G125" s="9"/>
    </row>
    <row r="126" spans="1:7" ht="19.75" customHeight="1">
      <c r="A126" s="81"/>
      <c r="B126" s="80" t="s">
        <v>37</v>
      </c>
      <c r="C126" s="16">
        <v>20</v>
      </c>
      <c r="D126" s="11">
        <v>19.958</v>
      </c>
      <c r="E126" s="77">
        <v>19.983</v>
      </c>
      <c r="F126" s="11">
        <v>20.042</v>
      </c>
      <c r="G126" s="9"/>
    </row>
    <row r="127" spans="1:7" ht="19.75" customHeight="1">
      <c r="A127" s="81"/>
      <c r="B127" s="81"/>
      <c r="C127" s="16">
        <v>100</v>
      </c>
      <c r="D127" s="16">
        <v>99.91</v>
      </c>
      <c r="E127" s="77">
        <v>99.944</v>
      </c>
      <c r="F127" s="16">
        <v>100.09</v>
      </c>
      <c r="G127" s="9"/>
    </row>
    <row r="128" spans="1:7" ht="19.5" customHeight="1">
      <c r="A128" s="29"/>
      <c r="B128" s="29"/>
      <c r="C128" s="31"/>
      <c r="D128" s="31"/>
      <c r="E128" s="29"/>
      <c r="F128" s="31"/>
      <c r="G128" s="2"/>
    </row>
    <row r="129" spans="1:7" ht="19.5" customHeight="1">
      <c r="A129" s="82" t="s">
        <v>70</v>
      </c>
      <c r="B129" s="82"/>
      <c r="C129" s="82"/>
      <c r="D129" s="82"/>
      <c r="E129" s="82"/>
      <c r="F129" s="82"/>
      <c r="G129" s="82"/>
    </row>
    <row r="130" spans="1:7" ht="33" customHeight="1">
      <c r="A130" s="19" t="s">
        <v>32</v>
      </c>
      <c r="B130" s="7" t="s">
        <v>14</v>
      </c>
      <c r="C130" s="7" t="s">
        <v>15</v>
      </c>
      <c r="D130" s="7" t="s">
        <v>16</v>
      </c>
      <c r="E130" s="15" t="s">
        <v>17</v>
      </c>
      <c r="F130" s="15" t="s">
        <v>18</v>
      </c>
      <c r="G130" s="24" t="s">
        <v>66</v>
      </c>
    </row>
    <row r="131" spans="1:7" ht="19.75" customHeight="1">
      <c r="A131" s="80" t="s">
        <v>43</v>
      </c>
      <c r="B131" s="80" t="s">
        <v>34</v>
      </c>
      <c r="C131" s="16">
        <v>10</v>
      </c>
      <c r="D131" s="11">
        <v>9.938</v>
      </c>
      <c r="E131" s="77">
        <v>9.986</v>
      </c>
      <c r="F131" s="11">
        <v>10.062</v>
      </c>
      <c r="G131" s="9"/>
    </row>
    <row r="132" spans="1:7" ht="19.75" customHeight="1">
      <c r="A132" s="81"/>
      <c r="B132" s="81"/>
      <c r="C132" s="16">
        <v>100</v>
      </c>
      <c r="D132" s="16">
        <v>99.83</v>
      </c>
      <c r="E132" s="77">
        <v>99.963</v>
      </c>
      <c r="F132" s="16">
        <v>100.17</v>
      </c>
      <c r="G132" s="9"/>
    </row>
    <row r="133" spans="1:7" ht="19.75" customHeight="1">
      <c r="A133" s="81"/>
      <c r="B133" s="80" t="s">
        <v>35</v>
      </c>
      <c r="C133" s="12">
        <v>0.2</v>
      </c>
      <c r="D133" s="11">
        <v>0.19926</v>
      </c>
      <c r="E133" s="75">
        <v>0.19983</v>
      </c>
      <c r="F133" s="11">
        <v>0.20074</v>
      </c>
      <c r="G133" s="9"/>
    </row>
    <row r="134" spans="1:7" ht="19.75" customHeight="1">
      <c r="A134" s="81"/>
      <c r="B134" s="81"/>
      <c r="C134" s="12">
        <v>1</v>
      </c>
      <c r="D134" s="12">
        <v>0.9983</v>
      </c>
      <c r="E134" s="75">
        <v>1.00003</v>
      </c>
      <c r="F134" s="12">
        <v>1.0017</v>
      </c>
      <c r="G134" s="9"/>
    </row>
    <row r="135" spans="1:7" ht="19.75" customHeight="1">
      <c r="A135" s="81"/>
      <c r="B135" s="80" t="s">
        <v>36</v>
      </c>
      <c r="C135" s="8">
        <v>2</v>
      </c>
      <c r="D135" s="11">
        <v>1.9926</v>
      </c>
      <c r="E135" s="74">
        <v>1.9979</v>
      </c>
      <c r="F135" s="11">
        <v>2.0074</v>
      </c>
      <c r="G135" s="9"/>
    </row>
    <row r="136" spans="1:7" ht="19.75" customHeight="1">
      <c r="A136" s="81"/>
      <c r="B136" s="81"/>
      <c r="C136" s="8">
        <v>10</v>
      </c>
      <c r="D136" s="8">
        <v>9.983</v>
      </c>
      <c r="E136" s="74">
        <v>9.9977</v>
      </c>
      <c r="F136" s="8">
        <v>10.017</v>
      </c>
      <c r="G136" s="9"/>
    </row>
    <row r="137" spans="1:7" ht="19.75" customHeight="1">
      <c r="A137" s="81"/>
      <c r="B137" s="80" t="s">
        <v>37</v>
      </c>
      <c r="C137" s="16">
        <v>20</v>
      </c>
      <c r="D137" s="11">
        <v>19.936</v>
      </c>
      <c r="E137" s="77">
        <v>19.968</v>
      </c>
      <c r="F137" s="11">
        <v>20.074</v>
      </c>
      <c r="G137" s="9"/>
    </row>
    <row r="138" spans="1:7" ht="19.75" customHeight="1">
      <c r="A138" s="81"/>
      <c r="B138" s="81"/>
      <c r="C138" s="16">
        <v>100</v>
      </c>
      <c r="D138" s="16">
        <v>99.83</v>
      </c>
      <c r="E138" s="77">
        <v>99.907</v>
      </c>
      <c r="F138" s="16">
        <v>100.17</v>
      </c>
      <c r="G138" s="9"/>
    </row>
    <row r="139" spans="1:7" ht="19.75" customHeight="1">
      <c r="A139" s="80" t="s">
        <v>44</v>
      </c>
      <c r="B139" s="80" t="s">
        <v>34</v>
      </c>
      <c r="C139" s="16">
        <v>10</v>
      </c>
      <c r="D139" s="16">
        <v>9.86</v>
      </c>
      <c r="E139" s="77">
        <v>9.952</v>
      </c>
      <c r="F139" s="16">
        <v>10.14</v>
      </c>
      <c r="G139" s="9"/>
    </row>
    <row r="140" spans="1:7" ht="19.75" customHeight="1">
      <c r="A140" s="81"/>
      <c r="B140" s="81"/>
      <c r="C140" s="16">
        <v>100</v>
      </c>
      <c r="D140" s="16">
        <v>99.32</v>
      </c>
      <c r="E140" s="77">
        <v>99.78</v>
      </c>
      <c r="F140" s="16">
        <v>100.68</v>
      </c>
      <c r="G140" s="9"/>
    </row>
    <row r="141" spans="1:7" ht="19.75" customHeight="1">
      <c r="A141" s="81"/>
      <c r="B141" s="80" t="s">
        <v>35</v>
      </c>
      <c r="C141" s="12">
        <v>0.2</v>
      </c>
      <c r="D141" s="12">
        <v>0.198</v>
      </c>
      <c r="E141" s="75">
        <v>0.19946</v>
      </c>
      <c r="F141" s="12">
        <v>0.202</v>
      </c>
      <c r="G141" s="9"/>
    </row>
    <row r="142" spans="1:7" ht="19.75" customHeight="1">
      <c r="A142" s="81"/>
      <c r="B142" s="81"/>
      <c r="C142" s="12">
        <v>1</v>
      </c>
      <c r="D142" s="12">
        <v>0.9932</v>
      </c>
      <c r="E142" s="75">
        <v>0.99887</v>
      </c>
      <c r="F142" s="12">
        <v>1.0068</v>
      </c>
      <c r="G142" s="9"/>
    </row>
    <row r="143" spans="1:7" ht="19.75" customHeight="1">
      <c r="A143" s="81"/>
      <c r="B143" s="80" t="s">
        <v>36</v>
      </c>
      <c r="C143" s="8">
        <v>2</v>
      </c>
      <c r="D143" s="8">
        <v>1.98</v>
      </c>
      <c r="E143" s="74">
        <v>1.994</v>
      </c>
      <c r="F143" s="8">
        <v>2.02</v>
      </c>
      <c r="G143" s="9"/>
    </row>
    <row r="144" spans="1:7" ht="19.75" customHeight="1">
      <c r="A144" s="81"/>
      <c r="B144" s="81"/>
      <c r="C144" s="8">
        <v>10</v>
      </c>
      <c r="D144" s="8">
        <v>9.932</v>
      </c>
      <c r="E144" s="74">
        <v>9.9855</v>
      </c>
      <c r="F144" s="8">
        <v>10.068</v>
      </c>
      <c r="G144" s="9"/>
    </row>
    <row r="145" spans="1:7" ht="19.75" customHeight="1">
      <c r="A145" s="81"/>
      <c r="B145" s="80" t="s">
        <v>37</v>
      </c>
      <c r="C145" s="16">
        <v>20</v>
      </c>
      <c r="D145" s="16">
        <v>19.8</v>
      </c>
      <c r="E145" s="77">
        <v>19.942</v>
      </c>
      <c r="F145" s="16">
        <v>20.2</v>
      </c>
      <c r="G145" s="9"/>
    </row>
    <row r="146" spans="1:7" ht="19.75" customHeight="1">
      <c r="A146" s="81"/>
      <c r="B146" s="81"/>
      <c r="C146" s="16">
        <v>100</v>
      </c>
      <c r="D146" s="16">
        <v>99.32</v>
      </c>
      <c r="E146" s="77">
        <v>99.849</v>
      </c>
      <c r="F146" s="16">
        <v>100.68</v>
      </c>
      <c r="G146" s="9"/>
    </row>
    <row r="147" spans="1:7" ht="21.75" customHeight="1">
      <c r="A147" s="88" t="s">
        <v>67</v>
      </c>
      <c r="B147" s="89"/>
      <c r="C147" s="89"/>
      <c r="D147" s="89"/>
      <c r="E147" s="89"/>
      <c r="F147" s="89"/>
      <c r="G147" s="89"/>
    </row>
    <row r="148" spans="1:7" ht="33">
      <c r="A148" s="19" t="s">
        <v>32</v>
      </c>
      <c r="B148" s="7" t="s">
        <v>14</v>
      </c>
      <c r="C148" s="7" t="s">
        <v>15</v>
      </c>
      <c r="D148" s="7" t="s">
        <v>16</v>
      </c>
      <c r="E148" s="15" t="s">
        <v>17</v>
      </c>
      <c r="F148" s="15" t="s">
        <v>18</v>
      </c>
      <c r="G148" s="24" t="s">
        <v>66</v>
      </c>
    </row>
    <row r="149" spans="1:7" ht="19.75" customHeight="1">
      <c r="A149" s="80" t="s">
        <v>33</v>
      </c>
      <c r="B149" s="80" t="s">
        <v>45</v>
      </c>
      <c r="C149" s="12">
        <v>0.1</v>
      </c>
      <c r="D149" s="12">
        <v>0.0995</v>
      </c>
      <c r="E149" s="75">
        <v>0.10005</v>
      </c>
      <c r="F149" s="12">
        <f>C149+((C149/100)*0.1+(1/100)*0.04)</f>
        <v>0.1005</v>
      </c>
      <c r="G149" s="9"/>
    </row>
    <row r="150" spans="1:7" ht="19.75" customHeight="1">
      <c r="A150" s="80"/>
      <c r="B150" s="81"/>
      <c r="C150" s="12">
        <v>1</v>
      </c>
      <c r="D150" s="12">
        <v>0.9986</v>
      </c>
      <c r="E150" s="75">
        <v>1.00022</v>
      </c>
      <c r="F150" s="12">
        <f>C150+((C150/100)*0.1+(1/100)*0.04)</f>
        <v>1.0014</v>
      </c>
      <c r="G150" s="9"/>
    </row>
    <row r="151" spans="1:7" ht="19.75" customHeight="1">
      <c r="A151" s="80"/>
      <c r="B151" s="80" t="s">
        <v>30</v>
      </c>
      <c r="C151" s="8">
        <v>2</v>
      </c>
      <c r="D151" s="11">
        <v>1.9952</v>
      </c>
      <c r="E151" s="74">
        <v>1.9994</v>
      </c>
      <c r="F151" s="8">
        <f>C151+((C151/100)*0.15+(3/100)*0.06)</f>
        <v>2.0048</v>
      </c>
      <c r="G151" s="9"/>
    </row>
    <row r="152" spans="1:7" ht="19.75" customHeight="1">
      <c r="A152" s="80"/>
      <c r="B152" s="81"/>
      <c r="C152" s="8">
        <v>3</v>
      </c>
      <c r="D152" s="8">
        <v>2.9937</v>
      </c>
      <c r="E152" s="74">
        <v>2.9989</v>
      </c>
      <c r="F152" s="8">
        <f>C152+((C152/100)*0.15+(3/100)*0.06)</f>
        <v>3.0063</v>
      </c>
      <c r="G152" s="9"/>
    </row>
    <row r="153" spans="1:7" ht="19.75" customHeight="1">
      <c r="A153" s="91" t="s">
        <v>46</v>
      </c>
      <c r="B153" s="91" t="s">
        <v>45</v>
      </c>
      <c r="C153" s="12">
        <v>0.1</v>
      </c>
      <c r="D153" s="12">
        <v>0.0995</v>
      </c>
      <c r="E153" s="75">
        <v>0.10004</v>
      </c>
      <c r="F153" s="12">
        <f>C153+((C153/100)*0.1+(1/100)*0.04)</f>
        <v>0.1005</v>
      </c>
      <c r="G153" s="9"/>
    </row>
    <row r="154" spans="1:7" ht="19.75" customHeight="1">
      <c r="A154" s="92"/>
      <c r="B154" s="92"/>
      <c r="C154" s="12">
        <v>0.5</v>
      </c>
      <c r="D154" s="12">
        <v>0.4991</v>
      </c>
      <c r="E154" s="75">
        <v>0.50015</v>
      </c>
      <c r="F154" s="12">
        <f>C154+((C154/100)*0.1+(1/100)*0.04)</f>
        <v>0.5009</v>
      </c>
      <c r="G154" s="9"/>
    </row>
    <row r="155" spans="1:7" ht="19.75" customHeight="1">
      <c r="A155" s="92"/>
      <c r="B155" s="93"/>
      <c r="C155" s="12">
        <v>1</v>
      </c>
      <c r="D155" s="12">
        <v>0.9986</v>
      </c>
      <c r="E155" s="75">
        <v>1.00044</v>
      </c>
      <c r="F155" s="12">
        <f>C155+((C155/100)*0.1+(1/100)*0.04)</f>
        <v>1.0014</v>
      </c>
      <c r="G155" s="9"/>
    </row>
    <row r="156" spans="1:7" ht="19.75" customHeight="1">
      <c r="A156" s="92"/>
      <c r="B156" s="80" t="s">
        <v>30</v>
      </c>
      <c r="C156" s="8">
        <v>2</v>
      </c>
      <c r="D156" s="11">
        <v>1.9952</v>
      </c>
      <c r="E156" s="74">
        <v>1.9999</v>
      </c>
      <c r="F156" s="8">
        <f>C156+((C156/100)*0.15+(3/100)*0.06)</f>
        <v>2.0048</v>
      </c>
      <c r="G156" s="9"/>
    </row>
    <row r="157" spans="1:7" ht="19.75" customHeight="1">
      <c r="A157" s="92"/>
      <c r="B157" s="81"/>
      <c r="C157" s="8">
        <v>3</v>
      </c>
      <c r="D157" s="8">
        <v>2.9937</v>
      </c>
      <c r="E157" s="74">
        <v>2.9994</v>
      </c>
      <c r="F157" s="8">
        <f>C157+((C157/100)*0.15+(3/100)*0.06)</f>
        <v>3.0063</v>
      </c>
      <c r="G157" s="9"/>
    </row>
    <row r="158" spans="1:7" ht="19.75" customHeight="1">
      <c r="A158" s="80" t="s">
        <v>53</v>
      </c>
      <c r="B158" s="80" t="s">
        <v>45</v>
      </c>
      <c r="C158" s="12">
        <v>0.1</v>
      </c>
      <c r="D158" s="12">
        <v>0.0995</v>
      </c>
      <c r="E158" s="75">
        <v>0.10006</v>
      </c>
      <c r="F158" s="12">
        <f>C158+((C158/100)*0.1+(1/100)*0.04)</f>
        <v>0.1005</v>
      </c>
      <c r="G158" s="9"/>
    </row>
    <row r="159" spans="1:7" ht="19.75" customHeight="1">
      <c r="A159" s="80"/>
      <c r="B159" s="81"/>
      <c r="C159" s="12">
        <v>1</v>
      </c>
      <c r="D159" s="12">
        <v>0.9986</v>
      </c>
      <c r="E159" s="75">
        <v>1.0007</v>
      </c>
      <c r="F159" s="12">
        <f>C159+((C159/100)*0.1+(1/100)*0.04)</f>
        <v>1.0014</v>
      </c>
      <c r="G159" s="9"/>
    </row>
    <row r="160" spans="1:7" ht="19.75" customHeight="1">
      <c r="A160" s="80"/>
      <c r="B160" s="80" t="s">
        <v>30</v>
      </c>
      <c r="C160" s="8">
        <v>2</v>
      </c>
      <c r="D160" s="11">
        <v>1.9952</v>
      </c>
      <c r="E160" s="74">
        <v>2.0004</v>
      </c>
      <c r="F160" s="8">
        <f>C160+((C160/100)*0.15+(3/100)*0.06)</f>
        <v>2.0048</v>
      </c>
      <c r="G160" s="9"/>
    </row>
    <row r="161" spans="1:7" ht="19.75" customHeight="1">
      <c r="A161" s="80"/>
      <c r="B161" s="81"/>
      <c r="C161" s="8">
        <v>3</v>
      </c>
      <c r="D161" s="8">
        <v>2.9937</v>
      </c>
      <c r="E161" s="74">
        <v>2.9997</v>
      </c>
      <c r="F161" s="8">
        <f>C161+((C161/100)*0.15+(3/100)*0.06)</f>
        <v>3.0063</v>
      </c>
      <c r="G161" s="9"/>
    </row>
    <row r="162" spans="1:7" ht="19.5" customHeight="1">
      <c r="A162" s="32"/>
      <c r="B162" s="29"/>
      <c r="C162" s="33"/>
      <c r="D162" s="33"/>
      <c r="E162" s="33"/>
      <c r="F162" s="33"/>
      <c r="G162" s="2"/>
    </row>
    <row r="163" spans="1:7" ht="19.5" customHeight="1">
      <c r="A163" s="32"/>
      <c r="B163" s="29"/>
      <c r="C163" s="33"/>
      <c r="D163" s="33"/>
      <c r="E163" s="33"/>
      <c r="F163" s="33"/>
      <c r="G163" s="2"/>
    </row>
    <row r="164" spans="1:7" ht="19.5" customHeight="1">
      <c r="A164" s="90" t="s">
        <v>63</v>
      </c>
      <c r="B164" s="90"/>
      <c r="C164" s="90"/>
      <c r="D164" s="90"/>
      <c r="E164" s="90"/>
      <c r="F164" s="90"/>
      <c r="G164" s="90"/>
    </row>
    <row r="165" spans="1:7" ht="33">
      <c r="A165" s="87" t="s">
        <v>14</v>
      </c>
      <c r="B165" s="87"/>
      <c r="C165" s="7" t="s">
        <v>15</v>
      </c>
      <c r="D165" s="7" t="s">
        <v>16</v>
      </c>
      <c r="E165" s="15" t="s">
        <v>17</v>
      </c>
      <c r="F165" s="15" t="s">
        <v>18</v>
      </c>
      <c r="G165" s="24" t="s">
        <v>66</v>
      </c>
    </row>
    <row r="166" spans="1:7" ht="19.75" customHeight="1">
      <c r="A166" s="107" t="s">
        <v>47</v>
      </c>
      <c r="B166" s="108"/>
      <c r="C166" s="8">
        <v>99.98808</v>
      </c>
      <c r="D166" s="8">
        <f>C166-((C166/100)*0.01+(100/100)*0.004)</f>
        <v>99.974081192</v>
      </c>
      <c r="E166" s="74">
        <v>99.9979</v>
      </c>
      <c r="F166" s="8">
        <f>C166+((C166/100)*0.01+(100/100)*0.004)</f>
        <v>100.002078808</v>
      </c>
      <c r="G166" s="10"/>
    </row>
    <row r="167" spans="1:7" ht="19.75" customHeight="1">
      <c r="A167" s="80" t="s">
        <v>48</v>
      </c>
      <c r="B167" s="87"/>
      <c r="C167" s="13">
        <v>0.9999452</v>
      </c>
      <c r="D167" s="13">
        <f>C167-((C167/100)*0.01+(1/100)*0.001)</f>
        <v>0.99983520548</v>
      </c>
      <c r="E167" s="76">
        <v>1.000026</v>
      </c>
      <c r="F167" s="13">
        <f>C167+((C167/100)*0.01+(1/100)*0.001)</f>
        <v>1.00005519452</v>
      </c>
      <c r="G167" s="10"/>
    </row>
    <row r="168" spans="1:7" ht="19.75" customHeight="1">
      <c r="A168" s="80" t="s">
        <v>49</v>
      </c>
      <c r="B168" s="87"/>
      <c r="C168" s="12">
        <v>9.999493</v>
      </c>
      <c r="D168" s="12">
        <f>C168-((C168/100)*0.01+(10/100)*0.001)</f>
        <v>9.9983930507</v>
      </c>
      <c r="E168" s="75">
        <v>10.00024</v>
      </c>
      <c r="F168" s="12">
        <f>C168+((C168/100)*0.01+(10/100)*0.001)</f>
        <v>10.0005929493</v>
      </c>
      <c r="G168" s="10"/>
    </row>
    <row r="169" spans="1:7" ht="19.75" customHeight="1">
      <c r="A169" s="80" t="s">
        <v>50</v>
      </c>
      <c r="B169" s="87"/>
      <c r="C169" s="8">
        <v>100.0045</v>
      </c>
      <c r="D169" s="8">
        <f>C169-((C169/100)*0.01+(1/100)*0.001)</f>
        <v>99.99448955</v>
      </c>
      <c r="E169" s="74">
        <v>100.0108</v>
      </c>
      <c r="F169" s="8">
        <f>C169+((C169/100)*0.01+(100/100)*0.001)</f>
        <v>100.01550045</v>
      </c>
      <c r="G169" s="10"/>
    </row>
    <row r="170" spans="1:7" ht="19.75" customHeight="1">
      <c r="A170" s="80" t="s">
        <v>51</v>
      </c>
      <c r="B170" s="87"/>
      <c r="C170" s="13">
        <v>0.9999521</v>
      </c>
      <c r="D170" s="13">
        <f>C170-((C170/100)*0.01+(1/100)*0.001)</f>
        <v>0.99984210479</v>
      </c>
      <c r="E170" s="76">
        <v>0.99998</v>
      </c>
      <c r="F170" s="13">
        <f>C170+((C170/100)*0.01+(1/100)*0.001)</f>
        <v>1.00006209521</v>
      </c>
      <c r="G170" s="10"/>
    </row>
    <row r="171" spans="1:7" ht="19.75" customHeight="1">
      <c r="A171" s="80" t="s">
        <v>52</v>
      </c>
      <c r="B171" s="87"/>
      <c r="C171" s="12">
        <v>9.998629</v>
      </c>
      <c r="D171" s="12">
        <f>C171-((C171/100)*0.01+(10/100)*0.001)</f>
        <v>9.9975291371</v>
      </c>
      <c r="E171" s="75">
        <v>9.99782</v>
      </c>
      <c r="F171" s="12">
        <f>C171+((C171/100)*0.04+(10/100)*0.001)</f>
        <v>10.0027284516</v>
      </c>
      <c r="G171" s="10"/>
    </row>
    <row r="173" spans="1:7" ht="21" customHeight="1">
      <c r="A173" s="86" t="s">
        <v>61</v>
      </c>
      <c r="B173" s="86"/>
      <c r="C173" s="86"/>
      <c r="D173" s="86"/>
      <c r="E173" s="86"/>
      <c r="F173" s="86"/>
      <c r="G173" s="86"/>
    </row>
  </sheetData>
  <mergeCells count="86">
    <mergeCell ref="A2:G2"/>
    <mergeCell ref="A63:G63"/>
    <mergeCell ref="A18:G18"/>
    <mergeCell ref="A12:B12"/>
    <mergeCell ref="A13:B13"/>
    <mergeCell ref="E6:G6"/>
    <mergeCell ref="E7:G7"/>
    <mergeCell ref="E8:G8"/>
    <mergeCell ref="E11:F11"/>
    <mergeCell ref="A14:B14"/>
    <mergeCell ref="E14:F14"/>
    <mergeCell ref="F26:G26"/>
    <mergeCell ref="A3:G3"/>
    <mergeCell ref="A32:G32"/>
    <mergeCell ref="A33:G33"/>
    <mergeCell ref="E12:F12"/>
    <mergeCell ref="A167:B167"/>
    <mergeCell ref="A35:B39"/>
    <mergeCell ref="A40:B44"/>
    <mergeCell ref="A45:B51"/>
    <mergeCell ref="A52:B56"/>
    <mergeCell ref="B99:B100"/>
    <mergeCell ref="B143:B144"/>
    <mergeCell ref="A166:B166"/>
    <mergeCell ref="B160:B161"/>
    <mergeCell ref="A158:A161"/>
    <mergeCell ref="B156:B157"/>
    <mergeCell ref="B97:B98"/>
    <mergeCell ref="A139:A146"/>
    <mergeCell ref="B139:B140"/>
    <mergeCell ref="B141:B142"/>
    <mergeCell ref="B145:B146"/>
    <mergeCell ref="A170:B170"/>
    <mergeCell ref="A6:D6"/>
    <mergeCell ref="A7:D7"/>
    <mergeCell ref="A8:D8"/>
    <mergeCell ref="A11:B11"/>
    <mergeCell ref="A17:G17"/>
    <mergeCell ref="A34:B34"/>
    <mergeCell ref="A57:B61"/>
    <mergeCell ref="A64:B64"/>
    <mergeCell ref="B158:B159"/>
    <mergeCell ref="A168:B168"/>
    <mergeCell ref="A65:B69"/>
    <mergeCell ref="A70:B74"/>
    <mergeCell ref="A75:B79"/>
    <mergeCell ref="A80:B83"/>
    <mergeCell ref="A169:B169"/>
    <mergeCell ref="E13:F13"/>
    <mergeCell ref="E4:G4"/>
    <mergeCell ref="E5:G5"/>
    <mergeCell ref="A120:A127"/>
    <mergeCell ref="B120:B121"/>
    <mergeCell ref="B122:B123"/>
    <mergeCell ref="B124:B125"/>
    <mergeCell ref="B126:B127"/>
    <mergeCell ref="A93:G93"/>
    <mergeCell ref="A95:A104"/>
    <mergeCell ref="B95:B96"/>
    <mergeCell ref="A4:D4"/>
    <mergeCell ref="A5:D5"/>
    <mergeCell ref="A105:A119"/>
    <mergeCell ref="B101:B102"/>
    <mergeCell ref="B103:B104"/>
    <mergeCell ref="B135:B136"/>
    <mergeCell ref="B105:B107"/>
    <mergeCell ref="B108:B110"/>
    <mergeCell ref="B111:B113"/>
    <mergeCell ref="B114:B116"/>
    <mergeCell ref="B117:B119"/>
    <mergeCell ref="B137:B138"/>
    <mergeCell ref="A129:G129"/>
    <mergeCell ref="A19:G19"/>
    <mergeCell ref="A173:G173"/>
    <mergeCell ref="A171:B171"/>
    <mergeCell ref="A147:G147"/>
    <mergeCell ref="B149:B150"/>
    <mergeCell ref="B151:B152"/>
    <mergeCell ref="A149:A152"/>
    <mergeCell ref="A165:B165"/>
    <mergeCell ref="A164:G164"/>
    <mergeCell ref="B153:B155"/>
    <mergeCell ref="A153:A157"/>
    <mergeCell ref="A131:A138"/>
    <mergeCell ref="B131:B132"/>
    <mergeCell ref="B133:B134"/>
  </mergeCells>
  <conditionalFormatting sqref="E35:E61">
    <cfRule type="cellIs" priority="6" dxfId="0" operator="notBetween">
      <formula>$D35</formula>
      <formula>$F35</formula>
    </cfRule>
  </conditionalFormatting>
  <conditionalFormatting sqref="E65:E83">
    <cfRule type="cellIs" priority="5" dxfId="0" operator="notBetween">
      <formula>$D65</formula>
      <formula>$F65</formula>
    </cfRule>
  </conditionalFormatting>
  <conditionalFormatting sqref="E95:E127">
    <cfRule type="cellIs" priority="4" dxfId="0" operator="notBetween">
      <formula>$D95</formula>
      <formula>$F95</formula>
    </cfRule>
  </conditionalFormatting>
  <conditionalFormatting sqref="E131:E146">
    <cfRule type="cellIs" priority="3" dxfId="0" operator="notBetween">
      <formula>$D131</formula>
      <formula>$F131</formula>
    </cfRule>
  </conditionalFormatting>
  <conditionalFormatting sqref="E149:E161">
    <cfRule type="cellIs" priority="2" dxfId="0" operator="notBetween">
      <formula>$D149</formula>
      <formula>$F149</formula>
    </cfRule>
  </conditionalFormatting>
  <conditionalFormatting sqref="E166:E171">
    <cfRule type="cellIs" priority="1" dxfId="0" operator="notBetween">
      <formula>$D166</formula>
      <formula>$F166</formula>
    </cfRule>
  </conditionalFormatting>
  <printOptions/>
  <pageMargins left="0.393700787401575" right="0.393700787401575" top="0.590551181102362" bottom="0.590551181102362" header="0.511811023622047" footer="0.511811023622047"/>
  <pageSetup fitToHeight="0" fitToWidth="1" horizontalDpi="203" verticalDpi="203" orientation="portrait" paperSize="9" r:id="rId1"/>
  <headerFooter alignWithMargins="0">
    <oddHeader>&amp;C                                               第 &amp;P 页，共 &amp;N 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4.2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4.2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1996-12-17T09:32:42Z</dcterms:created>
  <dcterms:modified xsi:type="dcterms:W3CDTF">2024-03-25T16:20:17Z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D:\项目\2023项目\柳州长虹\数字多用表自动化程序\exe\模板\34401A.xlsx</vt:lpwstr>
  </property>
</Properties>
</file>