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Jonas\Documents\Python Scripts\RKI\"/>
    </mc:Choice>
  </mc:AlternateContent>
  <xr:revisionPtr revIDLastSave="0" documentId="13_ncr:1_{3C7D7A5B-F7A8-4360-B209-3DB81FB3AE5E}" xr6:coauthVersionLast="46" xr6:coauthVersionMax="46" xr10:uidLastSave="{00000000-0000-0000-0000-000000000000}"/>
  <bookViews>
    <workbookView xWindow="-110" yWindow="-110" windowWidth="19420" windowHeight="10420" xr2:uid="{5A8E5CE9-B449-45D3-8BDC-D26204395E48}"/>
  </bookViews>
  <sheets>
    <sheet name="Dashboard" sheetId="4" r:id="rId1"/>
    <sheet name="Nowcast_R" sheetId="7" r:id="rId2"/>
    <sheet name="Modellrechnung" sheetId="6" r:id="rId3"/>
    <sheet name="Tabelle1" sheetId="8" r:id="rId4"/>
  </sheets>
  <definedNames>
    <definedName name="Anteil_B1117">Dashboard!$C$28</definedName>
    <definedName name="Datenschnitt_Jahre">#N/A</definedName>
    <definedName name="Datenschnitt_Monate">#N/A</definedName>
    <definedName name="Datenschnitt_Monate1">#N/A</definedName>
    <definedName name="Datum">Dashboard!$C$21</definedName>
    <definedName name="Dummy">Dashboard!$I$22</definedName>
    <definedName name="ExterneDaten_2" localSheetId="1" hidden="1">Nowcast_R!$A$1:$R$380</definedName>
    <definedName name="Forecast">Modellrechnung!$F$1</definedName>
    <definedName name="Mutantenfaktor">Dashboard!$C$29</definedName>
    <definedName name="n_B1117">Dashboard!$F$22</definedName>
    <definedName name="R_B1117">Dashboard!$F$21</definedName>
    <definedName name="R_SARS_CoV2">Dashboard!$C$23</definedName>
    <definedName name="R_Wert">Dashboard!$C$22</definedName>
    <definedName name="R_Wert_B1117">Dashboard!$F$21</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4" l="1"/>
  <c r="F23" i="4" s="1"/>
  <c r="I22" i="4"/>
  <c r="C22" i="4" l="1"/>
  <c r="F22" i="4"/>
  <c r="B3" i="6"/>
  <c r="B20" i="6"/>
  <c r="B21" i="6"/>
  <c r="B26" i="6"/>
  <c r="B33" i="6"/>
  <c r="B41" i="6"/>
  <c r="B53" i="6"/>
  <c r="B61" i="6"/>
  <c r="B19" i="6"/>
  <c r="B25" i="6"/>
  <c r="B30" i="6"/>
  <c r="B38" i="6"/>
  <c r="B42" i="6"/>
  <c r="B46" i="6"/>
  <c r="B50" i="6"/>
  <c r="B54" i="6"/>
  <c r="B58" i="6"/>
  <c r="B62" i="6"/>
  <c r="B66" i="6"/>
  <c r="B70" i="6"/>
  <c r="B74" i="6"/>
  <c r="B78" i="6"/>
  <c r="B82" i="6"/>
  <c r="B86" i="6"/>
  <c r="B90" i="6"/>
  <c r="B94" i="6"/>
  <c r="B98" i="6"/>
  <c r="B17" i="6"/>
  <c r="B18" i="6"/>
  <c r="B28" i="6"/>
  <c r="B24" i="6"/>
  <c r="B31" i="6"/>
  <c r="B35" i="6"/>
  <c r="B39" i="6"/>
  <c r="B43" i="6"/>
  <c r="B47" i="6"/>
  <c r="B51" i="6"/>
  <c r="B55" i="6"/>
  <c r="B59" i="6"/>
  <c r="B63" i="6"/>
  <c r="B67" i="6"/>
  <c r="B71" i="6"/>
  <c r="B75" i="6"/>
  <c r="B79" i="6"/>
  <c r="B83" i="6"/>
  <c r="B87" i="6"/>
  <c r="B91" i="6"/>
  <c r="B95" i="6"/>
  <c r="B99" i="6"/>
  <c r="B29" i="6"/>
  <c r="B34" i="6"/>
  <c r="B16" i="6"/>
  <c r="B22" i="6"/>
  <c r="B27" i="6"/>
  <c r="B23" i="6"/>
  <c r="B32" i="6"/>
  <c r="B36" i="6"/>
  <c r="B40" i="6"/>
  <c r="B44" i="6"/>
  <c r="B48" i="6"/>
  <c r="B52" i="6"/>
  <c r="B56" i="6"/>
  <c r="B60" i="6"/>
  <c r="B64" i="6"/>
  <c r="B68" i="6"/>
  <c r="B72" i="6"/>
  <c r="B76" i="6"/>
  <c r="B80" i="6"/>
  <c r="B84" i="6"/>
  <c r="B88" i="6"/>
  <c r="B92" i="6"/>
  <c r="B96" i="6"/>
  <c r="B100" i="6"/>
  <c r="B37" i="6"/>
  <c r="B45" i="6"/>
  <c r="B49" i="6"/>
  <c r="B57" i="6"/>
  <c r="B65" i="6"/>
  <c r="B69" i="6"/>
  <c r="B73" i="6"/>
  <c r="B77" i="6"/>
  <c r="B81" i="6"/>
  <c r="B85" i="6"/>
  <c r="B89" i="6"/>
  <c r="B93" i="6"/>
  <c r="B97" i="6"/>
  <c r="B101" i="6"/>
  <c r="B6" i="6"/>
  <c r="B13" i="6"/>
  <c r="B9" i="6"/>
  <c r="B5" i="6"/>
  <c r="B14" i="6"/>
  <c r="B10" i="6"/>
  <c r="B2" i="6"/>
  <c r="B12" i="6"/>
  <c r="B8" i="6"/>
  <c r="B4" i="6"/>
  <c r="B15" i="6"/>
  <c r="B11" i="6"/>
  <c r="B7" i="6"/>
  <c r="C23" i="4" l="1"/>
  <c r="F21" i="4" s="1"/>
  <c r="F1" i="6" l="1"/>
  <c r="C2" i="6" s="1"/>
  <c r="C3" i="6" s="1"/>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B2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919170-FB0D-44CA-8A24-6627772829B8}" keepAlive="1" name="Abfrage - Nowcast_R(1)" description="Verbindung mit der Abfrage 'Nowcast_R' in der Arbeitsmappe." type="5" refreshedVersion="6" background="1" saveData="1">
    <dbPr connection="Provider=Microsoft.Mashup.OleDb.1;Data Source=$Workbook$;Location=Nowcast_R;Extended Properties=&quot;&quot;" command="SELECT * FROM [Nowcast_R]"/>
  </connection>
</connections>
</file>

<file path=xl/sharedStrings.xml><?xml version="1.0" encoding="utf-8"?>
<sst xmlns="http://schemas.openxmlformats.org/spreadsheetml/2006/main" count="139" uniqueCount="134">
  <si>
    <t>Datum des Erkrankungsbeginns</t>
  </si>
  <si>
    <t>Punktschätzer der Anzahl Neuerkrankungen (ohne Glättung)</t>
  </si>
  <si>
    <t>Punktschätzer der Anzahl Neuerkrankungen</t>
  </si>
  <si>
    <t>Punktschätzer des 7-Tage-R Wertes</t>
  </si>
  <si>
    <t>Zeilenbeschriftungen</t>
  </si>
  <si>
    <t>Gesamtergebnis</t>
  </si>
  <si>
    <t>2021</t>
  </si>
  <si>
    <t>Feb</t>
  </si>
  <si>
    <t>01. Feb</t>
  </si>
  <si>
    <t>02. Feb</t>
  </si>
  <si>
    <t>03. Feb</t>
  </si>
  <si>
    <t>04. Feb</t>
  </si>
  <si>
    <t>05. Feb</t>
  </si>
  <si>
    <t>06. Feb</t>
  </si>
  <si>
    <t>https://twitter.com/DrEricDing/status/1357566949404905472</t>
  </si>
  <si>
    <t>Datenquelle</t>
  </si>
  <si>
    <t>https://www.rki.de/DE/Content/InfAZ/N/Neuartiges_Coronavirus/Projekte_RKI/Nowcasting_Zahlen.xlsx?__blob=publicationFile</t>
  </si>
  <si>
    <t>Anteil B1117</t>
  </si>
  <si>
    <t>Mutantenfaktor</t>
  </si>
  <si>
    <t>Datum</t>
  </si>
  <si>
    <t>Fallzahl Mutante</t>
  </si>
  <si>
    <t>Tag</t>
  </si>
  <si>
    <t>n</t>
  </si>
  <si>
    <t>R-Wert</t>
  </si>
  <si>
    <t>R SARS-CoV2</t>
  </si>
  <si>
    <t>07. Feb</t>
  </si>
  <si>
    <t>08. Feb</t>
  </si>
  <si>
    <t>09. Feb</t>
  </si>
  <si>
    <t>10. Feb</t>
  </si>
  <si>
    <t>11. Feb</t>
  </si>
  <si>
    <t>12. Feb</t>
  </si>
  <si>
    <t>13. Feb</t>
  </si>
  <si>
    <t>14. Feb</t>
  </si>
  <si>
    <t>15. Feb</t>
  </si>
  <si>
    <t>16. Feb</t>
  </si>
  <si>
    <t>17. Feb</t>
  </si>
  <si>
    <t>18. Feb</t>
  </si>
  <si>
    <t>19. Feb</t>
  </si>
  <si>
    <t>20. Feb</t>
  </si>
  <si>
    <t>21. Feb</t>
  </si>
  <si>
    <t>22. Feb</t>
  </si>
  <si>
    <t>23. Feb</t>
  </si>
  <si>
    <t>24. Feb</t>
  </si>
  <si>
    <t>25. Feb</t>
  </si>
  <si>
    <t>02. Mrz</t>
  </si>
  <si>
    <t>03. Mrz</t>
  </si>
  <si>
    <t>04. Mrz</t>
  </si>
  <si>
    <t>05. Mrz</t>
  </si>
  <si>
    <t>06. Mrz</t>
  </si>
  <si>
    <t>07. Mrz</t>
  </si>
  <si>
    <t>08. Mrz</t>
  </si>
  <si>
    <t>09. Mrz</t>
  </si>
  <si>
    <t>10. Mrz</t>
  </si>
  <si>
    <t>11. Mrz</t>
  </si>
  <si>
    <t>12. Mrz</t>
  </si>
  <si>
    <t>13. Mrz</t>
  </si>
  <si>
    <t>14. Mrz</t>
  </si>
  <si>
    <t>15. Mrz</t>
  </si>
  <si>
    <t>16. Mrz</t>
  </si>
  <si>
    <t>17. Mrz</t>
  </si>
  <si>
    <t>18. Mrz</t>
  </si>
  <si>
    <t>19. Mrz</t>
  </si>
  <si>
    <t>20. Mrz</t>
  </si>
  <si>
    <t>21. Mrz</t>
  </si>
  <si>
    <t>22. Mrz</t>
  </si>
  <si>
    <t>23. Mrz</t>
  </si>
  <si>
    <t>24. Mrz</t>
  </si>
  <si>
    <t>25. Mrz</t>
  </si>
  <si>
    <t>26. Mrz</t>
  </si>
  <si>
    <t>27. Mrz</t>
  </si>
  <si>
    <t>28. Mrz</t>
  </si>
  <si>
    <t>29. Mrz</t>
  </si>
  <si>
    <t>30. Mrz</t>
  </si>
  <si>
    <t>31. Mrz</t>
  </si>
  <si>
    <t>Forecast</t>
  </si>
  <si>
    <t>Dummy</t>
  </si>
  <si>
    <t>Untere Grenze des 95%-Prädiktionsintervalls der Anzahl Neuerkrankungen (ohne Glättung)</t>
  </si>
  <si>
    <t>Untere Grenze des 95%-Prädiktionsintervalls der Anzahl Neuerkrankungen</t>
  </si>
  <si>
    <t>Obere Grenze des 95%-Prädiktionsintervalls der Anzahl Neuerkrankungen</t>
  </si>
  <si>
    <t>Punktschätzer der 4-Tages R-Wert</t>
  </si>
  <si>
    <t>Untere Grenze des 95%-Prädiktionsintervalls der 4-Tages R-Wert</t>
  </si>
  <si>
    <t>Obere Grenze des 95%-Prädiktionsintervalls der 4-Tages R-Wert</t>
  </si>
  <si>
    <t>Untere Grenze des 95%-Prädiktionsintervalls des 7-Tage-R Wertes</t>
  </si>
  <si>
    <t>Obere Grenze des 95%-Prädiktionsintervalls des 7-Tage-R Wertes</t>
  </si>
  <si>
    <t>Summe von Punktschätzer des 7-Tage-R Wertes</t>
  </si>
  <si>
    <t>Jahre</t>
  </si>
  <si>
    <t>(Alle)</t>
  </si>
  <si>
    <t>26. Feb</t>
  </si>
  <si>
    <t>27. Feb</t>
  </si>
  <si>
    <t>28. Feb</t>
  </si>
  <si>
    <t>01. Mrz</t>
  </si>
  <si>
    <t>Summe von Fallzahl Mutante</t>
  </si>
  <si>
    <t>Obere Grenze des 95%-Prädiktionsintervalls der Anzahl Neuerkrankungen (ohne Glätttung)</t>
  </si>
  <si>
    <t>Mrz</t>
  </si>
  <si>
    <t>01. Apr</t>
  </si>
  <si>
    <t>02. Apr</t>
  </si>
  <si>
    <t>03. Apr</t>
  </si>
  <si>
    <t>04. Apr</t>
  </si>
  <si>
    <t>05. Apr</t>
  </si>
  <si>
    <t>06. Apr</t>
  </si>
  <si>
    <t>07. Apr</t>
  </si>
  <si>
    <t>08. Apr</t>
  </si>
  <si>
    <t>09. Apr</t>
  </si>
  <si>
    <t>10. Apr</t>
  </si>
  <si>
    <t>11. Apr</t>
  </si>
  <si>
    <t>12. Apr</t>
  </si>
  <si>
    <t>13. Apr</t>
  </si>
  <si>
    <t>14. Apr</t>
  </si>
  <si>
    <t>15. Apr</t>
  </si>
  <si>
    <t>16. Apr</t>
  </si>
  <si>
    <t>17. Apr</t>
  </si>
  <si>
    <t>18. Apr</t>
  </si>
  <si>
    <t>19. Apr</t>
  </si>
  <si>
    <t>20. Apr</t>
  </si>
  <si>
    <t>21. Apr</t>
  </si>
  <si>
    <t>22. Apr</t>
  </si>
  <si>
    <t>23. Apr</t>
  </si>
  <si>
    <t>24. Apr</t>
  </si>
  <si>
    <t>25. Apr</t>
  </si>
  <si>
    <t>26. Apr</t>
  </si>
  <si>
    <t>27. Apr</t>
  </si>
  <si>
    <t>28. Apr</t>
  </si>
  <si>
    <t>29. Apr</t>
  </si>
  <si>
    <t>30. Apr</t>
  </si>
  <si>
    <t>https://www.deutschlandfunk.de/robert-koch-institut-anteil-der-britischen-virusvariante-in.1939.de.html?drn:news_id=1236534</t>
  </si>
  <si>
    <t>R B117</t>
  </si>
  <si>
    <r>
      <t xml:space="preserve">n </t>
    </r>
    <r>
      <rPr>
        <sz val="16"/>
        <color theme="0"/>
        <rFont val="Calibri"/>
        <family val="2"/>
        <scheme val="minor"/>
      </rPr>
      <t>B117</t>
    </r>
  </si>
  <si>
    <t>Column14</t>
  </si>
  <si>
    <t>Column15</t>
  </si>
  <si>
    <t>Column16</t>
  </si>
  <si>
    <t>Column17</t>
  </si>
  <si>
    <t>Column18</t>
  </si>
  <si>
    <t>https://covariants.org/per-country</t>
  </si>
  <si>
    <t>Inspiration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</si>
</sst>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family val="2"/>
      <scheme val="minor"/>
    </font>
    <font>
      <sz val="11"/>
      <color theme="0"/>
      <name val="Calibri"/>
      <family val="2"/>
      <scheme val="minor"/>
    </font>
    <font>
      <sz val="14"/>
      <color theme="0"/>
      <name val="Calibri"/>
      <family val="2"/>
      <scheme val="minor"/>
    </font>
    <font>
      <sz val="16"/>
      <color theme="0"/>
      <name val="Calibri"/>
      <family val="2"/>
      <scheme val="minor"/>
    </font>
    <font>
      <sz val="16"/>
      <name val="Calibri"/>
      <family val="2"/>
      <scheme val="minor"/>
    </font>
    <font>
      <sz val="11"/>
      <color theme="1"/>
      <name val="Calibri"/>
      <family val="2"/>
      <scheme val="minor"/>
    </font>
    <font>
      <b/>
      <sz val="11"/>
      <color theme="0"/>
      <name val="Calibri"/>
      <family val="2"/>
      <scheme val="minor"/>
    </font>
    <font>
      <i/>
      <sz val="16"/>
      <color theme="0"/>
      <name val="Calibri"/>
      <family val="2"/>
      <scheme val="minor"/>
    </font>
    <font>
      <i/>
      <sz val="14"/>
      <color theme="0"/>
      <name val="Calibri"/>
      <family val="2"/>
      <scheme val="minor"/>
    </font>
    <font>
      <sz val="11"/>
      <color theme="0" tint="-0.499984740745262"/>
      <name val="Calibri"/>
      <family val="2"/>
      <scheme val="minor"/>
    </font>
    <font>
      <sz val="8"/>
      <name val="Calibri"/>
      <family val="2"/>
      <scheme val="minor"/>
    </font>
    <font>
      <sz val="14"/>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theme="4"/>
        <bgColor theme="4"/>
      </patternFill>
    </fill>
    <fill>
      <patternFill patternType="solid">
        <fgColor theme="0" tint="-0.499984740745262"/>
        <bgColor indexed="64"/>
      </patternFill>
    </fill>
    <fill>
      <patternFill patternType="solid">
        <fgColor rgb="FFFFFF00"/>
        <bgColor indexed="64"/>
      </patternFill>
    </fill>
  </fills>
  <borders count="7">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s>
  <cellStyleXfs count="2">
    <xf numFmtId="0" fontId="0" fillId="0" borderId="0"/>
    <xf numFmtId="9" fontId="5" fillId="0" borderId="0" applyFont="0" applyFill="0" applyBorder="0" applyAlignment="0" applyProtection="0"/>
  </cellStyleXfs>
  <cellXfs count="3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2" borderId="0" xfId="0" applyFont="1" applyFill="1"/>
    <xf numFmtId="0" fontId="2" fillId="2" borderId="0" xfId="0" applyFont="1" applyFill="1"/>
    <xf numFmtId="0" fontId="3" fillId="2" borderId="0" xfId="0" applyFont="1" applyFill="1"/>
    <xf numFmtId="0" fontId="4" fillId="2" borderId="0" xfId="0" applyFont="1" applyFill="1" applyAlignment="1"/>
    <xf numFmtId="0" fontId="2" fillId="2" borderId="0" xfId="1" applyNumberFormat="1" applyFont="1" applyFill="1" applyAlignment="1">
      <alignment horizontal="left"/>
    </xf>
    <xf numFmtId="0" fontId="4" fillId="3" borderId="0" xfId="0" applyFont="1" applyFill="1" applyAlignment="1"/>
    <xf numFmtId="0" fontId="0" fillId="3" borderId="0" xfId="0" applyFill="1"/>
    <xf numFmtId="0" fontId="2" fillId="2" borderId="2" xfId="0" applyFont="1" applyFill="1" applyBorder="1"/>
    <xf numFmtId="0" fontId="2" fillId="2" borderId="4" xfId="0" applyFont="1" applyFill="1" applyBorder="1"/>
    <xf numFmtId="0" fontId="7" fillId="2" borderId="0" xfId="0" applyFont="1" applyFill="1"/>
    <xf numFmtId="14" fontId="2" fillId="3" borderId="0" xfId="0" applyNumberFormat="1" applyFont="1" applyFill="1" applyAlignment="1">
      <alignment horizontal="left"/>
    </xf>
    <xf numFmtId="0" fontId="2" fillId="3" borderId="0" xfId="0" applyFont="1" applyFill="1"/>
    <xf numFmtId="0" fontId="0" fillId="5" borderId="0" xfId="0" applyFill="1"/>
    <xf numFmtId="14" fontId="0" fillId="0" borderId="6" xfId="0" applyNumberFormat="1" applyFont="1" applyFill="1" applyBorder="1"/>
    <xf numFmtId="14" fontId="0" fillId="0" borderId="1" xfId="0" applyNumberFormat="1" applyFont="1" applyFill="1" applyBorder="1"/>
    <xf numFmtId="0" fontId="6" fillId="4" borderId="0" xfId="0" applyFont="1" applyFill="1" applyBorder="1"/>
    <xf numFmtId="0" fontId="2" fillId="2" borderId="0" xfId="0" applyFont="1" applyFill="1" applyAlignment="1">
      <alignment horizontal="left"/>
    </xf>
    <xf numFmtId="1" fontId="2" fillId="2" borderId="0" xfId="0" applyNumberFormat="1" applyFont="1" applyFill="1" applyAlignment="1">
      <alignment horizontal="left"/>
    </xf>
    <xf numFmtId="14" fontId="2" fillId="2" borderId="0" xfId="0" applyNumberFormat="1" applyFont="1" applyFill="1" applyAlignment="1">
      <alignment horizontal="right"/>
    </xf>
    <xf numFmtId="2" fontId="2" fillId="2" borderId="0" xfId="0" applyNumberFormat="1" applyFont="1" applyFill="1"/>
    <xf numFmtId="164" fontId="0" fillId="2" borderId="0" xfId="0" applyNumberFormat="1" applyFill="1"/>
    <xf numFmtId="0" fontId="8" fillId="2" borderId="0" xfId="0" applyFont="1" applyFill="1"/>
    <xf numFmtId="0" fontId="9" fillId="2" borderId="0" xfId="0" applyFont="1" applyFill="1"/>
    <xf numFmtId="0" fontId="9" fillId="2" borderId="0" xfId="0" applyFont="1" applyFill="1" applyAlignment="1">
      <alignment horizontal="left"/>
    </xf>
    <xf numFmtId="2" fontId="2" fillId="2" borderId="0" xfId="0" applyNumberFormat="1" applyFont="1" applyFill="1" applyAlignment="1">
      <alignment horizontal="right"/>
    </xf>
    <xf numFmtId="2" fontId="0" fillId="0" borderId="0" xfId="0" applyNumberFormat="1"/>
    <xf numFmtId="14" fontId="0" fillId="0" borderId="0" xfId="0" applyNumberFormat="1" applyAlignment="1">
      <alignment horizontal="left" indent="1"/>
    </xf>
    <xf numFmtId="14" fontId="0" fillId="0" borderId="0" xfId="0" applyNumberFormat="1" applyAlignment="1">
      <alignment horizontal="left"/>
    </xf>
    <xf numFmtId="0" fontId="0" fillId="0" borderId="6" xfId="0" applyFont="1" applyFill="1" applyBorder="1"/>
    <xf numFmtId="0" fontId="0" fillId="0" borderId="1" xfId="0" applyFont="1" applyFill="1" applyBorder="1"/>
    <xf numFmtId="2" fontId="2" fillId="2" borderId="0" xfId="0" applyNumberFormat="1" applyFont="1" applyFill="1" applyAlignment="1">
      <alignment horizontal="left"/>
    </xf>
    <xf numFmtId="9" fontId="11" fillId="6" borderId="3" xfId="1" applyFont="1" applyFill="1" applyBorder="1" applyAlignment="1">
      <alignment horizontal="left"/>
    </xf>
    <xf numFmtId="2" fontId="11" fillId="6" borderId="5" xfId="1" applyNumberFormat="1" applyFont="1" applyFill="1" applyBorder="1" applyAlignment="1">
      <alignment horizontal="left"/>
    </xf>
  </cellXfs>
  <cellStyles count="2">
    <cellStyle name="Prozent" xfId="1" builtinId="5"/>
    <cellStyle name="Standard" xfId="0" builtinId="0"/>
  </cellStyles>
  <dxfs count="14">
    <dxf>
      <font>
        <b/>
        <i val="0"/>
      </font>
    </dxf>
    <dxf>
      <font>
        <color rgb="FFFF0000"/>
      </font>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[Dashboard.xlsx]Tabelle1!PivotTable2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7-Tage-R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17147856517939E-2"/>
          <c:y val="0.11615740740740743"/>
          <c:w val="0.8966272965879265"/>
          <c:h val="0.6974150627004958"/>
        </c:manualLayout>
      </c:layout>
      <c:lineChart>
        <c:grouping val="standard"/>
        <c:varyColors val="0"/>
        <c:ser>
          <c:idx val="0"/>
          <c:order val="0"/>
          <c:tx>
            <c:strRef>
              <c:f>Tabelle1!$B$3</c:f>
              <c:strCache>
                <c:ptCount val="1"/>
                <c:pt idx="0">
                  <c:v>Ergebnis</c:v>
                </c:pt>
              </c:strCache>
            </c:strRef>
          </c:tx>
          <c:spPr>
            <a:ln w="28575" cap="rnd">
              <a:solidFill>
                <a:schemeClr val="accent1"/>
              </a:solidFill>
              <a:round/>
            </a:ln>
            <a:effectLst/>
          </c:spPr>
          <c:marker>
            <c:symbol val="none"/>
          </c:marker>
          <c:cat>
            <c:multiLvlStrRef>
              <c:f>Tabelle1!$A$4:$A$49</c:f>
              <c:multiLvlStrCache>
                <c:ptCount val="43"/>
                <c:lvl>
                  <c:pt idx="0">
                    <c:v>01. Feb</c:v>
                  </c:pt>
                  <c:pt idx="1">
                    <c:v>02. Feb</c:v>
                  </c:pt>
                  <c:pt idx="2">
                    <c:v>03. Feb</c:v>
                  </c:pt>
                  <c:pt idx="3">
                    <c:v>04. Feb</c:v>
                  </c:pt>
                  <c:pt idx="4">
                    <c:v>05. Feb</c:v>
                  </c:pt>
                  <c:pt idx="5">
                    <c:v>06. Feb</c:v>
                  </c:pt>
                  <c:pt idx="6">
                    <c:v>07. Feb</c:v>
                  </c:pt>
                  <c:pt idx="7">
                    <c:v>08. Feb</c:v>
                  </c:pt>
                  <c:pt idx="8">
                    <c:v>09. Feb</c:v>
                  </c:pt>
                  <c:pt idx="9">
                    <c:v>10. Feb</c:v>
                  </c:pt>
                  <c:pt idx="10">
                    <c:v>11. Feb</c:v>
                  </c:pt>
                  <c:pt idx="11">
                    <c:v>12. Feb</c:v>
                  </c:pt>
                  <c:pt idx="12">
                    <c:v>13. Feb</c:v>
                  </c:pt>
                  <c:pt idx="13">
                    <c:v>14. Feb</c:v>
                  </c:pt>
                  <c:pt idx="14">
                    <c:v>15. Feb</c:v>
                  </c:pt>
                  <c:pt idx="15">
                    <c:v>16. Feb</c:v>
                  </c:pt>
                  <c:pt idx="16">
                    <c:v>17. Feb</c:v>
                  </c:pt>
                  <c:pt idx="17">
                    <c:v>18. Feb</c:v>
                  </c:pt>
                  <c:pt idx="18">
                    <c:v>19. Feb</c:v>
                  </c:pt>
                  <c:pt idx="19">
                    <c:v>20. Feb</c:v>
                  </c:pt>
                  <c:pt idx="20">
                    <c:v>21. Feb</c:v>
                  </c:pt>
                  <c:pt idx="21">
                    <c:v>22. Feb</c:v>
                  </c:pt>
                  <c:pt idx="22">
                    <c:v>23. Feb</c:v>
                  </c:pt>
                  <c:pt idx="23">
                    <c:v>24. Feb</c:v>
                  </c:pt>
                  <c:pt idx="24">
                    <c:v>25. Feb</c:v>
                  </c:pt>
                  <c:pt idx="25">
                    <c:v>26. Feb</c:v>
                  </c:pt>
                  <c:pt idx="26">
                    <c:v>27. Feb</c:v>
                  </c:pt>
                  <c:pt idx="27">
                    <c:v>28. Feb</c:v>
                  </c:pt>
                  <c:pt idx="28">
                    <c:v>01. Mrz</c:v>
                  </c:pt>
                  <c:pt idx="29">
                    <c:v>02. Mrz</c:v>
                  </c:pt>
                  <c:pt idx="30">
                    <c:v>03. Mrz</c:v>
                  </c:pt>
                  <c:pt idx="31">
                    <c:v>04. Mrz</c:v>
                  </c:pt>
                  <c:pt idx="32">
                    <c:v>05. Mrz</c:v>
                  </c:pt>
                  <c:pt idx="33">
                    <c:v>06. Mrz</c:v>
                  </c:pt>
                  <c:pt idx="34">
                    <c:v>07. Mrz</c:v>
                  </c:pt>
                  <c:pt idx="35">
                    <c:v>08. Mrz</c:v>
                  </c:pt>
                  <c:pt idx="36">
                    <c:v>09. Mrz</c:v>
                  </c:pt>
                  <c:pt idx="37">
                    <c:v>10. Mrz</c:v>
                  </c:pt>
                  <c:pt idx="38">
                    <c:v>11. Mrz</c:v>
                  </c:pt>
                  <c:pt idx="39">
                    <c:v>12. Mrz</c:v>
                  </c:pt>
                  <c:pt idx="40">
                    <c:v>13. Mrz</c:v>
                  </c:pt>
                  <c:pt idx="41">
                    <c:v>14. Mrz</c:v>
                  </c:pt>
                  <c:pt idx="42">
                    <c:v>15. Mrz</c:v>
                  </c:pt>
                </c:lvl>
                <c:lvl>
                  <c:pt idx="0">
                    <c:v>Feb</c:v>
                  </c:pt>
                  <c:pt idx="28">
                    <c:v>Mrz</c:v>
                  </c:pt>
                </c:lvl>
              </c:multiLvlStrCache>
            </c:multiLvlStrRef>
          </c:cat>
          <c:val>
            <c:numRef>
              <c:f>Tabelle1!$B$4:$B$49</c:f>
              <c:numCache>
                <c:formatCode>General</c:formatCode>
                <c:ptCount val="43"/>
                <c:pt idx="0">
                  <c:v>0.89</c:v>
                </c:pt>
                <c:pt idx="1">
                  <c:v>0.9</c:v>
                </c:pt>
                <c:pt idx="2">
                  <c:v>0.89</c:v>
                </c:pt>
                <c:pt idx="3">
                  <c:v>0.89</c:v>
                </c:pt>
                <c:pt idx="4">
                  <c:v>0.89</c:v>
                </c:pt>
                <c:pt idx="5">
                  <c:v>0.89</c:v>
                </c:pt>
                <c:pt idx="6">
                  <c:v>0.88</c:v>
                </c:pt>
                <c:pt idx="7">
                  <c:v>0.88</c:v>
                </c:pt>
                <c:pt idx="8">
                  <c:v>0.88</c:v>
                </c:pt>
                <c:pt idx="9">
                  <c:v>0.89</c:v>
                </c:pt>
                <c:pt idx="10">
                  <c:v>0.91</c:v>
                </c:pt>
                <c:pt idx="11">
                  <c:v>0.94</c:v>
                </c:pt>
                <c:pt idx="12">
                  <c:v>0.97</c:v>
                </c:pt>
                <c:pt idx="13">
                  <c:v>0.99</c:v>
                </c:pt>
                <c:pt idx="14">
                  <c:v>1.02</c:v>
                </c:pt>
                <c:pt idx="15">
                  <c:v>1.03</c:v>
                </c:pt>
                <c:pt idx="16">
                  <c:v>1.05</c:v>
                </c:pt>
                <c:pt idx="17">
                  <c:v>1.06</c:v>
                </c:pt>
                <c:pt idx="18">
                  <c:v>1.07</c:v>
                </c:pt>
                <c:pt idx="19">
                  <c:v>1.06</c:v>
                </c:pt>
                <c:pt idx="20">
                  <c:v>1.05</c:v>
                </c:pt>
                <c:pt idx="21">
                  <c:v>1.04</c:v>
                </c:pt>
                <c:pt idx="22">
                  <c:v>1.02</c:v>
                </c:pt>
                <c:pt idx="23">
                  <c:v>1.01</c:v>
                </c:pt>
                <c:pt idx="24">
                  <c:v>1.01</c:v>
                </c:pt>
                <c:pt idx="25">
                  <c:v>1</c:v>
                </c:pt>
                <c:pt idx="26">
                  <c:v>1</c:v>
                </c:pt>
                <c:pt idx="27">
                  <c:v>1.01</c:v>
                </c:pt>
                <c:pt idx="28">
                  <c:v>1.02</c:v>
                </c:pt>
                <c:pt idx="29">
                  <c:v>1.04</c:v>
                </c:pt>
                <c:pt idx="30">
                  <c:v>1.05</c:v>
                </c:pt>
                <c:pt idx="31">
                  <c:v>1.06</c:v>
                </c:pt>
                <c:pt idx="32">
                  <c:v>1.08</c:v>
                </c:pt>
                <c:pt idx="33">
                  <c:v>1.0900000000000001</c:v>
                </c:pt>
                <c:pt idx="34">
                  <c:v>1.1200000000000001</c:v>
                </c:pt>
                <c:pt idx="35">
                  <c:v>1.1399999999999999</c:v>
                </c:pt>
                <c:pt idx="36">
                  <c:v>1.1499999999999999</c:v>
                </c:pt>
                <c:pt idx="37">
                  <c:v>1.17</c:v>
                </c:pt>
                <c:pt idx="38">
                  <c:v>1.1599999999999999</c:v>
                </c:pt>
                <c:pt idx="39">
                  <c:v>1.1599999999999999</c:v>
                </c:pt>
                <c:pt idx="40">
                  <c:v>1.1599999999999999</c:v>
                </c:pt>
                <c:pt idx="41">
                  <c:v>1.18</c:v>
                </c:pt>
              </c:numCache>
            </c:numRef>
          </c:val>
          <c:smooth val="0"/>
          <c:extLst>
            <c:ext xmlns:c16="http://schemas.microsoft.com/office/drawing/2014/chart" uri="{C3380CC4-5D6E-409C-BE32-E72D297353CC}">
              <c16:uniqueId val="{00000000-474F-4AB3-BC68-5AF4A1395AC9}"/>
            </c:ext>
          </c:extLst>
        </c:ser>
        <c:dLbls>
          <c:showLegendKey val="0"/>
          <c:showVal val="0"/>
          <c:showCatName val="0"/>
          <c:showSerName val="0"/>
          <c:showPercent val="0"/>
          <c:showBubbleSize val="0"/>
        </c:dLbls>
        <c:smooth val="0"/>
        <c:axId val="1827587151"/>
        <c:axId val="1827585487"/>
      </c:lineChart>
      <c:catAx>
        <c:axId val="182758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27585487"/>
        <c:crosses val="autoZero"/>
        <c:auto val="1"/>
        <c:lblAlgn val="ctr"/>
        <c:lblOffset val="100"/>
        <c:noMultiLvlLbl val="1"/>
      </c:catAx>
      <c:valAx>
        <c:axId val="1827585487"/>
        <c:scaling>
          <c:orientation val="minMax"/>
          <c:max val="1.3"/>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2758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[Dashboard.xlsx]Modellrechnung!PivotTable5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 117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Modellrechnung!$I$4</c:f>
              <c:strCache>
                <c:ptCount val="1"/>
                <c:pt idx="0">
                  <c:v>Ergebnis</c:v>
                </c:pt>
              </c:strCache>
            </c:strRef>
          </c:tx>
          <c:spPr>
            <a:solidFill>
              <a:schemeClr val="accent1"/>
            </a:solidFill>
            <a:ln>
              <a:noFill/>
            </a:ln>
            <a:effectLst/>
          </c:spPr>
          <c:invertIfNegative val="0"/>
          <c:cat>
            <c:strRef>
              <c:f>Modellrechnung!$H$5:$H$52</c:f>
              <c:strCache>
                <c:ptCount val="47"/>
                <c:pt idx="0">
                  <c:v>15. Mrz</c:v>
                </c:pt>
                <c:pt idx="1">
                  <c:v>16. Mrz</c:v>
                </c:pt>
                <c:pt idx="2">
                  <c:v>17. Mrz</c:v>
                </c:pt>
                <c:pt idx="3">
                  <c:v>18. Mrz</c:v>
                </c:pt>
                <c:pt idx="4">
                  <c:v>19. Mrz</c:v>
                </c:pt>
                <c:pt idx="5">
                  <c:v>20. Mrz</c:v>
                </c:pt>
                <c:pt idx="6">
                  <c:v>21. Mrz</c:v>
                </c:pt>
                <c:pt idx="7">
                  <c:v>22. Mrz</c:v>
                </c:pt>
                <c:pt idx="8">
                  <c:v>23. Mrz</c:v>
                </c:pt>
                <c:pt idx="9">
                  <c:v>24. Mrz</c:v>
                </c:pt>
                <c:pt idx="10">
                  <c:v>25. Mrz</c:v>
                </c:pt>
                <c:pt idx="11">
                  <c:v>26. Mrz</c:v>
                </c:pt>
                <c:pt idx="12">
                  <c:v>27. Mrz</c:v>
                </c:pt>
                <c:pt idx="13">
                  <c:v>28. Mrz</c:v>
                </c:pt>
                <c:pt idx="14">
                  <c:v>29. Mrz</c:v>
                </c:pt>
                <c:pt idx="15">
                  <c:v>30. Mrz</c:v>
                </c:pt>
                <c:pt idx="16">
                  <c:v>31. Mrz</c:v>
                </c:pt>
                <c:pt idx="17">
                  <c:v>01. Apr</c:v>
                </c:pt>
                <c:pt idx="18">
                  <c:v>02. Apr</c:v>
                </c:pt>
                <c:pt idx="19">
                  <c:v>03. Apr</c:v>
                </c:pt>
                <c:pt idx="20">
                  <c:v>04. Apr</c:v>
                </c:pt>
                <c:pt idx="21">
                  <c:v>05. Apr</c:v>
                </c:pt>
                <c:pt idx="22">
                  <c:v>06. Apr</c:v>
                </c:pt>
                <c:pt idx="23">
                  <c:v>07. Apr</c:v>
                </c:pt>
                <c:pt idx="24">
                  <c:v>08. Apr</c:v>
                </c:pt>
                <c:pt idx="25">
                  <c:v>09. Apr</c:v>
                </c:pt>
                <c:pt idx="26">
                  <c:v>10. Apr</c:v>
                </c:pt>
                <c:pt idx="27">
                  <c:v>11. Apr</c:v>
                </c:pt>
                <c:pt idx="28">
                  <c:v>12. Apr</c:v>
                </c:pt>
                <c:pt idx="29">
                  <c:v>13. Apr</c:v>
                </c:pt>
                <c:pt idx="30">
                  <c:v>14. Apr</c:v>
                </c:pt>
                <c:pt idx="31">
                  <c:v>15. Apr</c:v>
                </c:pt>
                <c:pt idx="32">
                  <c:v>16. Apr</c:v>
                </c:pt>
                <c:pt idx="33">
                  <c:v>17. Apr</c:v>
                </c:pt>
                <c:pt idx="34">
                  <c:v>18. Apr</c:v>
                </c:pt>
                <c:pt idx="35">
                  <c:v>19. Apr</c:v>
                </c:pt>
                <c:pt idx="36">
                  <c:v>20. Apr</c:v>
                </c:pt>
                <c:pt idx="37">
                  <c:v>21. Apr</c:v>
                </c:pt>
                <c:pt idx="38">
                  <c:v>22. Apr</c:v>
                </c:pt>
                <c:pt idx="39">
                  <c:v>23. Apr</c:v>
                </c:pt>
                <c:pt idx="40">
                  <c:v>24. Apr</c:v>
                </c:pt>
                <c:pt idx="41">
                  <c:v>25. Apr</c:v>
                </c:pt>
                <c:pt idx="42">
                  <c:v>26. Apr</c:v>
                </c:pt>
                <c:pt idx="43">
                  <c:v>27. Apr</c:v>
                </c:pt>
                <c:pt idx="44">
                  <c:v>28. Apr</c:v>
                </c:pt>
                <c:pt idx="45">
                  <c:v>29. Apr</c:v>
                </c:pt>
                <c:pt idx="46">
                  <c:v>30. Apr</c:v>
                </c:pt>
              </c:strCache>
            </c:strRef>
          </c:cat>
          <c:val>
            <c:numRef>
              <c:f>Modellrechnung!$I$5:$I$52</c:f>
              <c:numCache>
                <c:formatCode>General</c:formatCode>
                <c:ptCount val="47"/>
                <c:pt idx="0">
                  <c:v>7067.2512312223334</c:v>
                </c:pt>
                <c:pt idx="1">
                  <c:v>7714.1506757504076</c:v>
                </c:pt>
                <c:pt idx="2">
                  <c:v>8420.2639330663915</c:v>
                </c:pt>
                <c:pt idx="3">
                  <c:v>9191.0111278195509</c:v>
                </c:pt>
                <c:pt idx="4">
                  <c:v>10032.30851469757</c:v>
                </c:pt>
                <c:pt idx="5">
                  <c:v>10950.613891591558</c:v>
                </c:pt>
                <c:pt idx="6">
                  <c:v>11952.976169646128</c:v>
                </c:pt>
                <c:pt idx="7">
                  <c:v>13047.089480694221</c:v>
                </c:pt>
                <c:pt idx="8">
                  <c:v>14241.352237405275</c:v>
                </c:pt>
                <c:pt idx="9">
                  <c:v>15544.93159949238</c:v>
                </c:pt>
                <c:pt idx="10">
                  <c:v>16967.833840820975</c:v>
                </c:pt>
                <c:pt idx="11">
                  <c:v>18520.981157556915</c:v>
                </c:pt>
                <c:pt idx="12">
                  <c:v>20216.295506933206</c:v>
                </c:pt>
                <c:pt idx="13">
                  <c:v>22066.790120181668</c:v>
                </c:pt>
                <c:pt idx="14">
                  <c:v>24086.669392082709</c:v>
                </c:pt>
                <c:pt idx="15">
                  <c:v>26291.437913885307</c:v>
                </c:pt>
                <c:pt idx="16">
                  <c:v>28698.019486533758</c:v>
                </c:pt>
                <c:pt idx="17">
                  <c:v>31324.887027746612</c:v>
                </c:pt>
                <c:pt idx="18">
                  <c:v>34192.204370114407</c:v>
                </c:pt>
                <c:pt idx="19">
                  <c:v>37321.981038658247</c:v>
                </c:pt>
                <c:pt idx="20">
                  <c:v>40738.241195921612</c:v>
                </c:pt>
                <c:pt idx="21">
                  <c:v>44467.208051417758</c:v>
                </c:pt>
                <c:pt idx="22">
                  <c:v>48537.505150959412</c:v>
                </c:pt>
                <c:pt idx="23">
                  <c:v>52980.376090967511</c:v>
                </c:pt>
                <c:pt idx="24">
                  <c:v>57829.924344285733</c:v>
                </c:pt>
                <c:pt idx="25">
                  <c:v>63123.375038403567</c:v>
                </c:pt>
                <c:pt idx="26">
                  <c:v>68901.360695497278</c:v>
                </c:pt>
                <c:pt idx="27">
                  <c:v>75208.233127629079</c:v>
                </c:pt>
                <c:pt idx="28">
                  <c:v>82092.403881211649</c:v>
                </c:pt>
                <c:pt idx="29">
                  <c:v>89606.715843989456</c:v>
                </c:pt>
                <c:pt idx="30">
                  <c:v>97808.84886699167</c:v>
                </c:pt>
                <c:pt idx="31">
                  <c:v>106761.76251501036</c:v>
                </c:pt>
                <c:pt idx="32">
                  <c:v>116534.17934415613</c:v>
                </c:pt>
                <c:pt idx="33">
                  <c:v>127201.11241612943</c:v>
                </c:pt>
                <c:pt idx="34">
                  <c:v>138844.44109840627</c:v>
                </c:pt>
                <c:pt idx="35">
                  <c:v>151553.53957018018</c:v>
                </c:pt>
                <c:pt idx="36">
                  <c:v>165425.96285847132</c:v>
                </c:pt>
                <c:pt idx="37">
                  <c:v>180568.19567041539</c:v>
                </c:pt>
                <c:pt idx="38">
                  <c:v>197096.46976976778</c:v>
                </c:pt>
                <c:pt idx="39">
                  <c:v>215137.6561718047</c:v>
                </c:pt>
                <c:pt idx="40">
                  <c:v>234830.23900510825</c:v>
                </c:pt>
                <c:pt idx="41">
                  <c:v>256325.37851559726</c:v>
                </c:pt>
                <c:pt idx="42">
                  <c:v>279788.07137242227</c:v>
                </c:pt>
                <c:pt idx="43">
                  <c:v>305398.41718223109</c:v>
                </c:pt>
                <c:pt idx="44">
                  <c:v>333353.00093356724</c:v>
                </c:pt>
                <c:pt idx="45">
                  <c:v>363866.40198304341</c:v>
                </c:pt>
                <c:pt idx="46">
                  <c:v>397172.84116626572</c:v>
                </c:pt>
              </c:numCache>
            </c:numRef>
          </c:val>
          <c:extLst>
            <c:ext xmlns:c16="http://schemas.microsoft.com/office/drawing/2014/chart" uri="{C3380CC4-5D6E-409C-BE32-E72D297353CC}">
              <c16:uniqueId val="{00000000-6739-432B-923D-906B5753F810}"/>
            </c:ext>
          </c:extLst>
        </c:ser>
        <c:dLbls>
          <c:showLegendKey val="0"/>
          <c:showVal val="0"/>
          <c:showCatName val="0"/>
          <c:showSerName val="0"/>
          <c:showPercent val="0"/>
          <c:showBubbleSize val="0"/>
        </c:dLbls>
        <c:gapWidth val="219"/>
        <c:overlap val="-27"/>
        <c:axId val="610351103"/>
        <c:axId val="610350271"/>
      </c:barChart>
      <c:catAx>
        <c:axId val="610351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0350271"/>
        <c:crosses val="autoZero"/>
        <c:auto val="1"/>
        <c:lblAlgn val="ctr"/>
        <c:lblOffset val="100"/>
        <c:tickLblSkip val="7"/>
        <c:noMultiLvlLbl val="1"/>
      </c:catAx>
      <c:valAx>
        <c:axId val="61035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035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237612</xdr:colOff>
      <xdr:row>37</xdr:row>
      <xdr:rowOff>39649</xdr:rowOff>
    </xdr:from>
    <xdr:to>
      <xdr:col>3</xdr:col>
      <xdr:colOff>703943</xdr:colOff>
      <xdr:row>51</xdr:row>
      <xdr:rowOff>44325</xdr:rowOff>
    </xdr:to>
    <xdr:pic>
      <xdr:nvPicPr>
        <xdr:cNvPr id="17" name="Grafik 16">
          <a:extLst>
            <a:ext uri="{FF2B5EF4-FFF2-40B4-BE49-F238E27FC236}">
              <a16:creationId xmlns:a16="http://schemas.microsoft.com/office/drawing/2014/main" id="{934189CB-4D1B-4662-A9E9-ED062ABFBE42}"/>
            </a:ext>
          </a:extLst>
        </xdr:cNvPr>
        <xdr:cNvPicPr>
          <a:picLocks noChangeAspect="1"/>
        </xdr:cNvPicPr>
      </xdr:nvPicPr>
      <xdr:blipFill>
        <a:blip xmlns:r="http://schemas.openxmlformats.org/officeDocument/2006/relationships" r:embed="rId1"/>
        <a:stretch>
          <a:fillRect/>
        </a:stretch>
      </xdr:blipFill>
      <xdr:spPr>
        <a:xfrm>
          <a:off x="237612" y="7786649"/>
          <a:ext cx="3468974" cy="2544676"/>
        </a:xfrm>
        <a:prstGeom prst="rect">
          <a:avLst/>
        </a:prstGeom>
      </xdr:spPr>
    </xdr:pic>
    <xdr:clientData/>
  </xdr:twoCellAnchor>
  <xdr:twoCellAnchor editAs="absolute">
    <xdr:from>
      <xdr:col>3</xdr:col>
      <xdr:colOff>756556</xdr:colOff>
      <xdr:row>37</xdr:row>
      <xdr:rowOff>43970</xdr:rowOff>
    </xdr:from>
    <xdr:to>
      <xdr:col>8</xdr:col>
      <xdr:colOff>443646</xdr:colOff>
      <xdr:row>61</xdr:row>
      <xdr:rowOff>169650</xdr:rowOff>
    </xdr:to>
    <xdr:pic>
      <xdr:nvPicPr>
        <xdr:cNvPr id="18" name="Grafik 17" descr="Image">
          <a:extLst>
            <a:ext uri="{FF2B5EF4-FFF2-40B4-BE49-F238E27FC236}">
              <a16:creationId xmlns:a16="http://schemas.microsoft.com/office/drawing/2014/main" id="{DCE256CC-8B2F-4933-9AB2-E5646223148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77" t="2309" r="2411" b="2782"/>
        <a:stretch/>
      </xdr:blipFill>
      <xdr:spPr bwMode="auto">
        <a:xfrm>
          <a:off x="3759199" y="7790970"/>
          <a:ext cx="4467733" cy="447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8</xdr:col>
      <xdr:colOff>485374</xdr:colOff>
      <xdr:row>37</xdr:row>
      <xdr:rowOff>37622</xdr:rowOff>
    </xdr:from>
    <xdr:to>
      <xdr:col>17</xdr:col>
      <xdr:colOff>248272</xdr:colOff>
      <xdr:row>56</xdr:row>
      <xdr:rowOff>112832</xdr:rowOff>
    </xdr:to>
    <xdr:pic>
      <xdr:nvPicPr>
        <xdr:cNvPr id="19" name="Grafik 18" descr="Image">
          <a:extLst>
            <a:ext uri="{FF2B5EF4-FFF2-40B4-BE49-F238E27FC236}">
              <a16:creationId xmlns:a16="http://schemas.microsoft.com/office/drawing/2014/main" id="{15E37817-D295-4E39-B4D7-7AFF84BD6A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68660" y="7784622"/>
          <a:ext cx="6620898" cy="3522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0</xdr:row>
      <xdr:rowOff>97118</xdr:rowOff>
    </xdr:from>
    <xdr:to>
      <xdr:col>5</xdr:col>
      <xdr:colOff>112059</xdr:colOff>
      <xdr:row>15</xdr:row>
      <xdr:rowOff>38847</xdr:rowOff>
    </xdr:to>
    <xdr:graphicFrame macro="">
      <xdr:nvGraphicFramePr>
        <xdr:cNvPr id="11" name="Diagramm 10">
          <a:extLst>
            <a:ext uri="{FF2B5EF4-FFF2-40B4-BE49-F238E27FC236}">
              <a16:creationId xmlns:a16="http://schemas.microsoft.com/office/drawing/2014/main" id="{A31B447C-6EF6-41CB-9EAC-032D171DD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1115787</xdr:colOff>
      <xdr:row>15</xdr:row>
      <xdr:rowOff>39222</xdr:rowOff>
    </xdr:from>
    <xdr:to>
      <xdr:col>5</xdr:col>
      <xdr:colOff>127001</xdr:colOff>
      <xdr:row>20</xdr:row>
      <xdr:rowOff>27215</xdr:rowOff>
    </xdr:to>
    <mc:AlternateContent xmlns:mc="http://schemas.openxmlformats.org/markup-compatibility/2006" xmlns:a14="http://schemas.microsoft.com/office/drawing/2010/main">
      <mc:Choice Requires="a14">
        <xdr:graphicFrame macro="">
          <xdr:nvGraphicFramePr>
            <xdr:cNvPr id="2" name="Monate">
              <a:extLst>
                <a:ext uri="{FF2B5EF4-FFF2-40B4-BE49-F238E27FC236}">
                  <a16:creationId xmlns:a16="http://schemas.microsoft.com/office/drawing/2014/main" id="{9F89FA4E-6F7A-45B7-AA12-753F98DEE74A}"/>
                </a:ext>
              </a:extLst>
            </xdr:cNvPr>
            <xdr:cNvGraphicFramePr/>
          </xdr:nvGraphicFramePr>
          <xdr:xfrm>
            <a:off x="0" y="0"/>
            <a:ext cx="0" cy="0"/>
          </xdr:xfrm>
          <a:graphic>
            <a:graphicData uri="http://schemas.microsoft.com/office/drawing/2010/slicer">
              <sle:slicer xmlns:sle="http://schemas.microsoft.com/office/drawing/2010/slicer" name="Monate"/>
            </a:graphicData>
          </a:graphic>
        </xdr:graphicFrame>
      </mc:Choice>
      <mc:Fallback xmlns="">
        <xdr:sp macro="" textlink="">
          <xdr:nvSpPr>
            <xdr:cNvPr id="0" name=""/>
            <xdr:cNvSpPr>
              <a:spLocks noTextEdit="1"/>
            </xdr:cNvSpPr>
          </xdr:nvSpPr>
          <xdr:spPr>
            <a:xfrm>
              <a:off x="2590053" y="2840693"/>
              <a:ext cx="1828800" cy="67795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757891</xdr:colOff>
      <xdr:row>15</xdr:row>
      <xdr:rowOff>44823</xdr:rowOff>
    </xdr:from>
    <xdr:to>
      <xdr:col>1</xdr:col>
      <xdr:colOff>1152070</xdr:colOff>
      <xdr:row>20</xdr:row>
      <xdr:rowOff>54429</xdr:rowOff>
    </xdr:to>
    <mc:AlternateContent xmlns:mc="http://schemas.openxmlformats.org/markup-compatibility/2006" xmlns:a14="http://schemas.microsoft.com/office/drawing/2010/main">
      <mc:Choice Requires="a14">
        <xdr:graphicFrame macro="">
          <xdr:nvGraphicFramePr>
            <xdr:cNvPr id="4" name="Jahre">
              <a:extLst>
                <a:ext uri="{FF2B5EF4-FFF2-40B4-BE49-F238E27FC236}">
                  <a16:creationId xmlns:a16="http://schemas.microsoft.com/office/drawing/2014/main" id="{D32306E6-1604-4161-ABC0-5FC7800F2106}"/>
                </a:ext>
              </a:extLst>
            </xdr:cNvPr>
            <xdr:cNvGraphicFramePr/>
          </xdr:nvGraphicFramePr>
          <xdr:xfrm>
            <a:off x="0" y="0"/>
            <a:ext cx="0" cy="0"/>
          </xdr:xfrm>
          <a:graphic>
            <a:graphicData uri="http://schemas.microsoft.com/office/drawing/2010/slicer">
              <sle:slicer xmlns:sle="http://schemas.microsoft.com/office/drawing/2010/slicer" name="Jahre"/>
            </a:graphicData>
          </a:graphic>
        </xdr:graphicFrame>
      </mc:Choice>
      <mc:Fallback xmlns="">
        <xdr:sp macro="" textlink="">
          <xdr:nvSpPr>
            <xdr:cNvPr id="0" name=""/>
            <xdr:cNvSpPr>
              <a:spLocks noTextEdit="1"/>
            </xdr:cNvSpPr>
          </xdr:nvSpPr>
          <xdr:spPr>
            <a:xfrm>
              <a:off x="757892" y="2846293"/>
              <a:ext cx="1856814" cy="72464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5</xdr:col>
      <xdr:colOff>261470</xdr:colOff>
      <xdr:row>0</xdr:row>
      <xdr:rowOff>89646</xdr:rowOff>
    </xdr:from>
    <xdr:to>
      <xdr:col>12</xdr:col>
      <xdr:colOff>298820</xdr:colOff>
      <xdr:row>20</xdr:row>
      <xdr:rowOff>27215</xdr:rowOff>
    </xdr:to>
    <xdr:grpSp>
      <xdr:nvGrpSpPr>
        <xdr:cNvPr id="3" name="Gruppieren 2">
          <a:extLst>
            <a:ext uri="{FF2B5EF4-FFF2-40B4-BE49-F238E27FC236}">
              <a16:creationId xmlns:a16="http://schemas.microsoft.com/office/drawing/2014/main" id="{69E65D6B-639E-42B6-9B6A-081740774AF4}"/>
            </a:ext>
          </a:extLst>
        </xdr:cNvPr>
        <xdr:cNvGrpSpPr/>
      </xdr:nvGrpSpPr>
      <xdr:grpSpPr>
        <a:xfrm>
          <a:off x="5495684" y="89646"/>
          <a:ext cx="5634422" cy="3566140"/>
          <a:chOff x="5495684" y="89646"/>
          <a:chExt cx="5634422" cy="3332950"/>
        </a:xfrm>
      </xdr:grpSpPr>
      <xdr:graphicFrame macro="">
        <xdr:nvGraphicFramePr>
          <xdr:cNvPr id="14" name="Diagramm 13">
            <a:extLst>
              <a:ext uri="{FF2B5EF4-FFF2-40B4-BE49-F238E27FC236}">
                <a16:creationId xmlns:a16="http://schemas.microsoft.com/office/drawing/2014/main" id="{588FA10D-FCF5-4A5A-AAC6-EC07AE7C9027}"/>
              </a:ext>
            </a:extLst>
          </xdr:cNvPr>
          <xdr:cNvGraphicFramePr>
            <a:graphicFrameLocks/>
          </xdr:cNvGraphicFramePr>
        </xdr:nvGraphicFramePr>
        <xdr:xfrm>
          <a:off x="5495684" y="89646"/>
          <a:ext cx="4573601" cy="3325478"/>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5" name="Monate 1">
                <a:extLst>
                  <a:ext uri="{FF2B5EF4-FFF2-40B4-BE49-F238E27FC236}">
                    <a16:creationId xmlns:a16="http://schemas.microsoft.com/office/drawing/2014/main" id="{B51903B8-F96B-4713-A4ED-A923C78E7EA9}"/>
                  </a:ext>
                </a:extLst>
              </xdr:cNvPr>
              <xdr:cNvGraphicFramePr/>
            </xdr:nvGraphicFramePr>
            <xdr:xfrm>
              <a:off x="10076381" y="89647"/>
              <a:ext cx="1053725" cy="3332949"/>
            </xdr:xfrm>
            <a:graphic>
              <a:graphicData uri="http://schemas.microsoft.com/office/drawing/2010/slicer">
                <sle:slicer xmlns:sle="http://schemas.microsoft.com/office/drawing/2010/slicer" name="Monate 1"/>
              </a:graphicData>
            </a:graphic>
          </xdr:graphicFrame>
        </mc:Choice>
        <mc:Fallback xmlns="">
          <xdr:sp macro="" textlink="">
            <xdr:nvSpPr>
              <xdr:cNvPr id="0" name=""/>
              <xdr:cNvSpPr>
                <a:spLocks noTextEdit="1"/>
              </xdr:cNvSpPr>
            </xdr:nvSpPr>
            <xdr:spPr>
              <a:xfrm>
                <a:off x="10076381" y="89647"/>
                <a:ext cx="1053725" cy="356613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s Weinen" refreshedDate="44275.546245370373" createdVersion="6" refreshedVersion="6" minRefreshableVersion="3" recordCount="379" xr:uid="{D17D4F73-8614-4B3B-8117-1B8DC9CD39C1}">
  <cacheSource type="worksheet">
    <worksheetSource name="Nowcast_R"/>
  </cacheSource>
  <cacheFields count="20">
    <cacheField name="Datum des Erkrankungsbeginns" numFmtId="14">
      <sharedItems containsSemiMixedTypes="0" containsNonDate="0" containsDate="1" containsString="0" minDate="2020-03-02T00:00:00" maxDate="2021-03-16T00:00:00" count="379">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fieldGroup par="19" base="0">
        <rangePr groupBy="days" startDate="2020-03-02T00:00:00" endDate="2021-03-16T00:00:00"/>
        <groupItems count="368">
          <s v="&lt;02.03.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6.03.2021"/>
        </groupItems>
      </fieldGroup>
    </cacheField>
    <cacheField name="Punktschätzer der Anzahl Neuerkrankungen (ohne Glättung)" numFmtId="0">
      <sharedItems containsSemiMixedTypes="0" containsString="0" containsNumber="1" containsInteger="1" minValue="231" maxValue="28019"/>
    </cacheField>
    <cacheField name="Untere Grenze des 95%-Prädiktionsintervalls der Anzahl Neuerkrankungen (ohne Glättung)" numFmtId="0">
      <sharedItems containsSemiMixedTypes="0" containsString="0" containsNumber="1" containsInteger="1" minValue="208" maxValue="27762"/>
    </cacheField>
    <cacheField name="Obere Grenze des 95%-Prädiktionsintervalls der Anzahl Neuerkrankungen (ohne Glätttung)" numFmtId="0">
      <sharedItems containsSemiMixedTypes="0" containsString="0" containsNumber="1" containsInteger="1" minValue="259" maxValue="28233"/>
    </cacheField>
    <cacheField name="Punktschätzer der Anzahl Neuerkrankungen" numFmtId="0">
      <sharedItems containsSemiMixedTypes="0" containsString="0" containsNumber="1" containsInteger="1" minValue="225" maxValue="25926"/>
    </cacheField>
    <cacheField name="Untere Grenze des 95%-Prädiktionsintervalls der Anzahl Neuerkrankungen" numFmtId="0">
      <sharedItems containsSemiMixedTypes="0" containsString="0" containsNumber="1" containsInteger="1" minValue="213" maxValue="25683"/>
    </cacheField>
    <cacheField name="Obere Grenze des 95%-Prädiktionsintervalls der Anzahl Neuerkrankungen" numFmtId="0">
      <sharedItems containsSemiMixedTypes="0" containsString="0" containsNumber="1" containsInteger="1" minValue="238" maxValue="26138"/>
    </cacheField>
    <cacheField name="Punktschätzer der 4-Tages R-Wert" numFmtId="2">
      <sharedItems containsString="0" containsBlank="1" containsNumber="1" minValue="0.6" maxValue="3.41"/>
    </cacheField>
    <cacheField name="Untere Grenze des 95%-Prädiktionsintervalls der 4-Tages R-Wert" numFmtId="2">
      <sharedItems containsString="0" containsBlank="1" containsNumber="1" minValue="0.57999999999999996" maxValue="3.33"/>
    </cacheField>
    <cacheField name="Obere Grenze des 95%-Prädiktionsintervalls der 4-Tages R-Wert" numFmtId="2">
      <sharedItems containsString="0" containsBlank="1" containsNumber="1" minValue="0.63" maxValue="3.49"/>
    </cacheField>
    <cacheField name="Punktschätzer des 7-Tage-R Wertes" numFmtId="2">
      <sharedItems containsString="0" containsBlank="1" containsNumber="1" minValue="0.73" maxValue="3.22"/>
    </cacheField>
    <cacheField name="Untere Grenze des 95%-Prädiktionsintervalls des 7-Tage-R Wertes" numFmtId="2">
      <sharedItems containsString="0" containsBlank="1" containsNumber="1" minValue="0.71" maxValue="3.18"/>
    </cacheField>
    <cacheField name="Obere Grenze des 95%-Prädiktionsintervalls des 7-Tage-R Wertes" numFmtId="2">
      <sharedItems containsString="0" containsBlank="1" containsNumber="1" minValue="0.74" maxValue="3.26"/>
    </cacheField>
    <cacheField name="Column14" numFmtId="0">
      <sharedItems containsNonDate="0" containsString="0" containsBlank="1"/>
    </cacheField>
    <cacheField name="Column15" numFmtId="0">
      <sharedItems containsNonDate="0" containsString="0" containsBlank="1"/>
    </cacheField>
    <cacheField name="Column16" numFmtId="0">
      <sharedItems containsNonDate="0" containsString="0" containsBlank="1"/>
    </cacheField>
    <cacheField name="Column17" numFmtId="0">
      <sharedItems containsNonDate="0" containsString="0" containsBlank="1"/>
    </cacheField>
    <cacheField name="Column18" numFmtId="0">
      <sharedItems containsNonDate="0" containsString="0" containsBlank="1"/>
    </cacheField>
    <cacheField name="Monate" numFmtId="0" databaseField="0">
      <fieldGroup base="0">
        <rangePr groupBy="months" startDate="2020-03-02T00:00:00" endDate="2021-03-16T00:00:00"/>
        <groupItems count="14">
          <s v="&lt;02.03.2020"/>
          <s v="Jan"/>
          <s v="Feb"/>
          <s v="Mrz"/>
          <s v="Apr"/>
          <s v="Mai"/>
          <s v="Jun"/>
          <s v="Jul"/>
          <s v="Aug"/>
          <s v="Sep"/>
          <s v="Okt"/>
          <s v="Nov"/>
          <s v="Dez"/>
          <s v="&gt;16.03.2021"/>
        </groupItems>
      </fieldGroup>
    </cacheField>
    <cacheField name="Jahre" numFmtId="0" databaseField="0">
      <fieldGroup base="0">
        <rangePr groupBy="years" startDate="2020-03-02T00:00:00" endDate="2021-03-16T00:00:00"/>
        <groupItems count="4">
          <s v="&lt;02.03.2020"/>
          <s v="2020"/>
          <s v="2021"/>
          <s v="&gt;16.03.2021"/>
        </groupItems>
      </fieldGroup>
    </cacheField>
  </cacheFields>
  <extLst>
    <ext xmlns:x14="http://schemas.microsoft.com/office/spreadsheetml/2009/9/main" uri="{725AE2AE-9491-48be-B2B4-4EB974FC3084}">
      <x14:pivotCacheDefinition pivotCacheId="11331264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s Weinen" refreshedDate="44275.546245717589" createdVersion="6" refreshedVersion="6" minRefreshableVersion="3" recordCount="100" xr:uid="{6D5D7C86-7BC3-4FF3-9F68-266DB3393F32}">
  <cacheSource type="worksheet">
    <worksheetSource name="Tabelle4"/>
  </cacheSource>
  <cacheFields count="5">
    <cacheField name="Tag" numFmtId="0">
      <sharedItems containsSemiMixedTypes="0" containsString="0" containsNumber="1" containsInteger="1" minValue="1" maxValue="100"/>
    </cacheField>
    <cacheField name="Datum" numFmtId="14">
      <sharedItems containsSemiMixedTypes="0" containsNonDate="0" containsDate="1" containsString="0" minDate="2021-03-15T00:00:00" maxDate="2021-06-23T00:00:00" count="1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sharedItems>
      <fieldGroup par="4" base="1">
        <rangePr groupBy="days" startDate="2021-03-15T00:00:00" endDate="2021-06-23T00:00:00"/>
        <groupItems count="368">
          <s v="&lt;15.03.2021"/>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23.06.2021"/>
        </groupItems>
      </fieldGroup>
    </cacheField>
    <cacheField name="Fallzahl Mutante" numFmtId="0">
      <sharedItems containsSemiMixedTypes="0" containsString="0" containsNumber="1" minValue="7067.2512312223334" maxValue="41207063.584032498"/>
    </cacheField>
    <cacheField name="Monate" numFmtId="0" databaseField="0">
      <fieldGroup base="1">
        <rangePr groupBy="months" startDate="2021-03-15T00:00:00" endDate="2021-06-23T00:00:00"/>
        <groupItems count="14">
          <s v="&lt;15.03.2021"/>
          <s v="Jan"/>
          <s v="Feb"/>
          <s v="Mrz"/>
          <s v="Apr"/>
          <s v="Mai"/>
          <s v="Jun"/>
          <s v="Jul"/>
          <s v="Aug"/>
          <s v="Sep"/>
          <s v="Okt"/>
          <s v="Nov"/>
          <s v="Dez"/>
          <s v="&gt;23.06.2021"/>
        </groupItems>
      </fieldGroup>
    </cacheField>
    <cacheField name="Jahre" numFmtId="0" databaseField="0">
      <fieldGroup base="1">
        <rangePr groupBy="years" startDate="2021-03-15T00:00:00" endDate="2021-06-23T00:00:00"/>
        <groupItems count="3">
          <s v="&lt;15.03.2021"/>
          <s v="2021"/>
          <s v="&gt;23.06.2021"/>
        </groupItems>
      </fieldGroup>
    </cacheField>
  </cacheFields>
  <extLst>
    <ext xmlns:x14="http://schemas.microsoft.com/office/spreadsheetml/2009/9/main" uri="{725AE2AE-9491-48be-B2B4-4EB974FC3084}">
      <x14:pivotCacheDefinition pivotCacheId="682077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n v="304"/>
    <n v="292"/>
    <n v="319"/>
    <n v="225"/>
    <n v="213"/>
    <n v="238"/>
    <m/>
    <m/>
    <m/>
    <m/>
    <m/>
    <m/>
    <m/>
    <m/>
    <m/>
    <m/>
    <m/>
  </r>
  <r>
    <x v="1"/>
    <n v="321"/>
    <n v="304"/>
    <n v="337"/>
    <n v="261"/>
    <n v="248"/>
    <n v="276"/>
    <m/>
    <m/>
    <m/>
    <m/>
    <m/>
    <m/>
    <m/>
    <m/>
    <m/>
    <m/>
    <m/>
  </r>
  <r>
    <x v="2"/>
    <n v="448"/>
    <n v="430"/>
    <n v="467"/>
    <n v="326"/>
    <n v="311"/>
    <n v="342"/>
    <m/>
    <m/>
    <m/>
    <m/>
    <m/>
    <m/>
    <m/>
    <m/>
    <m/>
    <m/>
    <m/>
  </r>
  <r>
    <x v="3"/>
    <n v="503"/>
    <n v="485"/>
    <n v="525"/>
    <n v="394"/>
    <n v="378"/>
    <n v="412"/>
    <m/>
    <m/>
    <m/>
    <m/>
    <m/>
    <m/>
    <m/>
    <m/>
    <m/>
    <m/>
    <m/>
  </r>
  <r>
    <x v="4"/>
    <n v="757"/>
    <n v="732"/>
    <n v="783"/>
    <n v="507"/>
    <n v="488"/>
    <n v="528"/>
    <n v="2.25"/>
    <n v="2.1800000000000002"/>
    <n v="2.33"/>
    <n v="2.34"/>
    <n v="2.2799999999999998"/>
    <n v="2.39"/>
    <m/>
    <m/>
    <m/>
    <m/>
    <m/>
  </r>
  <r>
    <x v="5"/>
    <n v="984"/>
    <n v="958"/>
    <n v="1010"/>
    <n v="673"/>
    <n v="651"/>
    <n v="696"/>
    <n v="2.58"/>
    <n v="2.4900000000000002"/>
    <n v="2.68"/>
    <n v="2.56"/>
    <n v="2.5099999999999998"/>
    <n v="2.61"/>
    <m/>
    <m/>
    <m/>
    <m/>
    <m/>
  </r>
  <r>
    <x v="6"/>
    <n v="1336"/>
    <n v="1308"/>
    <n v="1370"/>
    <n v="895"/>
    <n v="870"/>
    <n v="922"/>
    <n v="2.75"/>
    <n v="2.68"/>
    <n v="2.83"/>
    <n v="2.93"/>
    <n v="2.88"/>
    <n v="2.98"/>
    <m/>
    <m/>
    <m/>
    <m/>
    <m/>
  </r>
  <r>
    <x v="7"/>
    <n v="2021"/>
    <n v="1985"/>
    <n v="2052"/>
    <n v="1274"/>
    <n v="1245"/>
    <n v="1304"/>
    <n v="3.23"/>
    <n v="3.16"/>
    <n v="3.3"/>
    <n v="3.13"/>
    <n v="3.08"/>
    <n v="3.18"/>
    <m/>
    <m/>
    <m/>
    <m/>
    <m/>
  </r>
  <r>
    <x v="8"/>
    <n v="2573"/>
    <n v="2529"/>
    <n v="2623"/>
    <n v="1728"/>
    <n v="1695"/>
    <n v="1764"/>
    <n v="3.41"/>
    <n v="3.33"/>
    <n v="3.49"/>
    <n v="3.22"/>
    <n v="3.18"/>
    <n v="3.26"/>
    <m/>
    <m/>
    <m/>
    <m/>
    <m/>
  </r>
  <r>
    <x v="9"/>
    <n v="3237"/>
    <n v="3190"/>
    <n v="3283"/>
    <n v="2292"/>
    <n v="2253"/>
    <n v="2332"/>
    <n v="3.41"/>
    <n v="3.33"/>
    <n v="3.49"/>
    <n v="3.12"/>
    <n v="3.08"/>
    <n v="3.16"/>
    <m/>
    <m/>
    <m/>
    <m/>
    <m/>
  </r>
  <r>
    <x v="10"/>
    <n v="3601"/>
    <n v="3537"/>
    <n v="3648"/>
    <n v="2858"/>
    <n v="2810"/>
    <n v="2901"/>
    <n v="3.19"/>
    <n v="3.14"/>
    <n v="3.25"/>
    <n v="2.84"/>
    <n v="2.82"/>
    <n v="2.87"/>
    <m/>
    <m/>
    <m/>
    <m/>
    <m/>
  </r>
  <r>
    <x v="11"/>
    <n v="4356"/>
    <n v="4301"/>
    <n v="4408"/>
    <n v="3442"/>
    <n v="3389"/>
    <n v="3490"/>
    <n v="2.7"/>
    <n v="2.66"/>
    <n v="2.74"/>
    <n v="2.5"/>
    <n v="2.48"/>
    <n v="2.52"/>
    <m/>
    <m/>
    <m/>
    <m/>
    <m/>
  </r>
  <r>
    <x v="12"/>
    <n v="4433"/>
    <n v="4373"/>
    <n v="4492"/>
    <n v="3907"/>
    <n v="3850"/>
    <n v="3958"/>
    <n v="2.2599999999999998"/>
    <n v="2.23"/>
    <n v="2.29"/>
    <n v="2.1800000000000002"/>
    <n v="2.17"/>
    <n v="2.2000000000000002"/>
    <m/>
    <m/>
    <m/>
    <m/>
    <m/>
  </r>
  <r>
    <x v="13"/>
    <n v="4678"/>
    <n v="4618"/>
    <n v="4734"/>
    <n v="4267"/>
    <n v="4207"/>
    <n v="4320"/>
    <n v="1.86"/>
    <n v="1.84"/>
    <n v="1.88"/>
    <n v="1.99"/>
    <n v="1.98"/>
    <n v="2"/>
    <m/>
    <m/>
    <m/>
    <m/>
    <m/>
  </r>
  <r>
    <x v="14"/>
    <n v="6016"/>
    <n v="5952"/>
    <n v="6075"/>
    <n v="4871"/>
    <n v="4811"/>
    <n v="4927"/>
    <n v="1.7"/>
    <n v="1.68"/>
    <n v="1.72"/>
    <n v="1.74"/>
    <n v="1.73"/>
    <n v="1.75"/>
    <m/>
    <m/>
    <m/>
    <m/>
    <m/>
  </r>
  <r>
    <x v="15"/>
    <n v="5235"/>
    <n v="5166"/>
    <n v="5296"/>
    <n v="5090"/>
    <n v="5027"/>
    <n v="5149"/>
    <n v="1.48"/>
    <n v="1.46"/>
    <n v="1.49"/>
    <n v="1.56"/>
    <n v="1.55"/>
    <n v="1.57"/>
    <m/>
    <m/>
    <m/>
    <m/>
    <m/>
  </r>
  <r>
    <x v="16"/>
    <n v="5288"/>
    <n v="5231"/>
    <n v="5346"/>
    <n v="5304"/>
    <n v="5242"/>
    <n v="5363"/>
    <n v="1.36"/>
    <n v="1.34"/>
    <n v="1.37"/>
    <n v="1.39"/>
    <n v="1.39"/>
    <n v="1.4"/>
    <m/>
    <m/>
    <m/>
    <m/>
    <m/>
  </r>
  <r>
    <x v="17"/>
    <n v="4725"/>
    <n v="4668"/>
    <n v="4780"/>
    <n v="5316"/>
    <n v="5254"/>
    <n v="5374"/>
    <n v="1.25"/>
    <n v="1.24"/>
    <n v="1.26"/>
    <n v="1.24"/>
    <n v="1.23"/>
    <n v="1.24"/>
    <m/>
    <m/>
    <m/>
    <m/>
    <m/>
  </r>
  <r>
    <x v="18"/>
    <n v="5329"/>
    <n v="5262"/>
    <n v="5380"/>
    <n v="5144"/>
    <n v="5082"/>
    <n v="5200"/>
    <n v="1.06"/>
    <n v="1.05"/>
    <n v="1.07"/>
    <n v="1.1299999999999999"/>
    <n v="1.1299999999999999"/>
    <n v="1.1399999999999999"/>
    <m/>
    <m/>
    <m/>
    <m/>
    <m/>
  </r>
  <r>
    <x v="19"/>
    <n v="4442"/>
    <n v="4383"/>
    <n v="4501"/>
    <n v="4946"/>
    <n v="4886"/>
    <n v="5001"/>
    <n v="0.97"/>
    <n v="0.96"/>
    <n v="0.98"/>
    <n v="1.04"/>
    <n v="1.03"/>
    <n v="1.04"/>
    <m/>
    <m/>
    <m/>
    <m/>
    <m/>
  </r>
  <r>
    <x v="20"/>
    <n v="3818"/>
    <n v="3759"/>
    <n v="3866"/>
    <n v="4578"/>
    <n v="4518"/>
    <n v="4631"/>
    <n v="0.86"/>
    <n v="0.86"/>
    <n v="0.87"/>
    <n v="0.98"/>
    <n v="0.97"/>
    <n v="0.98"/>
    <m/>
    <m/>
    <m/>
    <m/>
    <m/>
  </r>
  <r>
    <x v="21"/>
    <n v="5157"/>
    <n v="5095"/>
    <n v="5222"/>
    <n v="4686"/>
    <n v="4625"/>
    <n v="4742"/>
    <n v="0.88"/>
    <n v="0.87"/>
    <n v="0.89"/>
    <n v="0.92"/>
    <n v="0.92"/>
    <n v="0.92"/>
    <m/>
    <m/>
    <m/>
    <m/>
    <m/>
  </r>
  <r>
    <x v="22"/>
    <n v="4076"/>
    <n v="4024"/>
    <n v="4138"/>
    <n v="4373"/>
    <n v="4315"/>
    <n v="4432"/>
    <n v="0.85"/>
    <n v="0.84"/>
    <n v="0.86"/>
    <n v="0.9"/>
    <n v="0.89"/>
    <n v="0.9"/>
    <m/>
    <m/>
    <m/>
    <m/>
    <m/>
  </r>
  <r>
    <x v="23"/>
    <n v="4418"/>
    <n v="4357"/>
    <n v="4471"/>
    <n v="4367"/>
    <n v="4309"/>
    <n v="4424"/>
    <n v="0.88"/>
    <n v="0.87"/>
    <n v="0.89"/>
    <n v="0.9"/>
    <n v="0.89"/>
    <n v="0.9"/>
    <m/>
    <m/>
    <m/>
    <m/>
    <m/>
  </r>
  <r>
    <x v="24"/>
    <n v="3998"/>
    <n v="3933"/>
    <n v="4063"/>
    <n v="4412"/>
    <n v="4352"/>
    <n v="4473"/>
    <n v="0.96"/>
    <n v="0.96"/>
    <n v="0.97"/>
    <n v="0.88"/>
    <n v="0.88"/>
    <n v="0.89"/>
    <m/>
    <m/>
    <m/>
    <m/>
    <m/>
  </r>
  <r>
    <x v="25"/>
    <n v="4122"/>
    <n v="4056"/>
    <n v="4184"/>
    <n v="4153"/>
    <n v="4092"/>
    <n v="4214"/>
    <n v="0.89"/>
    <n v="0.88"/>
    <n v="0.89"/>
    <n v="0.9"/>
    <n v="0.89"/>
    <n v="0.9"/>
    <m/>
    <m/>
    <m/>
    <m/>
    <m/>
  </r>
  <r>
    <x v="26"/>
    <n v="3888"/>
    <n v="3837"/>
    <n v="3953"/>
    <n v="4106"/>
    <n v="4046"/>
    <n v="4168"/>
    <n v="0.94"/>
    <n v="0.93"/>
    <n v="0.95"/>
    <n v="0.9"/>
    <n v="0.9"/>
    <n v="0.91"/>
    <m/>
    <m/>
    <m/>
    <m/>
    <m/>
  </r>
  <r>
    <x v="27"/>
    <n v="3261"/>
    <n v="3206"/>
    <n v="3322"/>
    <n v="3817"/>
    <n v="3758"/>
    <n v="3880"/>
    <n v="0.87"/>
    <n v="0.86"/>
    <n v="0.88"/>
    <n v="0.9"/>
    <n v="0.9"/>
    <n v="0.91"/>
    <m/>
    <m/>
    <m/>
    <m/>
    <m/>
  </r>
  <r>
    <x v="28"/>
    <n v="4394"/>
    <n v="4331"/>
    <n v="4462"/>
    <n v="3916"/>
    <n v="3857"/>
    <n v="3980"/>
    <n v="0.89"/>
    <n v="0.88"/>
    <n v="0.9"/>
    <n v="0.92"/>
    <n v="0.92"/>
    <n v="0.93"/>
    <m/>
    <m/>
    <m/>
    <m/>
    <m/>
  </r>
  <r>
    <x v="29"/>
    <n v="3574"/>
    <n v="3519"/>
    <n v="3647"/>
    <n v="3779"/>
    <n v="3723"/>
    <n v="3846"/>
    <n v="0.91"/>
    <n v="0.9"/>
    <n v="0.92"/>
    <n v="0.93"/>
    <n v="0.92"/>
    <n v="0.93"/>
    <m/>
    <m/>
    <m/>
    <m/>
    <m/>
  </r>
  <r>
    <x v="30"/>
    <n v="4040"/>
    <n v="3981"/>
    <n v="4105"/>
    <n v="3817"/>
    <n v="3759"/>
    <n v="3884"/>
    <n v="0.93"/>
    <n v="0.92"/>
    <n v="0.94"/>
    <n v="0.93"/>
    <n v="0.93"/>
    <n v="0.94"/>
    <m/>
    <m/>
    <m/>
    <m/>
    <m/>
  </r>
  <r>
    <x v="31"/>
    <n v="3724"/>
    <n v="3671"/>
    <n v="3790"/>
    <n v="3933"/>
    <n v="3875"/>
    <n v="4001"/>
    <n v="1.03"/>
    <n v="1.02"/>
    <n v="1.04"/>
    <n v="0.95"/>
    <n v="0.94"/>
    <n v="0.95"/>
    <m/>
    <m/>
    <m/>
    <m/>
    <m/>
  </r>
  <r>
    <x v="32"/>
    <n v="3730"/>
    <n v="3659"/>
    <n v="3792"/>
    <n v="3767"/>
    <n v="3707"/>
    <n v="3833"/>
    <n v="0.96"/>
    <n v="0.95"/>
    <n v="0.97"/>
    <n v="0.93"/>
    <n v="0.92"/>
    <n v="0.94"/>
    <m/>
    <m/>
    <m/>
    <m/>
    <m/>
  </r>
  <r>
    <x v="33"/>
    <n v="3006"/>
    <n v="2953"/>
    <n v="3061"/>
    <n v="3625"/>
    <n v="3566"/>
    <n v="3687"/>
    <n v="0.96"/>
    <n v="0.95"/>
    <n v="0.97"/>
    <n v="0.92"/>
    <n v="0.92"/>
    <n v="0.93"/>
    <m/>
    <m/>
    <m/>
    <m/>
    <m/>
  </r>
  <r>
    <x v="34"/>
    <n v="2700"/>
    <n v="2645"/>
    <n v="2745"/>
    <n v="3290"/>
    <n v="3232"/>
    <n v="3347"/>
    <n v="0.86"/>
    <n v="0.85"/>
    <n v="0.87"/>
    <n v="0.89"/>
    <n v="0.89"/>
    <n v="0.9"/>
    <m/>
    <m/>
    <m/>
    <m/>
    <m/>
  </r>
  <r>
    <x v="35"/>
    <n v="3342"/>
    <n v="3285"/>
    <n v="3389"/>
    <n v="3195"/>
    <n v="3135"/>
    <n v="3247"/>
    <n v="0.81"/>
    <n v="0.8"/>
    <n v="0.82"/>
    <n v="0.89"/>
    <n v="0.88"/>
    <n v="0.89"/>
    <m/>
    <m/>
    <m/>
    <m/>
    <m/>
  </r>
  <r>
    <x v="36"/>
    <n v="3054"/>
    <n v="3003"/>
    <n v="3117"/>
    <n v="3025"/>
    <n v="2971"/>
    <n v="3078"/>
    <n v="0.8"/>
    <n v="0.79"/>
    <n v="0.81"/>
    <n v="0.87"/>
    <n v="0.87"/>
    <n v="0.88"/>
    <m/>
    <m/>
    <m/>
    <m/>
    <m/>
  </r>
  <r>
    <x v="37"/>
    <n v="2872"/>
    <n v="2815"/>
    <n v="2935"/>
    <n v="2992"/>
    <n v="2937"/>
    <n v="3046"/>
    <n v="0.83"/>
    <n v="0.82"/>
    <n v="0.84"/>
    <n v="0.85"/>
    <n v="0.84"/>
    <n v="0.86"/>
    <m/>
    <m/>
    <m/>
    <m/>
    <m/>
  </r>
  <r>
    <x v="38"/>
    <n v="2700"/>
    <n v="2658"/>
    <n v="2757"/>
    <n v="2992"/>
    <n v="2940"/>
    <n v="3049"/>
    <n v="0.91"/>
    <n v="0.9"/>
    <n v="0.92"/>
    <n v="0.83"/>
    <n v="0.82"/>
    <n v="0.84"/>
    <m/>
    <m/>
    <m/>
    <m/>
    <m/>
  </r>
  <r>
    <x v="39"/>
    <n v="2326"/>
    <n v="2276"/>
    <n v="2376"/>
    <n v="2738"/>
    <n v="2688"/>
    <n v="2796"/>
    <n v="0.86"/>
    <n v="0.85"/>
    <n v="0.87"/>
    <n v="0.81"/>
    <n v="0.8"/>
    <n v="0.81"/>
    <m/>
    <m/>
    <m/>
    <m/>
    <m/>
  </r>
  <r>
    <x v="40"/>
    <n v="2016"/>
    <n v="1966"/>
    <n v="2064"/>
    <n v="2478"/>
    <n v="2429"/>
    <n v="2533"/>
    <n v="0.82"/>
    <n v="0.81"/>
    <n v="0.83"/>
    <n v="0.81"/>
    <n v="0.81"/>
    <n v="0.82"/>
    <m/>
    <m/>
    <m/>
    <m/>
    <m/>
  </r>
  <r>
    <x v="41"/>
    <n v="1952"/>
    <n v="1905"/>
    <n v="2000"/>
    <n v="2248"/>
    <n v="2201"/>
    <n v="2299"/>
    <n v="0.75"/>
    <n v="0.74"/>
    <n v="0.76"/>
    <n v="0.79"/>
    <n v="0.78"/>
    <n v="0.79"/>
    <m/>
    <m/>
    <m/>
    <m/>
    <m/>
  </r>
  <r>
    <x v="42"/>
    <n v="1887"/>
    <n v="1840"/>
    <n v="1933"/>
    <n v="2045"/>
    <n v="1997"/>
    <n v="2093"/>
    <n v="0.68"/>
    <n v="0.67"/>
    <n v="0.69"/>
    <n v="0.79"/>
    <n v="0.78"/>
    <n v="0.79"/>
    <m/>
    <m/>
    <m/>
    <m/>
    <m/>
  </r>
  <r>
    <x v="43"/>
    <n v="1952"/>
    <n v="1902"/>
    <n v="2002"/>
    <n v="1952"/>
    <n v="1903"/>
    <n v="2000"/>
    <n v="0.71"/>
    <n v="0.7"/>
    <n v="0.72"/>
    <n v="0.78"/>
    <n v="0.77"/>
    <n v="0.78"/>
    <m/>
    <m/>
    <m/>
    <m/>
    <m/>
  </r>
  <r>
    <x v="44"/>
    <n v="1940"/>
    <n v="1886"/>
    <n v="1986"/>
    <n v="1933"/>
    <n v="1883"/>
    <n v="1980"/>
    <n v="0.78"/>
    <n v="0.77"/>
    <n v="0.79"/>
    <n v="0.76"/>
    <n v="0.75"/>
    <n v="0.76"/>
    <m/>
    <m/>
    <m/>
    <m/>
    <m/>
  </r>
  <r>
    <x v="45"/>
    <n v="1751"/>
    <n v="1699"/>
    <n v="1793"/>
    <n v="1882"/>
    <n v="1832"/>
    <n v="1928"/>
    <n v="0.84"/>
    <n v="0.82"/>
    <n v="0.85"/>
    <n v="0.78"/>
    <n v="0.78"/>
    <n v="0.79"/>
    <m/>
    <m/>
    <m/>
    <m/>
    <m/>
  </r>
  <r>
    <x v="46"/>
    <n v="1642"/>
    <n v="1596"/>
    <n v="1687"/>
    <n v="1821"/>
    <n v="1771"/>
    <n v="1867"/>
    <n v="0.89"/>
    <n v="0.88"/>
    <n v="0.91"/>
    <n v="0.8"/>
    <n v="0.79"/>
    <n v="0.81"/>
    <m/>
    <m/>
    <m/>
    <m/>
    <m/>
  </r>
  <r>
    <x v="47"/>
    <n v="1433"/>
    <n v="1392"/>
    <n v="1480"/>
    <n v="1692"/>
    <n v="1643"/>
    <n v="1736"/>
    <n v="0.87"/>
    <n v="0.85"/>
    <n v="0.88"/>
    <n v="0.81"/>
    <n v="0.8"/>
    <n v="0.82"/>
    <m/>
    <m/>
    <m/>
    <m/>
    <m/>
  </r>
  <r>
    <x v="48"/>
    <n v="1310"/>
    <n v="1258"/>
    <n v="1352"/>
    <n v="1534"/>
    <n v="1486"/>
    <n v="1578"/>
    <n v="0.79"/>
    <n v="0.78"/>
    <n v="0.81"/>
    <n v="0.84"/>
    <n v="0.83"/>
    <n v="0.85"/>
    <m/>
    <m/>
    <m/>
    <m/>
    <m/>
  </r>
  <r>
    <x v="49"/>
    <n v="1578"/>
    <n v="1540"/>
    <n v="1619"/>
    <n v="1491"/>
    <n v="1446"/>
    <n v="1534"/>
    <n v="0.79"/>
    <n v="0.78"/>
    <n v="0.81"/>
    <n v="0.84"/>
    <n v="0.83"/>
    <n v="0.85"/>
    <m/>
    <m/>
    <m/>
    <m/>
    <m/>
  </r>
  <r>
    <x v="50"/>
    <n v="1350"/>
    <n v="1303"/>
    <n v="1393"/>
    <n v="1418"/>
    <n v="1373"/>
    <n v="1461"/>
    <n v="0.78"/>
    <n v="0.76"/>
    <n v="0.79"/>
    <n v="0.82"/>
    <n v="0.82"/>
    <n v="0.83"/>
    <m/>
    <m/>
    <m/>
    <m/>
    <m/>
  </r>
  <r>
    <x v="51"/>
    <n v="1293"/>
    <n v="1253"/>
    <n v="1342"/>
    <n v="1383"/>
    <n v="1339"/>
    <n v="1426"/>
    <n v="0.82"/>
    <n v="0.8"/>
    <n v="0.83"/>
    <n v="0.83"/>
    <n v="0.82"/>
    <n v="0.84"/>
    <m/>
    <m/>
    <m/>
    <m/>
    <m/>
  </r>
  <r>
    <x v="52"/>
    <n v="1268"/>
    <n v="1232"/>
    <n v="1302"/>
    <n v="1372"/>
    <n v="1332"/>
    <n v="1414"/>
    <n v="0.89"/>
    <n v="0.88"/>
    <n v="0.91"/>
    <n v="0.81"/>
    <n v="0.8"/>
    <n v="0.82"/>
    <m/>
    <m/>
    <m/>
    <m/>
    <m/>
  </r>
  <r>
    <x v="53"/>
    <n v="1146"/>
    <n v="1107"/>
    <n v="1190"/>
    <n v="1264"/>
    <n v="1224"/>
    <n v="1306"/>
    <n v="0.85"/>
    <n v="0.83"/>
    <n v="0.86"/>
    <n v="0.81"/>
    <n v="0.8"/>
    <n v="0.82"/>
    <m/>
    <m/>
    <m/>
    <m/>
    <m/>
  </r>
  <r>
    <x v="54"/>
    <n v="1007"/>
    <n v="968"/>
    <n v="1044"/>
    <n v="1178"/>
    <n v="1140"/>
    <n v="1219"/>
    <n v="0.83"/>
    <n v="0.81"/>
    <n v="0.85"/>
    <n v="0.83"/>
    <n v="0.81"/>
    <n v="0.84"/>
    <m/>
    <m/>
    <m/>
    <m/>
    <m/>
  </r>
  <r>
    <x v="55"/>
    <n v="904"/>
    <n v="867"/>
    <n v="942"/>
    <n v="1081"/>
    <n v="1043"/>
    <n v="1119"/>
    <n v="0.78"/>
    <n v="0.76"/>
    <n v="0.8"/>
    <n v="0.82"/>
    <n v="0.81"/>
    <n v="0.83"/>
    <m/>
    <m/>
    <m/>
    <m/>
    <m/>
  </r>
  <r>
    <x v="56"/>
    <n v="1100"/>
    <n v="1063"/>
    <n v="1144"/>
    <n v="1039"/>
    <n v="1001"/>
    <n v="1080"/>
    <n v="0.76"/>
    <n v="0.74"/>
    <n v="0.77"/>
    <n v="0.82"/>
    <n v="0.81"/>
    <n v="0.83"/>
    <m/>
    <m/>
    <m/>
    <m/>
    <m/>
  </r>
  <r>
    <x v="57"/>
    <n v="942"/>
    <n v="906"/>
    <n v="977"/>
    <n v="988"/>
    <n v="951"/>
    <n v="1027"/>
    <n v="0.78"/>
    <n v="0.76"/>
    <n v="0.8"/>
    <n v="0.81"/>
    <n v="0.8"/>
    <n v="0.82"/>
    <m/>
    <m/>
    <m/>
    <m/>
    <m/>
  </r>
  <r>
    <x v="58"/>
    <n v="866"/>
    <n v="827"/>
    <n v="904"/>
    <n v="953"/>
    <n v="916"/>
    <n v="992"/>
    <n v="0.81"/>
    <n v="0.79"/>
    <n v="0.83"/>
    <n v="0.81"/>
    <n v="0.8"/>
    <n v="0.82"/>
    <m/>
    <m/>
    <m/>
    <m/>
    <m/>
  </r>
  <r>
    <x v="59"/>
    <n v="936"/>
    <n v="907"/>
    <n v="969"/>
    <n v="961"/>
    <n v="926"/>
    <n v="998"/>
    <n v="0.89"/>
    <n v="0.87"/>
    <n v="0.91"/>
    <n v="0.81"/>
    <n v="0.8"/>
    <n v="0.83"/>
    <m/>
    <m/>
    <m/>
    <m/>
    <m/>
  </r>
  <r>
    <x v="60"/>
    <n v="816"/>
    <n v="781"/>
    <n v="854"/>
    <n v="890"/>
    <n v="855"/>
    <n v="926"/>
    <n v="0.86"/>
    <n v="0.83"/>
    <n v="0.88"/>
    <n v="0.82"/>
    <n v="0.81"/>
    <n v="0.84"/>
    <m/>
    <m/>
    <m/>
    <m/>
    <m/>
  </r>
  <r>
    <x v="61"/>
    <n v="741"/>
    <n v="711"/>
    <n v="773"/>
    <n v="840"/>
    <n v="806"/>
    <n v="875"/>
    <n v="0.85"/>
    <n v="0.83"/>
    <n v="0.87"/>
    <n v="0.85"/>
    <n v="0.84"/>
    <n v="0.87"/>
    <m/>
    <m/>
    <m/>
    <m/>
    <m/>
  </r>
  <r>
    <x v="62"/>
    <n v="755"/>
    <n v="718"/>
    <n v="784"/>
    <n v="812"/>
    <n v="779"/>
    <n v="845"/>
    <n v="0.85"/>
    <n v="0.83"/>
    <n v="0.88"/>
    <n v="0.86"/>
    <n v="0.85"/>
    <n v="0.88"/>
    <m/>
    <m/>
    <m/>
    <m/>
    <m/>
  </r>
  <r>
    <x v="63"/>
    <n v="890"/>
    <n v="858"/>
    <n v="921"/>
    <n v="801"/>
    <n v="767"/>
    <n v="833"/>
    <n v="0.83"/>
    <n v="0.81"/>
    <n v="0.85"/>
    <n v="0.89"/>
    <n v="0.87"/>
    <n v="0.9"/>
    <m/>
    <m/>
    <m/>
    <m/>
    <m/>
  </r>
  <r>
    <x v="64"/>
    <n v="815"/>
    <n v="785"/>
    <n v="853"/>
    <n v="800"/>
    <n v="768"/>
    <n v="832"/>
    <n v="0.9"/>
    <n v="0.88"/>
    <n v="0.93"/>
    <n v="0.9"/>
    <n v="0.89"/>
    <n v="0.92"/>
    <m/>
    <m/>
    <m/>
    <m/>
    <m/>
  </r>
  <r>
    <x v="65"/>
    <n v="744"/>
    <n v="713"/>
    <n v="782"/>
    <n v="801"/>
    <n v="768"/>
    <n v="835"/>
    <n v="0.95"/>
    <n v="0.93"/>
    <n v="0.99"/>
    <n v="0.89"/>
    <n v="0.87"/>
    <n v="0.9"/>
    <m/>
    <m/>
    <m/>
    <m/>
    <m/>
  </r>
  <r>
    <x v="66"/>
    <n v="705"/>
    <n v="674"/>
    <n v="738"/>
    <n v="788"/>
    <n v="757"/>
    <n v="823"/>
    <n v="0.97"/>
    <n v="0.94"/>
    <n v="1"/>
    <n v="0.9"/>
    <n v="0.88"/>
    <n v="0.91"/>
    <m/>
    <m/>
    <m/>
    <m/>
    <m/>
  </r>
  <r>
    <x v="67"/>
    <n v="679"/>
    <n v="646"/>
    <n v="709"/>
    <n v="736"/>
    <n v="704"/>
    <n v="770"/>
    <n v="0.92"/>
    <n v="0.89"/>
    <n v="0.95"/>
    <n v="0.89"/>
    <n v="0.88"/>
    <n v="0.9"/>
    <m/>
    <m/>
    <m/>
    <m/>
    <m/>
  </r>
  <r>
    <x v="68"/>
    <n v="580"/>
    <n v="547"/>
    <n v="614"/>
    <n v="677"/>
    <n v="645"/>
    <n v="711"/>
    <n v="0.85"/>
    <n v="0.82"/>
    <n v="0.87"/>
    <n v="0.87"/>
    <n v="0.86"/>
    <n v="0.88"/>
    <m/>
    <m/>
    <m/>
    <m/>
    <m/>
  </r>
  <r>
    <x v="69"/>
    <n v="556"/>
    <n v="522"/>
    <n v="585"/>
    <n v="630"/>
    <n v="597"/>
    <n v="661"/>
    <n v="0.79"/>
    <n v="0.76"/>
    <n v="0.81"/>
    <n v="0.87"/>
    <n v="0.85"/>
    <n v="0.88"/>
    <m/>
    <m/>
    <m/>
    <m/>
    <m/>
  </r>
  <r>
    <x v="70"/>
    <n v="666"/>
    <n v="638"/>
    <n v="703"/>
    <n v="620"/>
    <n v="588"/>
    <n v="652"/>
    <n v="0.79"/>
    <n v="0.76"/>
    <n v="0.81"/>
    <n v="0.85"/>
    <n v="0.84"/>
    <n v="0.86"/>
    <m/>
    <m/>
    <m/>
    <m/>
    <m/>
  </r>
  <r>
    <x v="71"/>
    <n v="621"/>
    <n v="593"/>
    <n v="649"/>
    <n v="606"/>
    <n v="575"/>
    <n v="637"/>
    <n v="0.82"/>
    <n v="0.8"/>
    <n v="0.84"/>
    <n v="0.85"/>
    <n v="0.84"/>
    <n v="0.86"/>
    <m/>
    <m/>
    <m/>
    <m/>
    <m/>
  </r>
  <r>
    <x v="72"/>
    <n v="589"/>
    <n v="555"/>
    <n v="621"/>
    <n v="608"/>
    <n v="577"/>
    <n v="639"/>
    <n v="0.9"/>
    <n v="0.87"/>
    <n v="0.93"/>
    <n v="0.85"/>
    <n v="0.83"/>
    <n v="0.86"/>
    <m/>
    <m/>
    <m/>
    <m/>
    <m/>
  </r>
  <r>
    <x v="73"/>
    <n v="528"/>
    <n v="495"/>
    <n v="558"/>
    <n v="601"/>
    <n v="570"/>
    <n v="632"/>
    <n v="0.95"/>
    <n v="0.92"/>
    <n v="0.98"/>
    <n v="0.89"/>
    <n v="0.87"/>
    <n v="0.91"/>
    <m/>
    <m/>
    <m/>
    <m/>
    <m/>
  </r>
  <r>
    <x v="74"/>
    <n v="678"/>
    <n v="646"/>
    <n v="705"/>
    <n v="604"/>
    <n v="572"/>
    <n v="633"/>
    <n v="0.97"/>
    <n v="0.94"/>
    <n v="1.01"/>
    <n v="0.92"/>
    <n v="0.91"/>
    <n v="0.94"/>
    <m/>
    <m/>
    <m/>
    <m/>
    <m/>
  </r>
  <r>
    <x v="75"/>
    <n v="560"/>
    <n v="537"/>
    <n v="592"/>
    <n v="589"/>
    <n v="558"/>
    <n v="619"/>
    <n v="0.97"/>
    <n v="0.94"/>
    <n v="1.01"/>
    <n v="0.93"/>
    <n v="0.91"/>
    <n v="0.95"/>
    <m/>
    <m/>
    <m/>
    <m/>
    <m/>
  </r>
  <r>
    <x v="76"/>
    <n v="442"/>
    <n v="417"/>
    <n v="473"/>
    <n v="552"/>
    <n v="523"/>
    <n v="582"/>
    <n v="0.91"/>
    <n v="0.87"/>
    <n v="0.94"/>
    <n v="0.96"/>
    <n v="0.94"/>
    <n v="0.97"/>
    <m/>
    <m/>
    <m/>
    <m/>
    <m/>
  </r>
  <r>
    <x v="77"/>
    <n v="615"/>
    <n v="584"/>
    <n v="639"/>
    <n v="574"/>
    <n v="546"/>
    <n v="602"/>
    <n v="0.96"/>
    <n v="0.92"/>
    <n v="0.99"/>
    <n v="0.92"/>
    <n v="0.9"/>
    <n v="0.94"/>
    <m/>
    <m/>
    <m/>
    <m/>
    <m/>
  </r>
  <r>
    <x v="78"/>
    <n v="466"/>
    <n v="439"/>
    <n v="491"/>
    <n v="521"/>
    <n v="494"/>
    <n v="548"/>
    <n v="0.86"/>
    <n v="0.83"/>
    <n v="0.89"/>
    <n v="0.92"/>
    <n v="0.9"/>
    <n v="0.93"/>
    <m/>
    <m/>
    <m/>
    <m/>
    <m/>
  </r>
  <r>
    <x v="79"/>
    <n v="562"/>
    <n v="530"/>
    <n v="598"/>
    <n v="521"/>
    <n v="492"/>
    <n v="550"/>
    <n v="0.89"/>
    <n v="0.86"/>
    <n v="0.92"/>
    <n v="0.91"/>
    <n v="0.89"/>
    <n v="0.93"/>
    <m/>
    <m/>
    <m/>
    <m/>
    <m/>
  </r>
  <r>
    <x v="80"/>
    <n v="389"/>
    <n v="358"/>
    <n v="415"/>
    <n v="508"/>
    <n v="477"/>
    <n v="536"/>
    <n v="0.92"/>
    <n v="0.89"/>
    <n v="0.95"/>
    <n v="0.85"/>
    <n v="0.83"/>
    <n v="0.86"/>
    <m/>
    <m/>
    <m/>
    <m/>
    <m/>
  </r>
  <r>
    <x v="81"/>
    <n v="387"/>
    <n v="361"/>
    <n v="413"/>
    <n v="451"/>
    <n v="422"/>
    <n v="479"/>
    <n v="0.79"/>
    <n v="0.75"/>
    <n v="0.83"/>
    <n v="0.83"/>
    <n v="0.82"/>
    <n v="0.85"/>
    <m/>
    <m/>
    <m/>
    <m/>
    <m/>
  </r>
  <r>
    <x v="82"/>
    <n v="366"/>
    <n v="341"/>
    <n v="388"/>
    <n v="426"/>
    <n v="397"/>
    <n v="453"/>
    <n v="0.82"/>
    <n v="0.78"/>
    <n v="0.85"/>
    <n v="0.82"/>
    <n v="0.8"/>
    <n v="0.84"/>
    <m/>
    <m/>
    <m/>
    <m/>
    <m/>
  </r>
  <r>
    <x v="83"/>
    <n v="371"/>
    <n v="345"/>
    <n v="395"/>
    <n v="378"/>
    <n v="351"/>
    <n v="403"/>
    <n v="0.73"/>
    <n v="0.7"/>
    <n v="0.76"/>
    <n v="0.81"/>
    <n v="0.79"/>
    <n v="0.83"/>
    <m/>
    <m/>
    <m/>
    <m/>
    <m/>
  </r>
  <r>
    <x v="84"/>
    <n v="468"/>
    <n v="444"/>
    <n v="497"/>
    <n v="398"/>
    <n v="373"/>
    <n v="423"/>
    <n v="0.78"/>
    <n v="0.76"/>
    <n v="0.81"/>
    <n v="0.87"/>
    <n v="0.85"/>
    <n v="0.89"/>
    <m/>
    <m/>
    <m/>
    <m/>
    <m/>
  </r>
  <r>
    <x v="85"/>
    <n v="435"/>
    <n v="413"/>
    <n v="463"/>
    <n v="410"/>
    <n v="386"/>
    <n v="436"/>
    <n v="0.91"/>
    <n v="0.87"/>
    <n v="0.95"/>
    <n v="0.89"/>
    <n v="0.87"/>
    <n v="0.91"/>
    <m/>
    <m/>
    <m/>
    <m/>
    <m/>
  </r>
  <r>
    <x v="86"/>
    <n v="454"/>
    <n v="430"/>
    <n v="480"/>
    <n v="432"/>
    <n v="408"/>
    <n v="459"/>
    <n v="1.01"/>
    <n v="0.97"/>
    <n v="1.05"/>
    <n v="0.91"/>
    <n v="0.89"/>
    <n v="0.93"/>
    <m/>
    <m/>
    <m/>
    <m/>
    <m/>
  </r>
  <r>
    <x v="87"/>
    <n v="378"/>
    <n v="345"/>
    <n v="401"/>
    <n v="434"/>
    <n v="408"/>
    <n v="460"/>
    <n v="1.1499999999999999"/>
    <n v="1.1100000000000001"/>
    <n v="1.19"/>
    <n v="0.94"/>
    <n v="0.92"/>
    <n v="0.96"/>
    <m/>
    <m/>
    <m/>
    <m/>
    <m/>
  </r>
  <r>
    <x v="88"/>
    <n v="347"/>
    <n v="330"/>
    <n v="366"/>
    <n v="403"/>
    <n v="379"/>
    <n v="427"/>
    <n v="1.01"/>
    <n v="0.97"/>
    <n v="1.05"/>
    <n v="0.92"/>
    <n v="0.9"/>
    <n v="0.94"/>
    <m/>
    <m/>
    <m/>
    <m/>
    <m/>
  </r>
  <r>
    <x v="89"/>
    <n v="291"/>
    <n v="266"/>
    <n v="312"/>
    <n v="367"/>
    <n v="342"/>
    <n v="390"/>
    <n v="0.9"/>
    <n v="0.86"/>
    <n v="0.94"/>
    <n v="0.92"/>
    <n v="0.9"/>
    <n v="0.94"/>
    <m/>
    <m/>
    <m/>
    <m/>
    <m/>
  </r>
  <r>
    <x v="90"/>
    <n v="269"/>
    <n v="249"/>
    <n v="291"/>
    <n v="321"/>
    <n v="297"/>
    <n v="342"/>
    <n v="0.74"/>
    <n v="0.71"/>
    <n v="0.78"/>
    <n v="0.87"/>
    <n v="0.85"/>
    <n v="0.89"/>
    <m/>
    <m/>
    <m/>
    <m/>
    <m/>
  </r>
  <r>
    <x v="91"/>
    <n v="327"/>
    <n v="308"/>
    <n v="353"/>
    <n v="308"/>
    <n v="288"/>
    <n v="331"/>
    <n v="0.71"/>
    <n v="0.68"/>
    <n v="0.74"/>
    <n v="0.89"/>
    <n v="0.86"/>
    <n v="0.91"/>
    <m/>
    <m/>
    <m/>
    <m/>
    <m/>
  </r>
  <r>
    <x v="92"/>
    <n v="439"/>
    <n v="413"/>
    <n v="468"/>
    <n v="331"/>
    <n v="309"/>
    <n v="356"/>
    <n v="0.82"/>
    <n v="0.79"/>
    <n v="0.86"/>
    <n v="0.89"/>
    <n v="0.87"/>
    <n v="0.91"/>
    <m/>
    <m/>
    <m/>
    <m/>
    <m/>
  </r>
  <r>
    <x v="93"/>
    <n v="400"/>
    <n v="371"/>
    <n v="429"/>
    <n v="359"/>
    <n v="335"/>
    <n v="385"/>
    <n v="0.98"/>
    <n v="0.94"/>
    <n v="1.02"/>
    <n v="0.91"/>
    <n v="0.89"/>
    <n v="0.94"/>
    <m/>
    <m/>
    <m/>
    <m/>
    <m/>
  </r>
  <r>
    <x v="94"/>
    <n v="342"/>
    <n v="323"/>
    <n v="368"/>
    <n v="377"/>
    <n v="354"/>
    <n v="404"/>
    <n v="1.17"/>
    <n v="1.1200000000000001"/>
    <n v="1.23"/>
    <n v="0.95"/>
    <n v="0.93"/>
    <n v="0.98"/>
    <m/>
    <m/>
    <m/>
    <m/>
    <m/>
  </r>
  <r>
    <x v="95"/>
    <n v="319"/>
    <n v="297"/>
    <n v="344"/>
    <n v="375"/>
    <n v="351"/>
    <n v="402"/>
    <n v="1.22"/>
    <n v="1.1499999999999999"/>
    <n v="1.27"/>
    <n v="0.96"/>
    <n v="0.93"/>
    <n v="0.98"/>
    <m/>
    <m/>
    <m/>
    <m/>
    <m/>
  </r>
  <r>
    <x v="96"/>
    <n v="300"/>
    <n v="282"/>
    <n v="324"/>
    <n v="340"/>
    <n v="318"/>
    <n v="366"/>
    <n v="1.03"/>
    <n v="0.98"/>
    <n v="1.08"/>
    <n v="0.96"/>
    <n v="0.94"/>
    <n v="0.99"/>
    <m/>
    <m/>
    <m/>
    <m/>
    <m/>
  </r>
  <r>
    <x v="97"/>
    <n v="231"/>
    <n v="208"/>
    <n v="259"/>
    <n v="298"/>
    <n v="277"/>
    <n v="324"/>
    <n v="0.83"/>
    <n v="0.78"/>
    <n v="0.87"/>
    <n v="1.01"/>
    <n v="0.98"/>
    <n v="1.03"/>
    <m/>
    <m/>
    <m/>
    <m/>
    <m/>
  </r>
  <r>
    <x v="98"/>
    <n v="409"/>
    <n v="383"/>
    <n v="433"/>
    <n v="315"/>
    <n v="292"/>
    <n v="340"/>
    <n v="0.84"/>
    <n v="0.8"/>
    <n v="0.88"/>
    <n v="1.03"/>
    <n v="1"/>
    <n v="1.05"/>
    <m/>
    <m/>
    <m/>
    <m/>
    <m/>
  </r>
  <r>
    <x v="99"/>
    <n v="450"/>
    <n v="424"/>
    <n v="479"/>
    <n v="348"/>
    <n v="324"/>
    <n v="373"/>
    <n v="0.93"/>
    <n v="0.88"/>
    <n v="0.97"/>
    <n v="1.04"/>
    <n v="1.01"/>
    <n v="1.06"/>
    <m/>
    <m/>
    <m/>
    <m/>
    <m/>
  </r>
  <r>
    <x v="100"/>
    <n v="433"/>
    <n v="404"/>
    <n v="459"/>
    <n v="381"/>
    <n v="355"/>
    <n v="407"/>
    <n v="1.1200000000000001"/>
    <n v="1.07"/>
    <n v="1.1599999999999999"/>
    <n v="1.06"/>
    <n v="1.03"/>
    <n v="1.0900000000000001"/>
    <m/>
    <m/>
    <m/>
    <m/>
    <m/>
  </r>
  <r>
    <x v="101"/>
    <n v="367"/>
    <n v="345"/>
    <n v="388"/>
    <n v="415"/>
    <n v="389"/>
    <n v="440"/>
    <n v="1.39"/>
    <n v="1.33"/>
    <n v="1.47"/>
    <n v="1.05"/>
    <n v="1.02"/>
    <n v="1.07"/>
    <m/>
    <m/>
    <m/>
    <m/>
    <m/>
  </r>
  <r>
    <x v="102"/>
    <n v="375"/>
    <n v="348"/>
    <n v="398"/>
    <n v="406"/>
    <n v="380"/>
    <n v="431"/>
    <n v="1.29"/>
    <n v="1.22"/>
    <n v="1.35"/>
    <n v="1.07"/>
    <n v="1.05"/>
    <n v="1.1000000000000001"/>
    <m/>
    <m/>
    <m/>
    <m/>
    <m/>
  </r>
  <r>
    <x v="103"/>
    <n v="366"/>
    <n v="336"/>
    <n v="388"/>
    <n v="385"/>
    <n v="358"/>
    <n v="408"/>
    <n v="1.1100000000000001"/>
    <n v="1.05"/>
    <n v="1.1499999999999999"/>
    <n v="1.1100000000000001"/>
    <n v="1.0900000000000001"/>
    <n v="1.1399999999999999"/>
    <m/>
    <m/>
    <m/>
    <m/>
    <m/>
  </r>
  <r>
    <x v="104"/>
    <n v="355"/>
    <n v="328"/>
    <n v="381"/>
    <n v="366"/>
    <n v="339"/>
    <n v="389"/>
    <n v="0.96"/>
    <n v="0.92"/>
    <n v="1.01"/>
    <n v="1.19"/>
    <n v="1.1599999999999999"/>
    <n v="1.22"/>
    <m/>
    <m/>
    <m/>
    <m/>
    <m/>
  </r>
  <r>
    <x v="105"/>
    <n v="645"/>
    <n v="611"/>
    <n v="685"/>
    <n v="435"/>
    <n v="406"/>
    <n v="463"/>
    <n v="1.05"/>
    <n v="1"/>
    <n v="1.1000000000000001"/>
    <n v="1.43"/>
    <n v="1.39"/>
    <n v="1.46"/>
    <m/>
    <m/>
    <m/>
    <m/>
    <m/>
  </r>
  <r>
    <x v="106"/>
    <n v="1115"/>
    <n v="1079"/>
    <n v="1151"/>
    <n v="620"/>
    <n v="588"/>
    <n v="651"/>
    <n v="1.53"/>
    <n v="1.47"/>
    <n v="1.59"/>
    <n v="1.48"/>
    <n v="1.44"/>
    <n v="1.51"/>
    <m/>
    <m/>
    <m/>
    <m/>
    <m/>
  </r>
  <r>
    <x v="107"/>
    <n v="660"/>
    <n v="630"/>
    <n v="697"/>
    <n v="694"/>
    <n v="662"/>
    <n v="728"/>
    <n v="1.8"/>
    <n v="1.73"/>
    <n v="1.87"/>
    <n v="1.47"/>
    <n v="1.44"/>
    <n v="1.5"/>
    <m/>
    <m/>
    <m/>
    <m/>
    <m/>
  </r>
  <r>
    <x v="108"/>
    <n v="536"/>
    <n v="503"/>
    <n v="565"/>
    <n v="739"/>
    <n v="705"/>
    <n v="774"/>
    <n v="2.02"/>
    <n v="1.95"/>
    <n v="2.1"/>
    <n v="1.42"/>
    <n v="1.39"/>
    <n v="1.45"/>
    <m/>
    <m/>
    <m/>
    <m/>
    <m/>
  </r>
  <r>
    <x v="109"/>
    <n v="572"/>
    <n v="529"/>
    <n v="606"/>
    <n v="721"/>
    <n v="685"/>
    <n v="755"/>
    <n v="1.66"/>
    <n v="1.6"/>
    <n v="1.73"/>
    <n v="1.19"/>
    <n v="1.17"/>
    <n v="1.22"/>
    <m/>
    <m/>
    <m/>
    <m/>
    <m/>
  </r>
  <r>
    <x v="110"/>
    <n v="475"/>
    <n v="441"/>
    <n v="511"/>
    <n v="561"/>
    <n v="526"/>
    <n v="595"/>
    <n v="0.9"/>
    <n v="0.87"/>
    <n v="0.94"/>
    <n v="1.1299999999999999"/>
    <n v="1.1000000000000001"/>
    <n v="1.1499999999999999"/>
    <m/>
    <m/>
    <m/>
    <m/>
    <m/>
  </r>
  <r>
    <x v="111"/>
    <n v="367"/>
    <n v="340"/>
    <n v="395"/>
    <n v="487"/>
    <n v="453"/>
    <n v="519"/>
    <n v="0.7"/>
    <n v="0.67"/>
    <n v="0.73"/>
    <n v="1.04"/>
    <n v="1.01"/>
    <n v="1.06"/>
    <m/>
    <m/>
    <m/>
    <m/>
    <m/>
  </r>
  <r>
    <x v="112"/>
    <n v="471"/>
    <n v="441"/>
    <n v="502"/>
    <n v="471"/>
    <n v="438"/>
    <n v="504"/>
    <n v="0.64"/>
    <n v="0.61"/>
    <n v="0.67"/>
    <n v="0.83"/>
    <n v="0.81"/>
    <n v="0.84"/>
    <m/>
    <m/>
    <m/>
    <m/>
    <m/>
  </r>
  <r>
    <x v="113"/>
    <n v="431"/>
    <n v="404"/>
    <n v="459"/>
    <n v="436"/>
    <n v="406"/>
    <n v="467"/>
    <n v="0.6"/>
    <n v="0.57999999999999996"/>
    <n v="0.63"/>
    <n v="0.76"/>
    <n v="0.75"/>
    <n v="0.78"/>
    <m/>
    <m/>
    <m/>
    <m/>
    <m/>
  </r>
  <r>
    <x v="114"/>
    <n v="469"/>
    <n v="440"/>
    <n v="494"/>
    <n v="434"/>
    <n v="406"/>
    <n v="463"/>
    <n v="0.77"/>
    <n v="0.74"/>
    <n v="0.81"/>
    <n v="0.73"/>
    <n v="0.71"/>
    <n v="0.74"/>
    <m/>
    <m/>
    <m/>
    <m/>
    <m/>
  </r>
  <r>
    <x v="115"/>
    <n v="409"/>
    <n v="384"/>
    <n v="437"/>
    <n v="445"/>
    <n v="417"/>
    <n v="473"/>
    <n v="0.91"/>
    <n v="0.87"/>
    <n v="0.95"/>
    <n v="0.73"/>
    <n v="0.71"/>
    <n v="0.74"/>
    <m/>
    <m/>
    <m/>
    <m/>
    <m/>
  </r>
  <r>
    <x v="116"/>
    <n v="431"/>
    <n v="403"/>
    <n v="455"/>
    <n v="435"/>
    <n v="407"/>
    <n v="461"/>
    <n v="0.92"/>
    <n v="0.88"/>
    <n v="0.97"/>
    <n v="0.83"/>
    <n v="0.82"/>
    <n v="0.86"/>
    <m/>
    <m/>
    <m/>
    <m/>
    <m/>
  </r>
  <r>
    <x v="117"/>
    <n v="352"/>
    <n v="326"/>
    <n v="375"/>
    <n v="415"/>
    <n v="388"/>
    <n v="440"/>
    <n v="0.95"/>
    <n v="0.9"/>
    <n v="1"/>
    <n v="0.87"/>
    <n v="0.85"/>
    <n v="0.89"/>
    <m/>
    <m/>
    <m/>
    <m/>
    <m/>
  </r>
  <r>
    <x v="118"/>
    <n v="312"/>
    <n v="286"/>
    <n v="337"/>
    <n v="376"/>
    <n v="349"/>
    <n v="401"/>
    <n v="0.87"/>
    <n v="0.82"/>
    <n v="0.91"/>
    <n v="0.89"/>
    <n v="0.87"/>
    <n v="0.91"/>
    <m/>
    <m/>
    <m/>
    <m/>
    <m/>
  </r>
  <r>
    <x v="119"/>
    <n v="426"/>
    <n v="401"/>
    <n v="451"/>
    <n v="380"/>
    <n v="354"/>
    <n v="404"/>
    <n v="0.86"/>
    <n v="0.82"/>
    <n v="0.89"/>
    <n v="0.93"/>
    <n v="0.91"/>
    <n v="0.95"/>
    <m/>
    <m/>
    <m/>
    <m/>
    <m/>
  </r>
  <r>
    <x v="120"/>
    <n v="436"/>
    <n v="410"/>
    <n v="458"/>
    <n v="382"/>
    <n v="355"/>
    <n v="405"/>
    <n v="0.88"/>
    <n v="0.84"/>
    <n v="0.91"/>
    <n v="0.95"/>
    <n v="0.92"/>
    <n v="0.97"/>
    <m/>
    <m/>
    <m/>
    <m/>
    <m/>
  </r>
  <r>
    <x v="121"/>
    <n v="405"/>
    <n v="378"/>
    <n v="429"/>
    <n v="395"/>
    <n v="368"/>
    <n v="418"/>
    <n v="0.95"/>
    <n v="0.91"/>
    <n v="1"/>
    <n v="0.94"/>
    <n v="0.92"/>
    <n v="0.96"/>
    <m/>
    <m/>
    <m/>
    <m/>
    <m/>
  </r>
  <r>
    <x v="122"/>
    <n v="342"/>
    <n v="317"/>
    <n v="369"/>
    <n v="402"/>
    <n v="376"/>
    <n v="427"/>
    <n v="1.07"/>
    <n v="1.03"/>
    <n v="1.1100000000000001"/>
    <n v="0.93"/>
    <n v="0.9"/>
    <n v="0.95"/>
    <m/>
    <m/>
    <m/>
    <m/>
    <m/>
  </r>
  <r>
    <x v="123"/>
    <n v="345"/>
    <n v="323"/>
    <n v="367"/>
    <n v="382"/>
    <n v="357"/>
    <n v="406"/>
    <n v="1"/>
    <n v="0.95"/>
    <n v="1.05"/>
    <n v="0.9"/>
    <n v="0.88"/>
    <n v="0.93"/>
    <m/>
    <m/>
    <m/>
    <m/>
    <m/>
  </r>
  <r>
    <x v="124"/>
    <n v="298"/>
    <n v="272"/>
    <n v="322"/>
    <n v="348"/>
    <n v="322"/>
    <n v="372"/>
    <n v="0.91"/>
    <n v="0.87"/>
    <n v="0.96"/>
    <n v="0.92"/>
    <n v="0.9"/>
    <n v="0.94"/>
    <m/>
    <m/>
    <m/>
    <m/>
    <m/>
  </r>
  <r>
    <x v="125"/>
    <n v="291"/>
    <n v="268"/>
    <n v="316"/>
    <n v="319"/>
    <n v="295"/>
    <n v="343"/>
    <n v="0.81"/>
    <n v="0.77"/>
    <n v="0.85"/>
    <n v="0.92"/>
    <n v="0.9"/>
    <n v="0.95"/>
    <m/>
    <m/>
    <m/>
    <m/>
    <m/>
  </r>
  <r>
    <x v="126"/>
    <n v="371"/>
    <n v="350"/>
    <n v="393"/>
    <n v="327"/>
    <n v="303"/>
    <n v="349"/>
    <n v="0.81"/>
    <n v="0.78"/>
    <n v="0.85"/>
    <n v="0.93"/>
    <n v="0.91"/>
    <n v="0.96"/>
    <m/>
    <m/>
    <m/>
    <m/>
    <m/>
  </r>
  <r>
    <x v="127"/>
    <n v="377"/>
    <n v="353"/>
    <n v="398"/>
    <n v="334"/>
    <n v="310"/>
    <n v="357"/>
    <n v="0.88"/>
    <n v="0.84"/>
    <n v="0.92"/>
    <n v="0.93"/>
    <n v="0.91"/>
    <n v="0.95"/>
    <m/>
    <m/>
    <m/>
    <m/>
    <m/>
  </r>
  <r>
    <x v="128"/>
    <n v="357"/>
    <n v="330"/>
    <n v="384"/>
    <n v="349"/>
    <n v="325"/>
    <n v="372"/>
    <n v="1"/>
    <n v="0.96"/>
    <n v="1.05"/>
    <n v="0.95"/>
    <n v="0.93"/>
    <n v="0.97"/>
    <m/>
    <m/>
    <m/>
    <m/>
    <m/>
  </r>
  <r>
    <x v="129"/>
    <n v="377"/>
    <n v="358"/>
    <n v="398"/>
    <n v="371"/>
    <n v="348"/>
    <n v="393"/>
    <n v="1.1599999999999999"/>
    <n v="1.1100000000000001"/>
    <n v="1.22"/>
    <n v="1.01"/>
    <n v="0.98"/>
    <n v="1.03"/>
    <m/>
    <m/>
    <m/>
    <m/>
    <m/>
  </r>
  <r>
    <x v="130"/>
    <n v="430"/>
    <n v="406"/>
    <n v="459"/>
    <n v="385"/>
    <n v="362"/>
    <n v="409"/>
    <n v="1.18"/>
    <n v="1.1299999999999999"/>
    <n v="1.24"/>
    <n v="1.07"/>
    <n v="1.03"/>
    <n v="1.1000000000000001"/>
    <m/>
    <m/>
    <m/>
    <m/>
    <m/>
  </r>
  <r>
    <x v="131"/>
    <n v="385"/>
    <n v="363"/>
    <n v="407"/>
    <n v="387"/>
    <n v="364"/>
    <n v="412"/>
    <n v="1.1599999999999999"/>
    <n v="1.1100000000000001"/>
    <n v="1.22"/>
    <n v="1.1200000000000001"/>
    <n v="1.0900000000000001"/>
    <n v="1.1399999999999999"/>
    <m/>
    <m/>
    <m/>
    <m/>
    <m/>
  </r>
  <r>
    <x v="132"/>
    <n v="359"/>
    <n v="334"/>
    <n v="384"/>
    <n v="388"/>
    <n v="365"/>
    <n v="412"/>
    <n v="1.1100000000000001"/>
    <n v="1.06"/>
    <n v="1.1499999999999999"/>
    <n v="1.17"/>
    <n v="1.1399999999999999"/>
    <n v="1.2"/>
    <m/>
    <m/>
    <m/>
    <m/>
    <m/>
  </r>
  <r>
    <x v="133"/>
    <n v="543"/>
    <n v="517"/>
    <n v="573"/>
    <n v="429"/>
    <n v="405"/>
    <n v="455"/>
    <n v="1.1599999999999999"/>
    <n v="1.1100000000000001"/>
    <n v="1.21"/>
    <n v="1.19"/>
    <n v="1.1599999999999999"/>
    <n v="1.21"/>
    <m/>
    <m/>
    <m/>
    <m/>
    <m/>
  </r>
  <r>
    <x v="134"/>
    <n v="519"/>
    <n v="491"/>
    <n v="550"/>
    <n v="451"/>
    <n v="426"/>
    <n v="478"/>
    <n v="1.17"/>
    <n v="1.1200000000000001"/>
    <n v="1.23"/>
    <n v="1.23"/>
    <n v="1.2"/>
    <n v="1.25"/>
    <m/>
    <m/>
    <m/>
    <m/>
    <m/>
  </r>
  <r>
    <x v="135"/>
    <n v="558"/>
    <n v="530"/>
    <n v="592"/>
    <n v="495"/>
    <n v="468"/>
    <n v="525"/>
    <n v="1.28"/>
    <n v="1.21"/>
    <n v="1.33"/>
    <n v="1.23"/>
    <n v="1.2"/>
    <n v="1.26"/>
    <m/>
    <m/>
    <m/>
    <m/>
    <m/>
  </r>
  <r>
    <x v="136"/>
    <n v="469"/>
    <n v="438"/>
    <n v="498"/>
    <n v="522"/>
    <n v="494"/>
    <n v="553"/>
    <n v="1.35"/>
    <n v="1.3"/>
    <n v="1.4"/>
    <n v="1.19"/>
    <n v="1.1599999999999999"/>
    <n v="1.22"/>
    <m/>
    <m/>
    <m/>
    <m/>
    <m/>
  </r>
  <r>
    <x v="137"/>
    <n v="533"/>
    <n v="508"/>
    <n v="564"/>
    <n v="520"/>
    <n v="491"/>
    <n v="551"/>
    <n v="1.21"/>
    <n v="1.1599999999999999"/>
    <n v="1.28"/>
    <n v="1.17"/>
    <n v="1.1399999999999999"/>
    <n v="1.19"/>
    <m/>
    <m/>
    <m/>
    <m/>
    <m/>
  </r>
  <r>
    <x v="138"/>
    <n v="486"/>
    <n v="460"/>
    <n v="510"/>
    <n v="512"/>
    <n v="484"/>
    <n v="541"/>
    <n v="1.1299999999999999"/>
    <n v="1.08"/>
    <n v="1.19"/>
    <n v="1.1399999999999999"/>
    <n v="1.1200000000000001"/>
    <n v="1.17"/>
    <m/>
    <m/>
    <m/>
    <m/>
    <m/>
  </r>
  <r>
    <x v="139"/>
    <n v="517"/>
    <n v="495"/>
    <n v="543"/>
    <n v="501"/>
    <n v="475"/>
    <n v="529"/>
    <n v="1.01"/>
    <n v="0.98"/>
    <n v="1.05"/>
    <n v="1.1599999999999999"/>
    <n v="1.1299999999999999"/>
    <n v="1.18"/>
    <m/>
    <m/>
    <m/>
    <m/>
    <m/>
  </r>
  <r>
    <x v="140"/>
    <n v="691"/>
    <n v="657"/>
    <n v="720"/>
    <n v="557"/>
    <n v="530"/>
    <n v="584"/>
    <n v="1.07"/>
    <n v="1.02"/>
    <n v="1.1000000000000001"/>
    <n v="1.17"/>
    <n v="1.1499999999999999"/>
    <n v="1.2"/>
    <m/>
    <m/>
    <m/>
    <m/>
    <m/>
  </r>
  <r>
    <x v="141"/>
    <n v="699"/>
    <n v="670"/>
    <n v="732"/>
    <n v="598"/>
    <n v="570"/>
    <n v="626"/>
    <n v="1.1499999999999999"/>
    <n v="1.1100000000000001"/>
    <n v="1.19"/>
    <n v="1.19"/>
    <n v="1.17"/>
    <n v="1.22"/>
    <m/>
    <m/>
    <m/>
    <m/>
    <m/>
  </r>
  <r>
    <x v="142"/>
    <n v="736"/>
    <n v="708"/>
    <n v="768"/>
    <n v="661"/>
    <n v="632"/>
    <n v="691"/>
    <n v="1.29"/>
    <n v="1.25"/>
    <n v="1.33"/>
    <n v="1.2"/>
    <n v="1.17"/>
    <n v="1.22"/>
    <m/>
    <m/>
    <m/>
    <m/>
    <m/>
  </r>
  <r>
    <x v="143"/>
    <n v="676"/>
    <n v="643"/>
    <n v="712"/>
    <n v="701"/>
    <n v="669"/>
    <n v="733"/>
    <n v="1.4"/>
    <n v="1.36"/>
    <n v="1.45"/>
    <n v="1.19"/>
    <n v="1.17"/>
    <n v="1.21"/>
    <m/>
    <m/>
    <m/>
    <m/>
    <m/>
  </r>
  <r>
    <x v="144"/>
    <n v="691"/>
    <n v="658"/>
    <n v="721"/>
    <n v="700"/>
    <n v="669"/>
    <n v="733"/>
    <n v="1.26"/>
    <n v="1.22"/>
    <n v="1.3"/>
    <n v="1.17"/>
    <n v="1.1499999999999999"/>
    <n v="1.19"/>
    <m/>
    <m/>
    <m/>
    <m/>
    <m/>
  </r>
  <r>
    <x v="145"/>
    <n v="617"/>
    <n v="589"/>
    <n v="651"/>
    <n v="680"/>
    <n v="649"/>
    <n v="713"/>
    <n v="1.1399999999999999"/>
    <n v="1.0900000000000001"/>
    <n v="1.17"/>
    <n v="1.1399999999999999"/>
    <n v="1.1200000000000001"/>
    <n v="1.1599999999999999"/>
    <m/>
    <m/>
    <m/>
    <m/>
    <m/>
  </r>
  <r>
    <x v="146"/>
    <n v="607"/>
    <n v="577"/>
    <n v="638"/>
    <n v="648"/>
    <n v="616"/>
    <n v="680"/>
    <n v="0.98"/>
    <n v="0.94"/>
    <n v="1.01"/>
    <n v="1.1200000000000001"/>
    <n v="1.1000000000000001"/>
    <n v="1.1399999999999999"/>
    <m/>
    <m/>
    <m/>
    <m/>
    <m/>
  </r>
  <r>
    <x v="147"/>
    <n v="824"/>
    <n v="787"/>
    <n v="860"/>
    <n v="685"/>
    <n v="652"/>
    <n v="717"/>
    <n v="0.98"/>
    <n v="0.94"/>
    <n v="1.01"/>
    <n v="1.0900000000000001"/>
    <n v="1.07"/>
    <n v="1.1100000000000001"/>
    <m/>
    <m/>
    <m/>
    <m/>
    <m/>
  </r>
  <r>
    <x v="148"/>
    <n v="765"/>
    <n v="732"/>
    <n v="804"/>
    <n v="703"/>
    <n v="671"/>
    <n v="738"/>
    <n v="1"/>
    <n v="0.97"/>
    <n v="1.04"/>
    <n v="1.06"/>
    <n v="1.05"/>
    <n v="1.08"/>
    <m/>
    <m/>
    <m/>
    <m/>
    <m/>
  </r>
  <r>
    <x v="149"/>
    <n v="740"/>
    <n v="712"/>
    <n v="772"/>
    <n v="734"/>
    <n v="702"/>
    <n v="768"/>
    <n v="1.08"/>
    <n v="1.05"/>
    <n v="1.1200000000000001"/>
    <n v="1.06"/>
    <n v="1.04"/>
    <n v="1.08"/>
    <m/>
    <m/>
    <m/>
    <m/>
    <m/>
  </r>
  <r>
    <x v="150"/>
    <n v="763"/>
    <n v="730"/>
    <n v="798"/>
    <n v="773"/>
    <n v="740"/>
    <n v="808"/>
    <n v="1.19"/>
    <n v="1.1499999999999999"/>
    <n v="1.24"/>
    <n v="1.05"/>
    <n v="1.03"/>
    <n v="1.07"/>
    <m/>
    <m/>
    <m/>
    <m/>
    <m/>
  </r>
  <r>
    <x v="151"/>
    <n v="775"/>
    <n v="737"/>
    <n v="809"/>
    <n v="761"/>
    <n v="728"/>
    <n v="796"/>
    <n v="1.1100000000000001"/>
    <n v="1.07"/>
    <n v="1.1499999999999999"/>
    <n v="1.08"/>
    <n v="1.06"/>
    <n v="1.1000000000000001"/>
    <m/>
    <m/>
    <m/>
    <m/>
    <m/>
  </r>
  <r>
    <x v="152"/>
    <n v="823"/>
    <n v="785"/>
    <n v="865"/>
    <n v="775"/>
    <n v="741"/>
    <n v="811"/>
    <n v="1.1000000000000001"/>
    <n v="1.07"/>
    <n v="1.1399999999999999"/>
    <n v="1.1299999999999999"/>
    <n v="1.1100000000000001"/>
    <n v="1.1499999999999999"/>
    <m/>
    <m/>
    <m/>
    <m/>
    <m/>
  </r>
  <r>
    <x v="153"/>
    <n v="889"/>
    <n v="848"/>
    <n v="927"/>
    <n v="813"/>
    <n v="775"/>
    <n v="849"/>
    <n v="1.1100000000000001"/>
    <n v="1.07"/>
    <n v="1.1399999999999999"/>
    <n v="1.17"/>
    <n v="1.1499999999999999"/>
    <n v="1.18"/>
    <m/>
    <m/>
    <m/>
    <m/>
    <m/>
  </r>
  <r>
    <x v="154"/>
    <n v="1079"/>
    <n v="1040"/>
    <n v="1124"/>
    <n v="892"/>
    <n v="852"/>
    <n v="931"/>
    <n v="1.1499999999999999"/>
    <n v="1.1200000000000001"/>
    <n v="1.19"/>
    <n v="1.19"/>
    <n v="1.17"/>
    <n v="1.21"/>
    <m/>
    <m/>
    <m/>
    <m/>
    <m/>
  </r>
  <r>
    <x v="155"/>
    <n v="993"/>
    <n v="955"/>
    <n v="1032"/>
    <n v="946"/>
    <n v="907"/>
    <n v="987"/>
    <n v="1.24"/>
    <n v="1.2"/>
    <n v="1.28"/>
    <n v="1.19"/>
    <n v="1.17"/>
    <n v="1.21"/>
    <m/>
    <m/>
    <m/>
    <m/>
    <m/>
  </r>
  <r>
    <x v="156"/>
    <n v="988"/>
    <n v="948"/>
    <n v="1031"/>
    <n v="987"/>
    <n v="948"/>
    <n v="1028"/>
    <n v="1.27"/>
    <n v="1.24"/>
    <n v="1.31"/>
    <n v="1.17"/>
    <n v="1.1599999999999999"/>
    <n v="1.2"/>
    <m/>
    <m/>
    <m/>
    <m/>
    <m/>
  </r>
  <r>
    <x v="157"/>
    <n v="1004"/>
    <n v="961"/>
    <n v="1048"/>
    <n v="1016"/>
    <n v="976"/>
    <n v="1059"/>
    <n v="1.25"/>
    <n v="1.21"/>
    <n v="1.29"/>
    <n v="1.17"/>
    <n v="1.1499999999999999"/>
    <n v="1.19"/>
    <m/>
    <m/>
    <m/>
    <m/>
    <m/>
  </r>
  <r>
    <x v="158"/>
    <n v="1052"/>
    <n v="1006"/>
    <n v="1103"/>
    <n v="1009"/>
    <n v="967"/>
    <n v="1053"/>
    <n v="1.1299999999999999"/>
    <n v="1.1000000000000001"/>
    <n v="1.17"/>
    <n v="1.1599999999999999"/>
    <n v="1.1399999999999999"/>
    <n v="1.18"/>
    <m/>
    <m/>
    <m/>
    <m/>
    <m/>
  </r>
  <r>
    <x v="159"/>
    <n v="1002"/>
    <n v="952"/>
    <n v="1051"/>
    <n v="1011"/>
    <n v="967"/>
    <n v="1058"/>
    <n v="1.07"/>
    <n v="1.04"/>
    <n v="1.1100000000000001"/>
    <n v="1.1299999999999999"/>
    <n v="1.1200000000000001"/>
    <n v="1.1499999999999999"/>
    <m/>
    <m/>
    <m/>
    <m/>
    <m/>
  </r>
  <r>
    <x v="160"/>
    <n v="1041"/>
    <n v="994"/>
    <n v="1089"/>
    <n v="1025"/>
    <n v="978"/>
    <n v="1073"/>
    <n v="1.04"/>
    <n v="1.01"/>
    <n v="1.07"/>
    <n v="1.1399999999999999"/>
    <n v="1.1200000000000001"/>
    <n v="1.1599999999999999"/>
    <m/>
    <m/>
    <m/>
    <m/>
    <m/>
  </r>
  <r>
    <x v="161"/>
    <n v="1401"/>
    <n v="1350"/>
    <n v="1462"/>
    <n v="1124"/>
    <n v="1075"/>
    <n v="1176"/>
    <n v="1.1100000000000001"/>
    <n v="1.07"/>
    <n v="1.1399999999999999"/>
    <n v="1.1399999999999999"/>
    <n v="1.1200000000000001"/>
    <n v="1.1599999999999999"/>
    <m/>
    <m/>
    <m/>
    <m/>
    <m/>
  </r>
  <r>
    <x v="162"/>
    <n v="1310"/>
    <n v="1261"/>
    <n v="1362"/>
    <n v="1188"/>
    <n v="1139"/>
    <n v="1241"/>
    <n v="1.18"/>
    <n v="1.1299999999999999"/>
    <n v="1.21"/>
    <n v="1.1599999999999999"/>
    <n v="1.1399999999999999"/>
    <n v="1.18"/>
    <m/>
    <m/>
    <m/>
    <m/>
    <m/>
  </r>
  <r>
    <x v="163"/>
    <n v="1319"/>
    <n v="1272"/>
    <n v="1370"/>
    <n v="1268"/>
    <n v="1219"/>
    <n v="1321"/>
    <n v="1.25"/>
    <n v="1.21"/>
    <n v="1.29"/>
    <n v="1.18"/>
    <n v="1.17"/>
    <n v="1.2"/>
    <m/>
    <m/>
    <m/>
    <m/>
    <m/>
  </r>
  <r>
    <x v="164"/>
    <n v="1355"/>
    <n v="1291"/>
    <n v="1409"/>
    <n v="1346"/>
    <n v="1293"/>
    <n v="1401"/>
    <n v="1.31"/>
    <n v="1.27"/>
    <n v="1.35"/>
    <n v="1.17"/>
    <n v="1.1499999999999999"/>
    <n v="1.19"/>
    <m/>
    <m/>
    <m/>
    <m/>
    <m/>
  </r>
  <r>
    <x v="165"/>
    <n v="1320"/>
    <n v="1264"/>
    <n v="1373"/>
    <n v="1326"/>
    <n v="1272"/>
    <n v="1378"/>
    <n v="1.18"/>
    <n v="1.1299999999999999"/>
    <n v="1.21"/>
    <n v="1.1499999999999999"/>
    <n v="1.1299999999999999"/>
    <n v="1.1599999999999999"/>
    <m/>
    <m/>
    <m/>
    <m/>
    <m/>
  </r>
  <r>
    <x v="166"/>
    <n v="1201"/>
    <n v="1163"/>
    <n v="1262"/>
    <n v="1299"/>
    <n v="1247"/>
    <n v="1353"/>
    <n v="1.0900000000000001"/>
    <n v="1.07"/>
    <n v="1.1299999999999999"/>
    <n v="1.1200000000000001"/>
    <n v="1.1000000000000001"/>
    <n v="1.1299999999999999"/>
    <m/>
    <m/>
    <m/>
    <m/>
    <m/>
  </r>
  <r>
    <x v="167"/>
    <n v="1167"/>
    <n v="1125"/>
    <n v="1226"/>
    <n v="1261"/>
    <n v="1210"/>
    <n v="1317"/>
    <n v="0.99"/>
    <n v="0.97"/>
    <n v="1.03"/>
    <n v="1.07"/>
    <n v="1.06"/>
    <n v="1.0900000000000001"/>
    <m/>
    <m/>
    <m/>
    <m/>
    <m/>
  </r>
  <r>
    <x v="168"/>
    <n v="1415"/>
    <n v="1366"/>
    <n v="1466"/>
    <n v="1276"/>
    <n v="1229"/>
    <n v="1332"/>
    <n v="0.95"/>
    <n v="0.93"/>
    <n v="0.98"/>
    <n v="1.06"/>
    <n v="1.04"/>
    <n v="1.07"/>
    <m/>
    <m/>
    <m/>
    <m/>
    <m/>
  </r>
  <r>
    <x v="169"/>
    <n v="1459"/>
    <n v="1404"/>
    <n v="1515"/>
    <n v="1310"/>
    <n v="1264"/>
    <n v="1367"/>
    <n v="0.99"/>
    <n v="0.96"/>
    <n v="1.02"/>
    <n v="1.03"/>
    <n v="1.01"/>
    <n v="1.04"/>
    <m/>
    <m/>
    <m/>
    <m/>
    <m/>
  </r>
  <r>
    <x v="170"/>
    <n v="1294"/>
    <n v="1248"/>
    <n v="1342"/>
    <n v="1333"/>
    <n v="1286"/>
    <n v="1387"/>
    <n v="1.03"/>
    <n v="1"/>
    <n v="1.05"/>
    <n v="0.99"/>
    <n v="0.98"/>
    <n v="1.01"/>
    <m/>
    <m/>
    <m/>
    <m/>
    <m/>
  </r>
  <r>
    <x v="171"/>
    <n v="1139"/>
    <n v="1092"/>
    <n v="1184"/>
    <n v="1327"/>
    <n v="1277"/>
    <n v="1377"/>
    <n v="1.05"/>
    <n v="1.03"/>
    <n v="1.08"/>
    <n v="0.97"/>
    <n v="0.96"/>
    <n v="0.99"/>
    <m/>
    <m/>
    <m/>
    <m/>
    <m/>
  </r>
  <r>
    <x v="172"/>
    <n v="1156"/>
    <n v="1111"/>
    <n v="1205"/>
    <n v="1262"/>
    <n v="1213"/>
    <n v="1311"/>
    <n v="0.99"/>
    <n v="0.97"/>
    <n v="1.01"/>
    <n v="0.95"/>
    <n v="0.93"/>
    <n v="0.96"/>
    <m/>
    <m/>
    <m/>
    <m/>
    <m/>
  </r>
  <r>
    <x v="173"/>
    <n v="1112"/>
    <n v="1071"/>
    <n v="1160"/>
    <n v="1175"/>
    <n v="1130"/>
    <n v="1223"/>
    <n v="0.9"/>
    <n v="0.87"/>
    <n v="0.92"/>
    <n v="0.95"/>
    <n v="0.93"/>
    <n v="0.96"/>
    <m/>
    <m/>
    <m/>
    <m/>
    <m/>
  </r>
  <r>
    <x v="174"/>
    <n v="1159"/>
    <n v="1121"/>
    <n v="1203"/>
    <n v="1142"/>
    <n v="1099"/>
    <n v="1188"/>
    <n v="0.86"/>
    <n v="0.83"/>
    <n v="0.88"/>
    <n v="0.97"/>
    <n v="0.96"/>
    <n v="0.99"/>
    <m/>
    <m/>
    <m/>
    <m/>
    <m/>
  </r>
  <r>
    <x v="175"/>
    <n v="1428"/>
    <n v="1387"/>
    <n v="1474"/>
    <n v="1214"/>
    <n v="1172"/>
    <n v="1260"/>
    <n v="0.92"/>
    <n v="0.89"/>
    <n v="0.94"/>
    <n v="0.98"/>
    <n v="0.96"/>
    <n v="0.99"/>
    <m/>
    <m/>
    <m/>
    <m/>
    <m/>
  </r>
  <r>
    <x v="176"/>
    <n v="1331"/>
    <n v="1286"/>
    <n v="1383"/>
    <n v="1257"/>
    <n v="1216"/>
    <n v="1305"/>
    <n v="1"/>
    <n v="0.97"/>
    <n v="1.02"/>
    <n v="0.98"/>
    <n v="0.96"/>
    <n v="0.99"/>
    <m/>
    <m/>
    <m/>
    <m/>
    <m/>
  </r>
  <r>
    <x v="177"/>
    <n v="1200"/>
    <n v="1159"/>
    <n v="1248"/>
    <n v="1279"/>
    <n v="1238"/>
    <n v="1327"/>
    <n v="1.0900000000000001"/>
    <n v="1.07"/>
    <n v="1.1200000000000001"/>
    <n v="0.98"/>
    <n v="0.97"/>
    <n v="1"/>
    <m/>
    <m/>
    <m/>
    <m/>
    <m/>
  </r>
  <r>
    <x v="178"/>
    <n v="1216"/>
    <n v="1164"/>
    <n v="1275"/>
    <n v="1294"/>
    <n v="1249"/>
    <n v="1345"/>
    <n v="1.1299999999999999"/>
    <n v="1.1000000000000001"/>
    <n v="1.17"/>
    <n v="0.98"/>
    <n v="0.97"/>
    <n v="0.99"/>
    <m/>
    <m/>
    <m/>
    <m/>
    <m/>
  </r>
  <r>
    <x v="179"/>
    <n v="1135"/>
    <n v="1089"/>
    <n v="1174"/>
    <n v="1220"/>
    <n v="1174"/>
    <n v="1270"/>
    <n v="1.01"/>
    <n v="0.98"/>
    <n v="1.03"/>
    <n v="0.98"/>
    <n v="0.96"/>
    <n v="0.99"/>
    <m/>
    <m/>
    <m/>
    <m/>
    <m/>
  </r>
  <r>
    <x v="180"/>
    <n v="959"/>
    <n v="918"/>
    <n v="1002"/>
    <n v="1127"/>
    <n v="1082"/>
    <n v="1175"/>
    <n v="0.9"/>
    <n v="0.87"/>
    <n v="0.92"/>
    <n v="0.97"/>
    <n v="0.95"/>
    <n v="0.99"/>
    <m/>
    <m/>
    <m/>
    <m/>
    <m/>
  </r>
  <r>
    <x v="181"/>
    <n v="1023"/>
    <n v="976"/>
    <n v="1071"/>
    <n v="1083"/>
    <n v="1037"/>
    <n v="1130"/>
    <n v="0.85"/>
    <n v="0.82"/>
    <n v="0.87"/>
    <n v="0.96"/>
    <n v="0.94"/>
    <n v="0.97"/>
    <m/>
    <m/>
    <m/>
    <m/>
    <m/>
  </r>
  <r>
    <x v="182"/>
    <n v="1363"/>
    <n v="1314"/>
    <n v="1426"/>
    <n v="1120"/>
    <n v="1074"/>
    <n v="1168"/>
    <n v="0.87"/>
    <n v="0.85"/>
    <n v="0.89"/>
    <n v="0.98"/>
    <n v="0.96"/>
    <n v="0.99"/>
    <m/>
    <m/>
    <m/>
    <m/>
    <m/>
  </r>
  <r>
    <x v="183"/>
    <n v="1484"/>
    <n v="1441"/>
    <n v="1532"/>
    <n v="1207"/>
    <n v="1162"/>
    <n v="1257"/>
    <n v="0.99"/>
    <n v="0.96"/>
    <n v="1.01"/>
    <n v="1.01"/>
    <n v="0.99"/>
    <n v="1.02"/>
    <m/>
    <m/>
    <m/>
    <m/>
    <m/>
  </r>
  <r>
    <x v="184"/>
    <n v="1330"/>
    <n v="1282"/>
    <n v="1385"/>
    <n v="1300"/>
    <n v="1253"/>
    <n v="1353"/>
    <n v="1.1499999999999999"/>
    <n v="1.1200000000000001"/>
    <n v="1.19"/>
    <n v="1.03"/>
    <n v="1.02"/>
    <n v="1.04"/>
    <m/>
    <m/>
    <m/>
    <m/>
    <m/>
  </r>
  <r>
    <x v="185"/>
    <n v="1256"/>
    <n v="1204"/>
    <n v="1306"/>
    <n v="1358"/>
    <n v="1310"/>
    <n v="1412"/>
    <n v="1.25"/>
    <n v="1.23"/>
    <n v="1.3"/>
    <n v="1.06"/>
    <n v="1.04"/>
    <n v="1.07"/>
    <m/>
    <m/>
    <m/>
    <m/>
    <m/>
  </r>
  <r>
    <x v="186"/>
    <n v="1275"/>
    <n v="1224"/>
    <n v="1326"/>
    <n v="1336"/>
    <n v="1288"/>
    <n v="1387"/>
    <n v="1.19"/>
    <n v="1.1599999999999999"/>
    <n v="1.22"/>
    <n v="1.06"/>
    <n v="1.05"/>
    <n v="1.08"/>
    <m/>
    <m/>
    <m/>
    <m/>
    <m/>
  </r>
  <r>
    <x v="187"/>
    <n v="1155"/>
    <n v="1117"/>
    <n v="1192"/>
    <n v="1254"/>
    <n v="1207"/>
    <n v="1302"/>
    <n v="1.04"/>
    <n v="1.01"/>
    <n v="1.06"/>
    <n v="1.08"/>
    <n v="1.06"/>
    <n v="1.0900000000000001"/>
    <m/>
    <m/>
    <m/>
    <m/>
    <m/>
  </r>
  <r>
    <x v="188"/>
    <n v="1302"/>
    <n v="1261"/>
    <n v="1356"/>
    <n v="1247"/>
    <n v="1201"/>
    <n v="1295"/>
    <n v="0.96"/>
    <n v="0.94"/>
    <n v="0.98"/>
    <n v="1.1000000000000001"/>
    <n v="1.08"/>
    <n v="1.1100000000000001"/>
    <m/>
    <m/>
    <m/>
    <m/>
    <m/>
  </r>
  <r>
    <x v="189"/>
    <n v="1591"/>
    <n v="1542"/>
    <n v="1644"/>
    <n v="1331"/>
    <n v="1286"/>
    <n v="1379"/>
    <n v="0.98"/>
    <n v="0.96"/>
    <n v="1"/>
    <n v="1.0900000000000001"/>
    <n v="1.08"/>
    <n v="1.1100000000000001"/>
    <m/>
    <m/>
    <m/>
    <m/>
    <m/>
  </r>
  <r>
    <x v="190"/>
    <n v="1583"/>
    <n v="1541"/>
    <n v="1626"/>
    <n v="1408"/>
    <n v="1365"/>
    <n v="1454"/>
    <n v="1.05"/>
    <n v="1.03"/>
    <n v="1.08"/>
    <n v="1.1000000000000001"/>
    <n v="1.08"/>
    <n v="1.1100000000000001"/>
    <m/>
    <m/>
    <m/>
    <m/>
    <m/>
  </r>
  <r>
    <x v="191"/>
    <n v="1599"/>
    <n v="1552"/>
    <n v="1655"/>
    <n v="1519"/>
    <n v="1474"/>
    <n v="1570"/>
    <n v="1.21"/>
    <n v="1.18"/>
    <n v="1.24"/>
    <n v="1.1100000000000001"/>
    <n v="1.0900000000000001"/>
    <n v="1.1200000000000001"/>
    <m/>
    <m/>
    <m/>
    <m/>
    <m/>
  </r>
  <r>
    <x v="192"/>
    <n v="1627"/>
    <n v="1577"/>
    <n v="1683"/>
    <n v="1600"/>
    <n v="1553"/>
    <n v="1652"/>
    <n v="1.28"/>
    <n v="1.25"/>
    <n v="1.32"/>
    <n v="1.1200000000000001"/>
    <n v="1.1000000000000001"/>
    <n v="1.1299999999999999"/>
    <m/>
    <m/>
    <m/>
    <m/>
    <m/>
  </r>
  <r>
    <x v="193"/>
    <n v="1642"/>
    <n v="1594"/>
    <n v="1701"/>
    <n v="1613"/>
    <n v="1566"/>
    <n v="1666"/>
    <n v="1.21"/>
    <n v="1.19"/>
    <n v="1.24"/>
    <n v="1.1499999999999999"/>
    <n v="1.1299999999999999"/>
    <n v="1.1599999999999999"/>
    <m/>
    <m/>
    <m/>
    <m/>
    <m/>
  </r>
  <r>
    <x v="194"/>
    <n v="1536"/>
    <n v="1497"/>
    <n v="1604"/>
    <n v="1601"/>
    <n v="1555"/>
    <n v="1660"/>
    <n v="1.1399999999999999"/>
    <n v="1.1100000000000001"/>
    <n v="1.1599999999999999"/>
    <n v="1.1399999999999999"/>
    <n v="1.1299999999999999"/>
    <n v="1.1599999999999999"/>
    <m/>
    <m/>
    <m/>
    <m/>
    <m/>
  </r>
  <r>
    <x v="195"/>
    <n v="1576"/>
    <n v="1532"/>
    <n v="1629"/>
    <n v="1595"/>
    <n v="1550"/>
    <n v="1654"/>
    <n v="1.05"/>
    <n v="1.03"/>
    <n v="1.07"/>
    <n v="1.1499999999999999"/>
    <n v="1.1399999999999999"/>
    <n v="1.17"/>
    <m/>
    <m/>
    <m/>
    <m/>
    <m/>
  </r>
  <r>
    <x v="196"/>
    <n v="2124"/>
    <n v="2070"/>
    <n v="2176"/>
    <n v="1720"/>
    <n v="1673"/>
    <n v="1777"/>
    <n v="1.07"/>
    <n v="1.05"/>
    <n v="1.1000000000000001"/>
    <n v="1.1499999999999999"/>
    <n v="1.1399999999999999"/>
    <n v="1.1599999999999999"/>
    <m/>
    <m/>
    <m/>
    <m/>
    <m/>
  </r>
  <r>
    <x v="197"/>
    <n v="1966"/>
    <n v="1910"/>
    <n v="2017"/>
    <n v="1801"/>
    <n v="1752"/>
    <n v="1856"/>
    <n v="1.1200000000000001"/>
    <n v="1.0900000000000001"/>
    <n v="1.1399999999999999"/>
    <n v="1.1399999999999999"/>
    <n v="1.1200000000000001"/>
    <n v="1.1499999999999999"/>
    <m/>
    <m/>
    <m/>
    <m/>
    <m/>
  </r>
  <r>
    <x v="198"/>
    <n v="1887"/>
    <n v="1844"/>
    <n v="1942"/>
    <n v="1888"/>
    <n v="1839"/>
    <n v="1941"/>
    <n v="1.18"/>
    <n v="1.1599999999999999"/>
    <n v="1.2"/>
    <n v="1.1200000000000001"/>
    <n v="1.1000000000000001"/>
    <n v="1.1299999999999999"/>
    <m/>
    <m/>
    <m/>
    <m/>
    <m/>
  </r>
  <r>
    <x v="199"/>
    <n v="1721"/>
    <n v="1679"/>
    <n v="1773"/>
    <n v="1924"/>
    <n v="1876"/>
    <n v="1977"/>
    <n v="1.21"/>
    <n v="1.18"/>
    <n v="1.23"/>
    <n v="1.07"/>
    <n v="1.06"/>
    <n v="1.08"/>
    <m/>
    <m/>
    <m/>
    <m/>
    <m/>
  </r>
  <r>
    <x v="200"/>
    <n v="1706"/>
    <n v="1659"/>
    <n v="1760"/>
    <n v="1820"/>
    <n v="1773"/>
    <n v="1873"/>
    <n v="1.06"/>
    <n v="1.04"/>
    <n v="1.08"/>
    <n v="1.03"/>
    <n v="1.02"/>
    <n v="1.05"/>
    <m/>
    <m/>
    <m/>
    <m/>
    <m/>
  </r>
  <r>
    <x v="201"/>
    <n v="1499"/>
    <n v="1451"/>
    <n v="1545"/>
    <n v="1703"/>
    <n v="1658"/>
    <n v="1755"/>
    <n v="0.95"/>
    <n v="0.93"/>
    <n v="0.97"/>
    <n v="1.01"/>
    <n v="1.01"/>
    <n v="1.02"/>
    <m/>
    <m/>
    <m/>
    <m/>
    <m/>
  </r>
  <r>
    <x v="202"/>
    <n v="1630"/>
    <n v="1578"/>
    <n v="1672"/>
    <n v="1639"/>
    <n v="1591"/>
    <n v="1687"/>
    <n v="0.87"/>
    <n v="0.85"/>
    <n v="0.88"/>
    <n v="1.01"/>
    <n v="1"/>
    <n v="1.02"/>
    <m/>
    <m/>
    <m/>
    <m/>
    <m/>
  </r>
  <r>
    <x v="203"/>
    <n v="2191"/>
    <n v="2129"/>
    <n v="2235"/>
    <n v="1756"/>
    <n v="1704"/>
    <n v="1803"/>
    <n v="0.91"/>
    <n v="0.89"/>
    <n v="0.93"/>
    <n v="1.02"/>
    <n v="1.01"/>
    <n v="1.03"/>
    <m/>
    <m/>
    <m/>
    <m/>
    <m/>
  </r>
  <r>
    <x v="204"/>
    <n v="2155"/>
    <n v="2103"/>
    <n v="2208"/>
    <n v="1869"/>
    <n v="1815"/>
    <n v="1915"/>
    <n v="1.03"/>
    <n v="1"/>
    <n v="1.05"/>
    <n v="1.04"/>
    <n v="1.03"/>
    <n v="1.05"/>
    <m/>
    <m/>
    <m/>
    <m/>
    <m/>
  </r>
  <r>
    <x v="205"/>
    <n v="2080"/>
    <n v="2016"/>
    <n v="2136"/>
    <n v="2014"/>
    <n v="1956"/>
    <n v="2063"/>
    <n v="1.18"/>
    <n v="1.1599999999999999"/>
    <n v="1.21"/>
    <n v="1.06"/>
    <n v="1.05"/>
    <n v="1.07"/>
    <m/>
    <m/>
    <m/>
    <m/>
    <m/>
  </r>
  <r>
    <x v="206"/>
    <n v="2070"/>
    <n v="2009"/>
    <n v="2126"/>
    <n v="2124"/>
    <n v="2064"/>
    <n v="2176"/>
    <n v="1.3"/>
    <n v="1.27"/>
    <n v="1.32"/>
    <n v="1.0900000000000001"/>
    <n v="1.08"/>
    <n v="1.1000000000000001"/>
    <m/>
    <m/>
    <m/>
    <m/>
    <m/>
  </r>
  <r>
    <x v="207"/>
    <n v="2159"/>
    <n v="2108"/>
    <n v="2221"/>
    <n v="2116"/>
    <n v="2059"/>
    <n v="2173"/>
    <n v="1.2"/>
    <n v="1.18"/>
    <n v="1.23"/>
    <n v="1.1100000000000001"/>
    <n v="1.1000000000000001"/>
    <n v="1.1200000000000001"/>
    <m/>
    <m/>
    <m/>
    <m/>
    <m/>
  </r>
  <r>
    <x v="208"/>
    <n v="1927"/>
    <n v="1875"/>
    <n v="1991"/>
    <n v="2059"/>
    <n v="2002"/>
    <n v="2118"/>
    <n v="1.1000000000000001"/>
    <n v="1.08"/>
    <n v="1.1200000000000001"/>
    <n v="1.1200000000000001"/>
    <n v="1.1100000000000001"/>
    <n v="1.1299999999999999"/>
    <m/>
    <m/>
    <m/>
    <m/>
    <m/>
  </r>
  <r>
    <x v="209"/>
    <n v="1904"/>
    <n v="1853"/>
    <n v="1955"/>
    <n v="2015"/>
    <n v="1961"/>
    <n v="2073"/>
    <n v="1"/>
    <n v="0.98"/>
    <n v="1.02"/>
    <n v="1.1200000000000001"/>
    <n v="1.1100000000000001"/>
    <n v="1.1299999999999999"/>
    <m/>
    <m/>
    <m/>
    <m/>
    <m/>
  </r>
  <r>
    <x v="210"/>
    <n v="2664"/>
    <n v="2592"/>
    <n v="2742"/>
    <n v="2164"/>
    <n v="2107"/>
    <n v="2227"/>
    <n v="1.02"/>
    <n v="1"/>
    <n v="1.04"/>
    <n v="1.1299999999999999"/>
    <n v="1.1200000000000001"/>
    <n v="1.1399999999999999"/>
    <m/>
    <m/>
    <m/>
    <m/>
    <m/>
  </r>
  <r>
    <x v="211"/>
    <n v="2767"/>
    <n v="2706"/>
    <n v="2841"/>
    <n v="2315"/>
    <n v="2256"/>
    <n v="2382"/>
    <n v="1.0900000000000001"/>
    <n v="1.07"/>
    <n v="1.1100000000000001"/>
    <n v="1.1499999999999999"/>
    <n v="1.1299999999999999"/>
    <n v="1.1599999999999999"/>
    <m/>
    <m/>
    <m/>
    <m/>
    <m/>
  </r>
  <r>
    <x v="212"/>
    <n v="2784"/>
    <n v="2709"/>
    <n v="2841"/>
    <n v="2530"/>
    <n v="2465"/>
    <n v="2594"/>
    <n v="1.23"/>
    <n v="1.21"/>
    <n v="1.25"/>
    <n v="1.19"/>
    <n v="1.17"/>
    <n v="1.2"/>
    <m/>
    <m/>
    <m/>
    <m/>
    <m/>
  </r>
  <r>
    <x v="213"/>
    <n v="3008"/>
    <n v="2930"/>
    <n v="3086"/>
    <n v="2806"/>
    <n v="2734"/>
    <n v="2877"/>
    <n v="1.39"/>
    <n v="1.37"/>
    <n v="1.41"/>
    <n v="1.23"/>
    <n v="1.22"/>
    <n v="1.24"/>
    <m/>
    <m/>
    <m/>
    <m/>
    <m/>
  </r>
  <r>
    <x v="214"/>
    <n v="3373"/>
    <n v="3298"/>
    <n v="3438"/>
    <n v="2983"/>
    <n v="2911"/>
    <n v="3051"/>
    <n v="1.38"/>
    <n v="1.36"/>
    <n v="1.4"/>
    <n v="1.28"/>
    <n v="1.26"/>
    <n v="1.29"/>
    <m/>
    <m/>
    <m/>
    <m/>
    <m/>
  </r>
  <r>
    <x v="215"/>
    <n v="3357"/>
    <n v="3290"/>
    <n v="3440"/>
    <n v="3131"/>
    <n v="3057"/>
    <n v="3201"/>
    <n v="1.35"/>
    <n v="1.33"/>
    <n v="1.37"/>
    <n v="1.31"/>
    <n v="1.3"/>
    <n v="1.33"/>
    <m/>
    <m/>
    <m/>
    <m/>
    <m/>
  </r>
  <r>
    <x v="216"/>
    <n v="3420"/>
    <n v="3353"/>
    <n v="3472"/>
    <n v="3290"/>
    <n v="3218"/>
    <n v="3359"/>
    <n v="1.3"/>
    <n v="1.28"/>
    <n v="1.32"/>
    <n v="1.36"/>
    <n v="1.35"/>
    <n v="1.37"/>
    <m/>
    <m/>
    <m/>
    <m/>
    <m/>
  </r>
  <r>
    <x v="217"/>
    <n v="4758"/>
    <n v="4676"/>
    <n v="4846"/>
    <n v="3727"/>
    <n v="3654"/>
    <n v="3799"/>
    <n v="1.33"/>
    <n v="1.31"/>
    <n v="1.35"/>
    <n v="1.38"/>
    <n v="1.37"/>
    <n v="1.39"/>
    <m/>
    <m/>
    <m/>
    <m/>
    <m/>
  </r>
  <r>
    <x v="218"/>
    <n v="4794"/>
    <n v="4703"/>
    <n v="4885"/>
    <n v="4082"/>
    <n v="4005"/>
    <n v="4161"/>
    <n v="1.37"/>
    <n v="1.35"/>
    <n v="1.39"/>
    <n v="1.39"/>
    <n v="1.38"/>
    <n v="1.4"/>
    <m/>
    <m/>
    <m/>
    <m/>
    <m/>
  </r>
  <r>
    <x v="219"/>
    <n v="4912"/>
    <n v="4824"/>
    <n v="5002"/>
    <n v="4471"/>
    <n v="4389"/>
    <n v="4551"/>
    <n v="1.43"/>
    <n v="1.41"/>
    <n v="1.45"/>
    <n v="1.38"/>
    <n v="1.37"/>
    <n v="1.4"/>
    <m/>
    <m/>
    <m/>
    <m/>
    <m/>
  </r>
  <r>
    <x v="220"/>
    <n v="4979"/>
    <n v="4887"/>
    <n v="5078"/>
    <n v="4861"/>
    <n v="4772"/>
    <n v="4953"/>
    <n v="1.48"/>
    <n v="1.46"/>
    <n v="1.5"/>
    <n v="1.35"/>
    <n v="1.34"/>
    <n v="1.36"/>
    <m/>
    <m/>
    <m/>
    <m/>
    <m/>
  </r>
  <r>
    <x v="221"/>
    <n v="5379"/>
    <n v="5307"/>
    <n v="5465"/>
    <n v="5016"/>
    <n v="4930"/>
    <n v="5107"/>
    <n v="1.35"/>
    <n v="1.33"/>
    <n v="1.36"/>
    <n v="1.32"/>
    <n v="1.31"/>
    <n v="1.32"/>
    <m/>
    <m/>
    <m/>
    <m/>
    <m/>
  </r>
  <r>
    <x v="222"/>
    <n v="5310"/>
    <n v="5211"/>
    <n v="5386"/>
    <n v="5145"/>
    <n v="5057"/>
    <n v="5232"/>
    <n v="1.26"/>
    <n v="1.24"/>
    <n v="1.28"/>
    <n v="1.29"/>
    <n v="1.28"/>
    <n v="1.3"/>
    <m/>
    <m/>
    <m/>
    <m/>
    <m/>
  </r>
  <r>
    <x v="223"/>
    <n v="5499"/>
    <n v="5382"/>
    <n v="5573"/>
    <n v="5292"/>
    <n v="5197"/>
    <n v="5375"/>
    <n v="1.18"/>
    <n v="1.17"/>
    <n v="1.2"/>
    <n v="1.3"/>
    <n v="1.29"/>
    <n v="1.3"/>
    <m/>
    <m/>
    <m/>
    <m/>
    <m/>
  </r>
  <r>
    <x v="224"/>
    <n v="7498"/>
    <n v="7392"/>
    <n v="7602"/>
    <n v="5922"/>
    <n v="5823"/>
    <n v="6006"/>
    <n v="1.22"/>
    <n v="1.2"/>
    <n v="1.23"/>
    <n v="1.31"/>
    <n v="1.3"/>
    <n v="1.32"/>
    <m/>
    <m/>
    <m/>
    <m/>
    <m/>
  </r>
  <r>
    <x v="225"/>
    <n v="7855"/>
    <n v="7749"/>
    <n v="7961"/>
    <n v="6541"/>
    <n v="6433"/>
    <n v="6630"/>
    <n v="1.3"/>
    <n v="1.29"/>
    <n v="1.32"/>
    <n v="1.34"/>
    <n v="1.33"/>
    <n v="1.35"/>
    <m/>
    <m/>
    <m/>
    <m/>
    <m/>
  </r>
  <r>
    <x v="226"/>
    <n v="8437"/>
    <n v="8290"/>
    <n v="8576"/>
    <n v="7322"/>
    <n v="7203"/>
    <n v="7428"/>
    <n v="1.42"/>
    <n v="1.41"/>
    <n v="1.44"/>
    <n v="1.37"/>
    <n v="1.35"/>
    <n v="1.37"/>
    <m/>
    <m/>
    <m/>
    <m/>
    <m/>
  </r>
  <r>
    <x v="227"/>
    <n v="8692"/>
    <n v="8588"/>
    <n v="8817"/>
    <n v="8121"/>
    <n v="8005"/>
    <n v="8239"/>
    <n v="1.53"/>
    <n v="1.52"/>
    <n v="1.55"/>
    <n v="1.38"/>
    <n v="1.37"/>
    <n v="1.39"/>
    <m/>
    <m/>
    <m/>
    <m/>
    <m/>
  </r>
  <r>
    <x v="228"/>
    <n v="9559"/>
    <n v="9404"/>
    <n v="9674"/>
    <n v="8636"/>
    <n v="8508"/>
    <n v="8757"/>
    <n v="1.46"/>
    <n v="1.44"/>
    <n v="1.47"/>
    <n v="1.37"/>
    <n v="1.36"/>
    <n v="1.38"/>
    <m/>
    <m/>
    <m/>
    <m/>
    <m/>
  </r>
  <r>
    <x v="229"/>
    <n v="9358"/>
    <n v="9220"/>
    <n v="9488"/>
    <n v="9011"/>
    <n v="8876"/>
    <n v="9139"/>
    <n v="1.38"/>
    <n v="1.36"/>
    <n v="1.39"/>
    <n v="1.38"/>
    <n v="1.37"/>
    <n v="1.38"/>
    <m/>
    <m/>
    <m/>
    <m/>
    <m/>
  </r>
  <r>
    <x v="230"/>
    <n v="10457"/>
    <n v="10334"/>
    <n v="10622"/>
    <n v="9516"/>
    <n v="9386"/>
    <n v="9650"/>
    <n v="1.3"/>
    <n v="1.29"/>
    <n v="1.31"/>
    <n v="1.4"/>
    <n v="1.39"/>
    <n v="1.41"/>
    <m/>
    <m/>
    <m/>
    <m/>
    <m/>
  </r>
  <r>
    <x v="231"/>
    <n v="13826"/>
    <n v="13664"/>
    <n v="13978"/>
    <n v="10800"/>
    <n v="10655"/>
    <n v="10941"/>
    <n v="1.33"/>
    <n v="1.32"/>
    <n v="1.34"/>
    <n v="1.42"/>
    <n v="1.41"/>
    <n v="1.43"/>
    <m/>
    <m/>
    <m/>
    <m/>
    <m/>
  </r>
  <r>
    <x v="232"/>
    <n v="14820"/>
    <n v="14634"/>
    <n v="14949"/>
    <n v="12115"/>
    <n v="11963"/>
    <n v="12259"/>
    <n v="1.4"/>
    <n v="1.39"/>
    <n v="1.42"/>
    <n v="1.44"/>
    <n v="1.44"/>
    <n v="1.45"/>
    <m/>
    <m/>
    <m/>
    <m/>
    <m/>
  </r>
  <r>
    <x v="233"/>
    <n v="15394"/>
    <n v="15227"/>
    <n v="15570"/>
    <n v="13624"/>
    <n v="13464"/>
    <n v="13780"/>
    <n v="1.51"/>
    <n v="1.5"/>
    <n v="1.52"/>
    <n v="1.43"/>
    <n v="1.42"/>
    <n v="1.44"/>
    <m/>
    <m/>
    <m/>
    <m/>
    <m/>
  </r>
  <r>
    <x v="234"/>
    <n v="15032"/>
    <n v="14858"/>
    <n v="15188"/>
    <n v="14768"/>
    <n v="14596"/>
    <n v="14921"/>
    <n v="1.55"/>
    <n v="1.54"/>
    <n v="1.56"/>
    <n v="1.39"/>
    <n v="1.38"/>
    <n v="1.4"/>
    <m/>
    <m/>
    <m/>
    <m/>
    <m/>
  </r>
  <r>
    <x v="235"/>
    <n v="15853"/>
    <n v="15649"/>
    <n v="16039"/>
    <n v="15275"/>
    <n v="15092"/>
    <n v="15436"/>
    <n v="1.41"/>
    <n v="1.4"/>
    <n v="1.43"/>
    <n v="1.34"/>
    <n v="1.33"/>
    <n v="1.34"/>
    <m/>
    <m/>
    <m/>
    <m/>
    <m/>
  </r>
  <r>
    <x v="236"/>
    <n v="15088"/>
    <n v="14916"/>
    <n v="15236"/>
    <n v="15342"/>
    <n v="15162"/>
    <n v="15508"/>
    <n v="1.27"/>
    <n v="1.26"/>
    <n v="1.28"/>
    <n v="1.29"/>
    <n v="1.28"/>
    <n v="1.29"/>
    <m/>
    <m/>
    <m/>
    <m/>
    <m/>
  </r>
  <r>
    <x v="237"/>
    <n v="15654"/>
    <n v="15479"/>
    <n v="15845"/>
    <n v="15407"/>
    <n v="15225"/>
    <n v="15577"/>
    <n v="1.1299999999999999"/>
    <n v="1.1200000000000001"/>
    <n v="1.1399999999999999"/>
    <n v="1.26"/>
    <n v="1.25"/>
    <n v="1.26"/>
    <m/>
    <m/>
    <m/>
    <m/>
    <m/>
  </r>
  <r>
    <x v="238"/>
    <n v="19202"/>
    <n v="19047"/>
    <n v="19379"/>
    <n v="16449"/>
    <n v="16273"/>
    <n v="16625"/>
    <n v="1.1100000000000001"/>
    <n v="1.1100000000000001"/>
    <n v="1.1200000000000001"/>
    <n v="1.21"/>
    <n v="1.2"/>
    <n v="1.21"/>
    <m/>
    <m/>
    <m/>
    <m/>
    <m/>
  </r>
  <r>
    <x v="239"/>
    <n v="18417"/>
    <n v="18256"/>
    <n v="18617"/>
    <n v="17090"/>
    <n v="16924"/>
    <n v="17269"/>
    <n v="1.1200000000000001"/>
    <n v="1.1100000000000001"/>
    <n v="1.1299999999999999"/>
    <n v="1.17"/>
    <n v="1.1599999999999999"/>
    <n v="1.17"/>
    <m/>
    <m/>
    <m/>
    <m/>
    <m/>
  </r>
  <r>
    <x v="240"/>
    <n v="18090"/>
    <n v="17890"/>
    <n v="18276"/>
    <n v="17841"/>
    <n v="17668"/>
    <n v="18029"/>
    <n v="1.1599999999999999"/>
    <n v="1.1499999999999999"/>
    <n v="1.17"/>
    <n v="1.1299999999999999"/>
    <n v="1.1200000000000001"/>
    <n v="1.1299999999999999"/>
    <m/>
    <m/>
    <m/>
    <m/>
    <m/>
  </r>
  <r>
    <x v="241"/>
    <n v="16811"/>
    <n v="16594"/>
    <n v="16992"/>
    <n v="18130"/>
    <n v="17947"/>
    <n v="18316"/>
    <n v="1.18"/>
    <n v="1.17"/>
    <n v="1.18"/>
    <n v="1.0900000000000001"/>
    <n v="1.08"/>
    <n v="1.0900000000000001"/>
    <m/>
    <m/>
    <m/>
    <m/>
    <m/>
  </r>
  <r>
    <x v="242"/>
    <n v="17247"/>
    <n v="17093"/>
    <n v="17385"/>
    <n v="17641"/>
    <n v="17458"/>
    <n v="17817"/>
    <n v="1.07"/>
    <n v="1.06"/>
    <n v="1.08"/>
    <n v="1.06"/>
    <n v="1.05"/>
    <n v="1.06"/>
    <m/>
    <m/>
    <m/>
    <m/>
    <m/>
  </r>
  <r>
    <x v="243"/>
    <n v="15614"/>
    <n v="15413"/>
    <n v="15776"/>
    <n v="16940"/>
    <n v="16747"/>
    <n v="17107"/>
    <n v="0.99"/>
    <n v="0.98"/>
    <n v="1"/>
    <n v="1.04"/>
    <n v="1.04"/>
    <n v="1.04"/>
    <m/>
    <m/>
    <m/>
    <m/>
    <m/>
  </r>
  <r>
    <x v="244"/>
    <n v="16655"/>
    <n v="16494"/>
    <n v="16830"/>
    <n v="16582"/>
    <n v="16398"/>
    <n v="16745"/>
    <n v="0.93"/>
    <n v="0.92"/>
    <n v="0.94"/>
    <n v="1.04"/>
    <n v="1.03"/>
    <n v="1.04"/>
    <m/>
    <m/>
    <m/>
    <m/>
    <m/>
  </r>
  <r>
    <x v="245"/>
    <n v="20970"/>
    <n v="20786"/>
    <n v="21166"/>
    <n v="17621"/>
    <n v="17446"/>
    <n v="17789"/>
    <n v="0.97"/>
    <n v="0.97"/>
    <n v="0.98"/>
    <n v="1.03"/>
    <n v="1.03"/>
    <n v="1.04"/>
    <m/>
    <m/>
    <m/>
    <m/>
    <m/>
  </r>
  <r>
    <x v="246"/>
    <n v="19021"/>
    <n v="18843"/>
    <n v="19202"/>
    <n v="18065"/>
    <n v="17884"/>
    <n v="18243"/>
    <n v="1.02"/>
    <n v="1.02"/>
    <n v="1.03"/>
    <n v="1.03"/>
    <n v="1.02"/>
    <n v="1.03"/>
    <m/>
    <m/>
    <m/>
    <m/>
    <m/>
  </r>
  <r>
    <x v="247"/>
    <n v="18020"/>
    <n v="17858"/>
    <n v="18172"/>
    <n v="18667"/>
    <n v="18495"/>
    <n v="18842"/>
    <n v="1.1000000000000001"/>
    <n v="1.0900000000000001"/>
    <n v="1.1100000000000001"/>
    <n v="1.02"/>
    <n v="1.01"/>
    <n v="1.02"/>
    <m/>
    <m/>
    <m/>
    <m/>
    <m/>
  </r>
  <r>
    <x v="248"/>
    <n v="16540"/>
    <n v="16366"/>
    <n v="16720"/>
    <n v="18638"/>
    <n v="18463"/>
    <n v="18815"/>
    <n v="1.1200000000000001"/>
    <n v="1.1200000000000001"/>
    <n v="1.1299999999999999"/>
    <n v="0.99"/>
    <n v="0.99"/>
    <n v="1"/>
    <m/>
    <m/>
    <m/>
    <m/>
    <m/>
  </r>
  <r>
    <x v="249"/>
    <n v="16122"/>
    <n v="15969"/>
    <n v="16314"/>
    <n v="17426"/>
    <n v="17259"/>
    <n v="17602"/>
    <n v="0.99"/>
    <n v="0.98"/>
    <n v="1"/>
    <n v="0.98"/>
    <n v="0.98"/>
    <n v="0.99"/>
    <m/>
    <m/>
    <m/>
    <m/>
    <m/>
  </r>
  <r>
    <x v="250"/>
    <n v="15047"/>
    <n v="14903"/>
    <n v="15212"/>
    <n v="16433"/>
    <n v="16274"/>
    <n v="16604"/>
    <n v="0.91"/>
    <n v="0.9"/>
    <n v="0.92"/>
    <n v="0.97"/>
    <n v="0.97"/>
    <n v="0.98"/>
    <m/>
    <m/>
    <m/>
    <m/>
    <m/>
  </r>
  <r>
    <x v="251"/>
    <n v="15142"/>
    <n v="14940"/>
    <n v="15315"/>
    <n v="15713"/>
    <n v="15544"/>
    <n v="15890"/>
    <n v="0.84"/>
    <n v="0.84"/>
    <n v="0.85"/>
    <n v="0.96"/>
    <n v="0.95"/>
    <n v="0.96"/>
    <m/>
    <m/>
    <m/>
    <m/>
    <m/>
  </r>
  <r>
    <x v="252"/>
    <n v="19033"/>
    <n v="18852"/>
    <n v="19274"/>
    <n v="16336"/>
    <n v="16166"/>
    <n v="16529"/>
    <n v="0.88"/>
    <n v="0.87"/>
    <n v="0.88"/>
    <n v="0.96"/>
    <n v="0.96"/>
    <n v="0.97"/>
    <m/>
    <m/>
    <m/>
    <m/>
    <m/>
  </r>
  <r>
    <x v="253"/>
    <n v="18429"/>
    <n v="18231"/>
    <n v="18605"/>
    <n v="16913"/>
    <n v="16731"/>
    <n v="17101"/>
    <n v="0.97"/>
    <n v="0.96"/>
    <n v="0.98"/>
    <n v="0.97"/>
    <n v="0.96"/>
    <n v="0.97"/>
    <m/>
    <m/>
    <m/>
    <m/>
    <m/>
  </r>
  <r>
    <x v="254"/>
    <n v="17921"/>
    <n v="17724"/>
    <n v="18103"/>
    <n v="17631"/>
    <n v="17437"/>
    <n v="17824"/>
    <n v="1.07"/>
    <n v="1.06"/>
    <n v="1.08"/>
    <n v="0.99"/>
    <n v="0.98"/>
    <n v="0.99"/>
    <m/>
    <m/>
    <m/>
    <m/>
    <m/>
  </r>
  <r>
    <x v="255"/>
    <n v="17646"/>
    <n v="17471"/>
    <n v="17849"/>
    <n v="18257"/>
    <n v="18069"/>
    <n v="18457"/>
    <n v="1.1599999999999999"/>
    <n v="1.1499999999999999"/>
    <n v="1.17"/>
    <n v="1.02"/>
    <n v="1.02"/>
    <n v="1.03"/>
    <m/>
    <m/>
    <m/>
    <m/>
    <m/>
  </r>
  <r>
    <x v="256"/>
    <n v="18348"/>
    <n v="18182"/>
    <n v="18550"/>
    <n v="18086"/>
    <n v="17902"/>
    <n v="18277"/>
    <n v="1.1100000000000001"/>
    <n v="1.1000000000000001"/>
    <n v="1.1200000000000001"/>
    <n v="1.04"/>
    <n v="1.03"/>
    <n v="1.04"/>
    <m/>
    <m/>
    <m/>
    <m/>
    <m/>
  </r>
  <r>
    <x v="257"/>
    <n v="16313"/>
    <n v="16152"/>
    <n v="16497"/>
    <n v="17557"/>
    <n v="17382"/>
    <n v="17750"/>
    <n v="1.04"/>
    <n v="1.03"/>
    <n v="1.04"/>
    <n v="1.05"/>
    <n v="1.05"/>
    <n v="1.05"/>
    <m/>
    <m/>
    <m/>
    <m/>
    <m/>
  </r>
  <r>
    <x v="258"/>
    <n v="16482"/>
    <n v="16302"/>
    <n v="16674"/>
    <n v="17197"/>
    <n v="17027"/>
    <n v="17392"/>
    <n v="0.98"/>
    <n v="0.97"/>
    <n v="0.98"/>
    <n v="1.05"/>
    <n v="1.05"/>
    <n v="1.06"/>
    <m/>
    <m/>
    <m/>
    <m/>
    <m/>
  </r>
  <r>
    <x v="259"/>
    <n v="20446"/>
    <n v="20237"/>
    <n v="20634"/>
    <n v="17897"/>
    <n v="17718"/>
    <n v="18088"/>
    <n v="0.98"/>
    <n v="0.97"/>
    <n v="0.99"/>
    <n v="1.04"/>
    <n v="1.04"/>
    <n v="1.05"/>
    <m/>
    <m/>
    <m/>
    <m/>
    <m/>
  </r>
  <r>
    <x v="260"/>
    <n v="19429"/>
    <n v="19241"/>
    <n v="19608"/>
    <n v="18168"/>
    <n v="17983"/>
    <n v="18353"/>
    <n v="1"/>
    <n v="1"/>
    <n v="1.01"/>
    <n v="1.04"/>
    <n v="1.03"/>
    <n v="1.04"/>
    <m/>
    <m/>
    <m/>
    <m/>
    <m/>
  </r>
  <r>
    <x v="261"/>
    <n v="18591"/>
    <n v="18412"/>
    <n v="18759"/>
    <n v="18737"/>
    <n v="18548"/>
    <n v="18918"/>
    <n v="1.07"/>
    <n v="1.06"/>
    <n v="1.08"/>
    <n v="1.02"/>
    <n v="1.02"/>
    <n v="1.03"/>
    <m/>
    <m/>
    <m/>
    <m/>
    <m/>
  </r>
  <r>
    <x v="262"/>
    <n v="17260"/>
    <n v="17085"/>
    <n v="17500"/>
    <n v="18932"/>
    <n v="18744"/>
    <n v="19125"/>
    <n v="1.1000000000000001"/>
    <n v="1.0900000000000001"/>
    <n v="1.1100000000000001"/>
    <n v="1"/>
    <n v="0.99"/>
    <n v="1"/>
    <m/>
    <m/>
    <m/>
    <m/>
    <m/>
  </r>
  <r>
    <x v="263"/>
    <n v="16785"/>
    <n v="16576"/>
    <n v="16973"/>
    <n v="18016"/>
    <n v="17828"/>
    <n v="18210"/>
    <n v="1.01"/>
    <n v="1"/>
    <n v="1.01"/>
    <n v="0.98"/>
    <n v="0.97"/>
    <n v="0.98"/>
    <m/>
    <m/>
    <m/>
    <m/>
    <m/>
  </r>
  <r>
    <x v="264"/>
    <n v="14448"/>
    <n v="14288"/>
    <n v="14596"/>
    <n v="16771"/>
    <n v="16590"/>
    <n v="16957"/>
    <n v="0.92"/>
    <n v="0.92"/>
    <n v="0.93"/>
    <n v="0.95"/>
    <n v="0.95"/>
    <n v="0.96"/>
    <m/>
    <m/>
    <m/>
    <m/>
    <m/>
  </r>
  <r>
    <x v="265"/>
    <n v="14505"/>
    <n v="14318"/>
    <n v="14694"/>
    <n v="15749"/>
    <n v="15567"/>
    <n v="15940"/>
    <n v="0.84"/>
    <n v="0.83"/>
    <n v="0.85"/>
    <n v="0.94"/>
    <n v="0.94"/>
    <n v="0.94"/>
    <m/>
    <m/>
    <m/>
    <m/>
    <m/>
  </r>
  <r>
    <x v="266"/>
    <n v="18471"/>
    <n v="18284"/>
    <n v="18641"/>
    <n v="16052"/>
    <n v="15866"/>
    <n v="16226"/>
    <n v="0.85"/>
    <n v="0.84"/>
    <n v="0.85"/>
    <n v="0.94"/>
    <n v="0.93"/>
    <n v="0.94"/>
    <m/>
    <m/>
    <m/>
    <m/>
    <m/>
  </r>
  <r>
    <x v="267"/>
    <n v="17425"/>
    <n v="17251"/>
    <n v="17592"/>
    <n v="16212"/>
    <n v="16035"/>
    <n v="16381"/>
    <n v="0.9"/>
    <n v="0.89"/>
    <n v="0.91"/>
    <n v="0.94"/>
    <n v="0.93"/>
    <n v="0.94"/>
    <m/>
    <m/>
    <m/>
    <m/>
    <m/>
  </r>
  <r>
    <x v="268"/>
    <n v="16895"/>
    <n v="16661"/>
    <n v="17078"/>
    <n v="16824"/>
    <n v="16628"/>
    <n v="17001"/>
    <n v="1"/>
    <n v="0.99"/>
    <n v="1.01"/>
    <n v="0.94"/>
    <n v="0.94"/>
    <n v="0.95"/>
    <m/>
    <m/>
    <m/>
    <m/>
    <m/>
  </r>
  <r>
    <x v="269"/>
    <n v="16012"/>
    <n v="15836"/>
    <n v="16185"/>
    <n v="17201"/>
    <n v="17008"/>
    <n v="17374"/>
    <n v="1.0900000000000001"/>
    <n v="1.08"/>
    <n v="1.1000000000000001"/>
    <n v="0.96"/>
    <n v="0.95"/>
    <n v="0.96"/>
    <m/>
    <m/>
    <m/>
    <m/>
    <m/>
  </r>
  <r>
    <x v="270"/>
    <n v="16412"/>
    <n v="16243"/>
    <n v="16583"/>
    <n v="16686"/>
    <n v="16497"/>
    <n v="16859"/>
    <n v="1.04"/>
    <n v="1.03"/>
    <n v="1.05"/>
    <n v="0.98"/>
    <n v="0.98"/>
    <n v="0.98"/>
    <m/>
    <m/>
    <m/>
    <m/>
    <m/>
  </r>
  <r>
    <x v="271"/>
    <n v="15492"/>
    <n v="15321"/>
    <n v="15676"/>
    <n v="16203"/>
    <n v="16015"/>
    <n v="16380"/>
    <n v="1"/>
    <n v="0.99"/>
    <n v="1.01"/>
    <n v="1"/>
    <n v="1"/>
    <n v="1.01"/>
    <m/>
    <m/>
    <m/>
    <m/>
    <m/>
  </r>
  <r>
    <x v="272"/>
    <n v="15343"/>
    <n v="15155"/>
    <n v="15495"/>
    <n v="15815"/>
    <n v="15639"/>
    <n v="15985"/>
    <n v="0.94"/>
    <n v="0.93"/>
    <n v="0.95"/>
    <n v="1.03"/>
    <n v="1.03"/>
    <n v="1.04"/>
    <m/>
    <m/>
    <m/>
    <m/>
    <m/>
  </r>
  <r>
    <x v="273"/>
    <n v="20712"/>
    <n v="20477"/>
    <n v="20889"/>
    <n v="16990"/>
    <n v="16799"/>
    <n v="17161"/>
    <n v="0.99"/>
    <n v="0.98"/>
    <n v="0.99"/>
    <n v="1.07"/>
    <n v="1.06"/>
    <n v="1.07"/>
    <m/>
    <m/>
    <m/>
    <m/>
    <m/>
  </r>
  <r>
    <x v="274"/>
    <n v="20739"/>
    <n v="20535"/>
    <n v="20948"/>
    <n v="18071"/>
    <n v="17872"/>
    <n v="18252"/>
    <n v="1.08"/>
    <n v="1.07"/>
    <n v="1.0900000000000001"/>
    <n v="1.0900000000000001"/>
    <n v="1.08"/>
    <n v="1.0900000000000001"/>
    <m/>
    <m/>
    <m/>
    <m/>
    <m/>
  </r>
  <r>
    <x v="275"/>
    <n v="20604"/>
    <n v="20386"/>
    <n v="20838"/>
    <n v="19349"/>
    <n v="19138"/>
    <n v="19542"/>
    <n v="1.19"/>
    <n v="1.19"/>
    <n v="1.2"/>
    <n v="1.1200000000000001"/>
    <n v="1.1200000000000001"/>
    <n v="1.1299999999999999"/>
    <m/>
    <m/>
    <m/>
    <m/>
    <m/>
  </r>
  <r>
    <x v="276"/>
    <n v="20867"/>
    <n v="20644"/>
    <n v="21037"/>
    <n v="20730"/>
    <n v="20510"/>
    <n v="20928"/>
    <n v="1.31"/>
    <n v="1.3"/>
    <n v="1.32"/>
    <n v="1.1399999999999999"/>
    <n v="1.1399999999999999"/>
    <n v="1.1499999999999999"/>
    <m/>
    <m/>
    <m/>
    <m/>
    <m/>
  </r>
  <r>
    <x v="277"/>
    <n v="21540"/>
    <n v="21351"/>
    <n v="21740"/>
    <n v="20937"/>
    <n v="20729"/>
    <n v="21141"/>
    <n v="1.23"/>
    <n v="1.22"/>
    <n v="1.24"/>
    <n v="1.1499999999999999"/>
    <n v="1.1499999999999999"/>
    <n v="1.1599999999999999"/>
    <m/>
    <m/>
    <m/>
    <m/>
    <m/>
  </r>
  <r>
    <x v="278"/>
    <n v="20433"/>
    <n v="20248"/>
    <n v="20666"/>
    <n v="20861"/>
    <n v="20657"/>
    <n v="21070"/>
    <n v="1.1499999999999999"/>
    <n v="1.1499999999999999"/>
    <n v="1.1599999999999999"/>
    <n v="1.1599999999999999"/>
    <n v="1.1599999999999999"/>
    <n v="1.17"/>
    <m/>
    <m/>
    <m/>
    <m/>
    <m/>
  </r>
  <r>
    <x v="279"/>
    <n v="20792"/>
    <n v="20621"/>
    <n v="20971"/>
    <n v="20908"/>
    <n v="20716"/>
    <n v="21103"/>
    <n v="1.08"/>
    <n v="1.07"/>
    <n v="1.0900000000000001"/>
    <n v="1.1599999999999999"/>
    <n v="1.1599999999999999"/>
    <n v="1.1599999999999999"/>
    <m/>
    <m/>
    <m/>
    <m/>
    <m/>
  </r>
  <r>
    <x v="280"/>
    <n v="26076"/>
    <n v="25841"/>
    <n v="26289"/>
    <n v="22210"/>
    <n v="22015"/>
    <n v="22416"/>
    <n v="1.07"/>
    <n v="1.06"/>
    <n v="1.08"/>
    <n v="1.1499999999999999"/>
    <n v="1.1499999999999999"/>
    <n v="1.1599999999999999"/>
    <m/>
    <m/>
    <m/>
    <m/>
    <m/>
  </r>
  <r>
    <x v="281"/>
    <n v="25860"/>
    <n v="25621"/>
    <n v="26059"/>
    <n v="23290"/>
    <n v="23083"/>
    <n v="23496"/>
    <n v="1.1100000000000001"/>
    <n v="1.1100000000000001"/>
    <n v="1.1200000000000001"/>
    <n v="1.1499999999999999"/>
    <n v="1.1399999999999999"/>
    <n v="1.1499999999999999"/>
    <m/>
    <m/>
    <m/>
    <m/>
    <m/>
  </r>
  <r>
    <x v="282"/>
    <n v="25170"/>
    <n v="24968"/>
    <n v="25379"/>
    <n v="24475"/>
    <n v="24263"/>
    <n v="24674"/>
    <n v="1.17"/>
    <n v="1.17"/>
    <n v="1.18"/>
    <n v="1.1299999999999999"/>
    <n v="1.1299999999999999"/>
    <n v="1.1299999999999999"/>
    <m/>
    <m/>
    <m/>
    <m/>
    <m/>
  </r>
  <r>
    <x v="283"/>
    <n v="24654"/>
    <n v="24423"/>
    <n v="24874"/>
    <n v="25440"/>
    <n v="25213"/>
    <n v="25650"/>
    <n v="1.22"/>
    <n v="1.21"/>
    <n v="1.22"/>
    <n v="1.1100000000000001"/>
    <n v="1.1000000000000001"/>
    <n v="1.1100000000000001"/>
    <m/>
    <m/>
    <m/>
    <m/>
    <m/>
  </r>
  <r>
    <x v="284"/>
    <n v="24453"/>
    <n v="24255"/>
    <n v="24673"/>
    <n v="25034"/>
    <n v="24817"/>
    <n v="25246"/>
    <n v="1.1299999999999999"/>
    <n v="1.1200000000000001"/>
    <n v="1.1299999999999999"/>
    <n v="1.0900000000000001"/>
    <n v="1.08"/>
    <n v="1.0900000000000001"/>
    <m/>
    <m/>
    <m/>
    <m/>
    <m/>
  </r>
  <r>
    <x v="285"/>
    <n v="23004"/>
    <n v="22818"/>
    <n v="23211"/>
    <n v="24320"/>
    <n v="24116"/>
    <n v="24534"/>
    <n v="1.04"/>
    <n v="1.04"/>
    <n v="1.05"/>
    <n v="1.07"/>
    <n v="1.06"/>
    <n v="1.07"/>
    <m/>
    <m/>
    <m/>
    <m/>
    <m/>
  </r>
  <r>
    <x v="286"/>
    <n v="22264"/>
    <n v="22015"/>
    <n v="22478"/>
    <n v="23594"/>
    <n v="23378"/>
    <n v="23809"/>
    <n v="0.96"/>
    <n v="0.96"/>
    <n v="0.97"/>
    <n v="1.05"/>
    <n v="1.05"/>
    <n v="1.06"/>
    <m/>
    <m/>
    <m/>
    <m/>
    <m/>
  </r>
  <r>
    <x v="287"/>
    <n v="28019"/>
    <n v="27762"/>
    <n v="28233"/>
    <n v="24435"/>
    <n v="24212"/>
    <n v="24649"/>
    <n v="0.96"/>
    <n v="0.95"/>
    <n v="0.97"/>
    <n v="1.04"/>
    <n v="1.04"/>
    <n v="1.04"/>
    <m/>
    <m/>
    <m/>
    <m/>
    <m/>
  </r>
  <r>
    <x v="288"/>
    <n v="26532"/>
    <n v="26288"/>
    <n v="26777"/>
    <n v="24955"/>
    <n v="24721"/>
    <n v="25175"/>
    <n v="1"/>
    <n v="0.99"/>
    <n v="1"/>
    <n v="1.03"/>
    <n v="1.02"/>
    <n v="1.03"/>
    <m/>
    <m/>
    <m/>
    <m/>
    <m/>
  </r>
  <r>
    <x v="289"/>
    <n v="25421"/>
    <n v="25173"/>
    <n v="25632"/>
    <n v="25559"/>
    <n v="25310"/>
    <n v="25780"/>
    <n v="1.05"/>
    <n v="1.04"/>
    <n v="1.06"/>
    <n v="1.01"/>
    <n v="1.01"/>
    <n v="1.01"/>
    <m/>
    <m/>
    <m/>
    <m/>
    <m/>
  </r>
  <r>
    <x v="290"/>
    <n v="23733"/>
    <n v="23508"/>
    <n v="23911"/>
    <n v="25926"/>
    <n v="25683"/>
    <n v="26138"/>
    <n v="1.1000000000000001"/>
    <n v="1.0900000000000001"/>
    <n v="1.1100000000000001"/>
    <n v="0.99"/>
    <n v="0.99"/>
    <n v="1"/>
    <m/>
    <m/>
    <m/>
    <m/>
    <m/>
  </r>
  <r>
    <x v="291"/>
    <n v="23107"/>
    <n v="22913"/>
    <n v="23324"/>
    <n v="24698"/>
    <n v="24470"/>
    <n v="24911"/>
    <n v="1.01"/>
    <n v="1"/>
    <n v="1.02"/>
    <n v="0.97"/>
    <n v="0.97"/>
    <n v="0.98"/>
    <m/>
    <m/>
    <m/>
    <m/>
    <m/>
  </r>
  <r>
    <x v="292"/>
    <n v="20616"/>
    <n v="20407"/>
    <n v="20782"/>
    <n v="23219"/>
    <n v="23000"/>
    <n v="23412"/>
    <n v="0.93"/>
    <n v="0.92"/>
    <n v="0.94"/>
    <n v="0.96"/>
    <n v="0.96"/>
    <n v="0.96"/>
    <m/>
    <m/>
    <m/>
    <m/>
    <m/>
  </r>
  <r>
    <x v="293"/>
    <n v="19976"/>
    <n v="19764"/>
    <n v="20161"/>
    <n v="21858"/>
    <n v="21648"/>
    <n v="22044"/>
    <n v="0.86"/>
    <n v="0.85"/>
    <n v="0.86"/>
    <n v="0.94"/>
    <n v="0.93"/>
    <n v="0.94"/>
    <m/>
    <m/>
    <m/>
    <m/>
    <m/>
  </r>
  <r>
    <x v="294"/>
    <n v="23036"/>
    <n v="22792"/>
    <n v="23237"/>
    <n v="21684"/>
    <n v="21469"/>
    <n v="21876"/>
    <n v="0.84"/>
    <n v="0.83"/>
    <n v="0.84"/>
    <n v="0.91"/>
    <n v="0.91"/>
    <n v="0.91"/>
    <m/>
    <m/>
    <m/>
    <m/>
    <m/>
  </r>
  <r>
    <x v="295"/>
    <n v="20566"/>
    <n v="20356"/>
    <n v="20737"/>
    <n v="21049"/>
    <n v="20830"/>
    <n v="21229"/>
    <n v="0.85"/>
    <n v="0.85"/>
    <n v="0.86"/>
    <n v="0.88"/>
    <n v="0.88"/>
    <n v="0.88"/>
    <m/>
    <m/>
    <m/>
    <m/>
    <m/>
  </r>
  <r>
    <x v="296"/>
    <n v="18525"/>
    <n v="18326"/>
    <n v="18744"/>
    <n v="20526"/>
    <n v="20309"/>
    <n v="20720"/>
    <n v="0.88"/>
    <n v="0.88"/>
    <n v="0.89"/>
    <n v="0.85"/>
    <n v="0.85"/>
    <n v="0.85"/>
    <m/>
    <m/>
    <m/>
    <m/>
    <m/>
  </r>
  <r>
    <x v="297"/>
    <n v="16484"/>
    <n v="16288"/>
    <n v="16660"/>
    <n v="19653"/>
    <n v="19440"/>
    <n v="19844"/>
    <n v="0.9"/>
    <n v="0.89"/>
    <n v="0.9"/>
    <n v="0.83"/>
    <n v="0.82"/>
    <n v="0.83"/>
    <m/>
    <m/>
    <m/>
    <m/>
    <m/>
  </r>
  <r>
    <x v="298"/>
    <n v="14918"/>
    <n v="14749"/>
    <n v="15119"/>
    <n v="17624"/>
    <n v="17430"/>
    <n v="17815"/>
    <n v="0.81"/>
    <n v="0.81"/>
    <n v="0.82"/>
    <n v="0.83"/>
    <n v="0.83"/>
    <n v="0.83"/>
    <m/>
    <m/>
    <m/>
    <m/>
    <m/>
  </r>
  <r>
    <x v="299"/>
    <n v="16300"/>
    <n v="16135"/>
    <n v="16466"/>
    <n v="16557"/>
    <n v="16374"/>
    <n v="16747"/>
    <n v="0.79"/>
    <n v="0.78"/>
    <n v="0.79"/>
    <n v="0.86"/>
    <n v="0.85"/>
    <n v="0.86"/>
    <m/>
    <m/>
    <m/>
    <m/>
    <m/>
  </r>
  <r>
    <x v="300"/>
    <n v="18083"/>
    <n v="17916"/>
    <n v="18278"/>
    <n v="16446"/>
    <n v="16272"/>
    <n v="16631"/>
    <n v="0.8"/>
    <n v="0.8"/>
    <n v="0.81"/>
    <n v="0.89"/>
    <n v="0.89"/>
    <n v="0.9"/>
    <m/>
    <m/>
    <m/>
    <m/>
    <m/>
  </r>
  <r>
    <x v="301"/>
    <n v="22344"/>
    <n v="22138"/>
    <n v="22542"/>
    <n v="17911"/>
    <n v="17734"/>
    <n v="18101"/>
    <n v="0.91"/>
    <n v="0.91"/>
    <n v="0.92"/>
    <n v="0.93"/>
    <n v="0.93"/>
    <n v="0.94"/>
    <m/>
    <m/>
    <m/>
    <m/>
    <m/>
  </r>
  <r>
    <x v="302"/>
    <n v="18571"/>
    <n v="18379"/>
    <n v="18789"/>
    <n v="18824"/>
    <n v="18642"/>
    <n v="19019"/>
    <n v="1.07"/>
    <n v="1.06"/>
    <n v="1.08"/>
    <n v="0.95"/>
    <n v="0.94"/>
    <n v="0.95"/>
    <m/>
    <m/>
    <m/>
    <m/>
    <m/>
  </r>
  <r>
    <x v="303"/>
    <n v="16289"/>
    <n v="16110"/>
    <n v="16462"/>
    <n v="18822"/>
    <n v="18636"/>
    <n v="19017"/>
    <n v="1.1399999999999999"/>
    <n v="1.1299999999999999"/>
    <n v="1.1399999999999999"/>
    <n v="0.95"/>
    <n v="0.94"/>
    <n v="0.95"/>
    <m/>
    <m/>
    <m/>
    <m/>
    <m/>
  </r>
  <r>
    <x v="304"/>
    <n v="14568"/>
    <n v="14422"/>
    <n v="14716"/>
    <n v="17943"/>
    <n v="17762"/>
    <n v="18127"/>
    <n v="1.0900000000000001"/>
    <n v="1.08"/>
    <n v="1.1000000000000001"/>
    <n v="0.95"/>
    <n v="0.95"/>
    <n v="0.96"/>
    <m/>
    <m/>
    <m/>
    <m/>
    <m/>
  </r>
  <r>
    <x v="305"/>
    <n v="15010"/>
    <n v="14842"/>
    <n v="15190"/>
    <n v="16109"/>
    <n v="15938"/>
    <n v="16289"/>
    <n v="0.9"/>
    <n v="0.89"/>
    <n v="0.91"/>
    <n v="0.97"/>
    <n v="0.96"/>
    <n v="0.97"/>
    <m/>
    <m/>
    <m/>
    <m/>
    <m/>
  </r>
  <r>
    <x v="306"/>
    <n v="16110"/>
    <n v="15950"/>
    <n v="16272"/>
    <n v="15494"/>
    <n v="15331"/>
    <n v="15660"/>
    <n v="0.82"/>
    <n v="0.81"/>
    <n v="0.83"/>
    <n v="0.98"/>
    <n v="0.98"/>
    <n v="0.98"/>
    <m/>
    <m/>
    <m/>
    <m/>
    <m/>
  </r>
  <r>
    <x v="307"/>
    <n v="17560"/>
    <n v="17380"/>
    <n v="17758"/>
    <n v="15812"/>
    <n v="15648"/>
    <n v="15984"/>
    <n v="0.84"/>
    <n v="0.83"/>
    <n v="0.85"/>
    <n v="0.99"/>
    <n v="0.98"/>
    <n v="0.99"/>
    <m/>
    <m/>
    <m/>
    <m/>
    <m/>
  </r>
  <r>
    <x v="308"/>
    <n v="21342"/>
    <n v="21166"/>
    <n v="21536"/>
    <n v="17506"/>
    <n v="17334"/>
    <n v="17689"/>
    <n v="0.98"/>
    <n v="0.97"/>
    <n v="0.98"/>
    <n v="0.99"/>
    <n v="0.99"/>
    <n v="0.99"/>
    <m/>
    <m/>
    <m/>
    <m/>
    <m/>
  </r>
  <r>
    <x v="309"/>
    <n v="19162"/>
    <n v="18976"/>
    <n v="19340"/>
    <n v="18544"/>
    <n v="18368"/>
    <n v="18726"/>
    <n v="1.1499999999999999"/>
    <n v="1.1399999999999999"/>
    <n v="1.1599999999999999"/>
    <n v="1"/>
    <n v="0.99"/>
    <n v="1"/>
    <m/>
    <m/>
    <m/>
    <m/>
    <m/>
  </r>
  <r>
    <x v="310"/>
    <n v="17011"/>
    <n v="16822"/>
    <n v="17193"/>
    <n v="18769"/>
    <n v="18586"/>
    <n v="18957"/>
    <n v="1.21"/>
    <n v="1.2"/>
    <n v="1.22"/>
    <n v="1.01"/>
    <n v="1.01"/>
    <n v="1.02"/>
    <m/>
    <m/>
    <m/>
    <m/>
    <m/>
  </r>
  <r>
    <x v="311"/>
    <n v="15612"/>
    <n v="15422"/>
    <n v="15770"/>
    <n v="18282"/>
    <n v="18096"/>
    <n v="18460"/>
    <n v="1.1599999999999999"/>
    <n v="1.1499999999999999"/>
    <n v="1.17"/>
    <n v="1.02"/>
    <n v="1.02"/>
    <n v="1.03"/>
    <m/>
    <m/>
    <m/>
    <m/>
    <m/>
  </r>
  <r>
    <x v="312"/>
    <n v="15393"/>
    <n v="15218"/>
    <n v="15582"/>
    <n v="16795"/>
    <n v="16609"/>
    <n v="16971"/>
    <n v="0.96"/>
    <n v="0.95"/>
    <n v="0.97"/>
    <n v="1"/>
    <n v="0.99"/>
    <n v="1"/>
    <m/>
    <m/>
    <m/>
    <m/>
    <m/>
  </r>
  <r>
    <x v="313"/>
    <n v="13360"/>
    <n v="13159"/>
    <n v="13519"/>
    <n v="15344"/>
    <n v="15155"/>
    <n v="15516"/>
    <n v="0.83"/>
    <n v="0.82"/>
    <n v="0.83"/>
    <n v="0.96"/>
    <n v="0.96"/>
    <n v="0.96"/>
    <m/>
    <m/>
    <m/>
    <m/>
    <m/>
  </r>
  <r>
    <x v="314"/>
    <n v="13925"/>
    <n v="13782"/>
    <n v="14073"/>
    <n v="14573"/>
    <n v="14395"/>
    <n v="14736"/>
    <n v="0.78"/>
    <n v="0.77"/>
    <n v="0.78"/>
    <n v="0.91"/>
    <n v="0.91"/>
    <n v="0.92"/>
    <m/>
    <m/>
    <m/>
    <m/>
    <m/>
  </r>
  <r>
    <x v="315"/>
    <n v="16614"/>
    <n v="16415"/>
    <n v="16811"/>
    <n v="14823"/>
    <n v="14643"/>
    <n v="14996"/>
    <n v="0.81"/>
    <n v="0.8"/>
    <n v="0.82"/>
    <n v="0.88"/>
    <n v="0.87"/>
    <n v="0.88"/>
    <m/>
    <m/>
    <m/>
    <m/>
    <m/>
  </r>
  <r>
    <x v="316"/>
    <n v="15204"/>
    <n v="15017"/>
    <n v="15390"/>
    <n v="14776"/>
    <n v="14593"/>
    <n v="14948"/>
    <n v="0.88"/>
    <n v="0.87"/>
    <n v="0.89"/>
    <n v="0.88"/>
    <n v="0.87"/>
    <n v="0.88"/>
    <m/>
    <m/>
    <m/>
    <m/>
    <m/>
  </r>
  <r>
    <x v="317"/>
    <n v="14499"/>
    <n v="14326"/>
    <n v="14665"/>
    <n v="15060"/>
    <n v="14885"/>
    <n v="15234"/>
    <n v="0.98"/>
    <n v="0.97"/>
    <n v="0.99"/>
    <n v="0.88"/>
    <n v="0.88"/>
    <n v="0.89"/>
    <m/>
    <m/>
    <m/>
    <m/>
    <m/>
  </r>
  <r>
    <x v="318"/>
    <n v="13417"/>
    <n v="13271"/>
    <n v="13538"/>
    <n v="14933"/>
    <n v="14757"/>
    <n v="15101"/>
    <n v="1.02"/>
    <n v="1.02"/>
    <n v="1.03"/>
    <n v="0.9"/>
    <n v="0.9"/>
    <n v="0.91"/>
    <m/>
    <m/>
    <m/>
    <m/>
    <m/>
  </r>
  <r>
    <x v="319"/>
    <n v="13387"/>
    <n v="13228"/>
    <n v="13509"/>
    <n v="14127"/>
    <n v="13960"/>
    <n v="14275"/>
    <n v="0.95"/>
    <n v="0.95"/>
    <n v="0.96"/>
    <n v="0.92"/>
    <n v="0.92"/>
    <n v="0.93"/>
    <m/>
    <m/>
    <m/>
    <m/>
    <m/>
  </r>
  <r>
    <x v="320"/>
    <n v="11977"/>
    <n v="11822"/>
    <n v="12136"/>
    <n v="13320"/>
    <n v="13161"/>
    <n v="13462"/>
    <n v="0.9"/>
    <n v="0.9"/>
    <n v="0.91"/>
    <n v="0.93"/>
    <n v="0.92"/>
    <n v="0.93"/>
    <m/>
    <m/>
    <m/>
    <m/>
    <m/>
  </r>
  <r>
    <x v="321"/>
    <n v="12008"/>
    <n v="11843"/>
    <n v="12156"/>
    <n v="12697"/>
    <n v="12541"/>
    <n v="12835"/>
    <n v="0.84"/>
    <n v="0.84"/>
    <n v="0.85"/>
    <n v="0.94"/>
    <n v="0.93"/>
    <n v="0.94"/>
    <m/>
    <m/>
    <m/>
    <m/>
    <m/>
  </r>
  <r>
    <x v="322"/>
    <n v="15285"/>
    <n v="15113"/>
    <n v="15426"/>
    <n v="13164"/>
    <n v="13001"/>
    <n v="13307"/>
    <n v="0.88"/>
    <n v="0.87"/>
    <n v="0.89"/>
    <n v="0.94"/>
    <n v="0.94"/>
    <n v="0.94"/>
    <m/>
    <m/>
    <m/>
    <m/>
    <m/>
  </r>
  <r>
    <x v="323"/>
    <n v="13825"/>
    <n v="13665"/>
    <n v="13966"/>
    <n v="13274"/>
    <n v="13110"/>
    <n v="13421"/>
    <n v="0.94"/>
    <n v="0.93"/>
    <n v="0.95"/>
    <n v="0.94"/>
    <n v="0.94"/>
    <n v="0.94"/>
    <m/>
    <m/>
    <m/>
    <m/>
    <m/>
  </r>
  <r>
    <x v="324"/>
    <n v="13187"/>
    <n v="13042"/>
    <n v="13352"/>
    <n v="13576"/>
    <n v="13416"/>
    <n v="13725"/>
    <n v="1.02"/>
    <n v="1.01"/>
    <n v="1.03"/>
    <n v="0.94"/>
    <n v="0.94"/>
    <n v="0.94"/>
    <m/>
    <m/>
    <m/>
    <m/>
    <m/>
  </r>
  <r>
    <x v="325"/>
    <n v="11601"/>
    <n v="11434"/>
    <n v="11744"/>
    <n v="13475"/>
    <n v="13313"/>
    <n v="13622"/>
    <n v="1.06"/>
    <n v="1.05"/>
    <n v="1.07"/>
    <n v="0.93"/>
    <n v="0.93"/>
    <n v="0.94"/>
    <m/>
    <m/>
    <m/>
    <m/>
    <m/>
  </r>
  <r>
    <x v="326"/>
    <n v="11473"/>
    <n v="11326"/>
    <n v="11598"/>
    <n v="12521"/>
    <n v="12367"/>
    <n v="12665"/>
    <n v="0.95"/>
    <n v="0.94"/>
    <n v="0.96"/>
    <n v="0.93"/>
    <n v="0.92"/>
    <n v="0.93"/>
    <m/>
    <m/>
    <m/>
    <m/>
    <m/>
  </r>
  <r>
    <x v="327"/>
    <n v="10265"/>
    <n v="10125"/>
    <n v="10397"/>
    <n v="11631"/>
    <n v="11482"/>
    <n v="11772"/>
    <n v="0.88"/>
    <n v="0.87"/>
    <n v="0.88"/>
    <n v="0.92"/>
    <n v="0.92"/>
    <n v="0.92"/>
    <m/>
    <m/>
    <m/>
    <m/>
    <m/>
  </r>
  <r>
    <x v="328"/>
    <n v="9925"/>
    <n v="9794"/>
    <n v="10050"/>
    <n v="10816"/>
    <n v="10670"/>
    <n v="10947"/>
    <n v="0.8"/>
    <n v="0.79"/>
    <n v="0.8"/>
    <n v="0.91"/>
    <n v="0.9"/>
    <n v="0.91"/>
    <m/>
    <m/>
    <m/>
    <m/>
    <m/>
  </r>
  <r>
    <x v="329"/>
    <n v="12462"/>
    <n v="12343"/>
    <n v="12588"/>
    <n v="11031"/>
    <n v="10897"/>
    <n v="11158"/>
    <n v="0.82"/>
    <n v="0.81"/>
    <n v="0.83"/>
    <n v="0.9"/>
    <n v="0.89"/>
    <n v="0.9"/>
    <m/>
    <m/>
    <m/>
    <m/>
    <m/>
  </r>
  <r>
    <x v="330"/>
    <n v="11277"/>
    <n v="11140"/>
    <n v="11401"/>
    <n v="10982"/>
    <n v="10851"/>
    <n v="11109"/>
    <n v="0.88"/>
    <n v="0.87"/>
    <n v="0.88"/>
    <n v="0.88"/>
    <n v="0.88"/>
    <n v="0.88"/>
    <m/>
    <m/>
    <m/>
    <m/>
    <m/>
  </r>
  <r>
    <x v="331"/>
    <n v="10265"/>
    <n v="10152"/>
    <n v="10382"/>
    <n v="10982"/>
    <n v="10857"/>
    <n v="11105"/>
    <n v="0.94"/>
    <n v="0.94"/>
    <n v="0.95"/>
    <n v="0.88"/>
    <n v="0.88"/>
    <n v="0.88"/>
    <m/>
    <m/>
    <m/>
    <m/>
    <m/>
  </r>
  <r>
    <x v="332"/>
    <n v="9752"/>
    <n v="9624"/>
    <n v="9875"/>
    <n v="10939"/>
    <n v="10815"/>
    <n v="11061"/>
    <n v="1.01"/>
    <n v="1"/>
    <n v="1.02"/>
    <n v="0.89"/>
    <n v="0.88"/>
    <n v="0.89"/>
    <m/>
    <m/>
    <m/>
    <m/>
    <m/>
  </r>
  <r>
    <x v="333"/>
    <n v="9362"/>
    <n v="9191"/>
    <n v="9525"/>
    <n v="10164"/>
    <n v="10027"/>
    <n v="10295"/>
    <n v="0.92"/>
    <n v="0.91"/>
    <n v="0.93"/>
    <n v="0.89"/>
    <n v="0.89"/>
    <n v="0.89"/>
    <m/>
    <m/>
    <m/>
    <m/>
    <m/>
  </r>
  <r>
    <x v="334"/>
    <n v="8288"/>
    <n v="8160"/>
    <n v="8401"/>
    <n v="9417"/>
    <n v="9282"/>
    <n v="9545"/>
    <n v="0.86"/>
    <n v="0.85"/>
    <n v="0.87"/>
    <n v="0.9"/>
    <n v="0.9"/>
    <n v="0.9"/>
    <m/>
    <m/>
    <m/>
    <m/>
    <m/>
  </r>
  <r>
    <x v="335"/>
    <n v="8041"/>
    <n v="7912"/>
    <n v="8159"/>
    <n v="8861"/>
    <n v="8721"/>
    <n v="8990"/>
    <n v="0.81"/>
    <n v="0.8"/>
    <n v="0.81"/>
    <n v="0.89"/>
    <n v="0.89"/>
    <n v="0.9"/>
    <m/>
    <m/>
    <m/>
    <m/>
    <m/>
  </r>
  <r>
    <x v="336"/>
    <n v="10341"/>
    <n v="10244"/>
    <n v="10461"/>
    <n v="9008"/>
    <n v="8876"/>
    <n v="9136"/>
    <n v="0.82"/>
    <n v="0.82"/>
    <n v="0.83"/>
    <n v="0.89"/>
    <n v="0.89"/>
    <n v="0.9"/>
    <m/>
    <m/>
    <m/>
    <m/>
    <m/>
  </r>
  <r>
    <x v="337"/>
    <n v="9447"/>
    <n v="9322"/>
    <n v="9559"/>
    <n v="9030"/>
    <n v="8909"/>
    <n v="9145"/>
    <n v="0.89"/>
    <n v="0.88"/>
    <n v="0.9"/>
    <n v="0.9"/>
    <n v="0.89"/>
    <n v="0.9"/>
    <m/>
    <m/>
    <m/>
    <m/>
    <m/>
  </r>
  <r>
    <x v="338"/>
    <n v="8677"/>
    <n v="8577"/>
    <n v="8783"/>
    <n v="9127"/>
    <n v="9014"/>
    <n v="9240"/>
    <n v="0.97"/>
    <n v="0.96"/>
    <n v="0.98"/>
    <n v="0.89"/>
    <n v="0.89"/>
    <n v="0.9"/>
    <m/>
    <m/>
    <m/>
    <m/>
    <m/>
  </r>
  <r>
    <x v="339"/>
    <n v="7753"/>
    <n v="7647"/>
    <n v="7850"/>
    <n v="9055"/>
    <n v="8947"/>
    <n v="9163"/>
    <n v="1.02"/>
    <n v="1.01"/>
    <n v="1.03"/>
    <n v="0.89"/>
    <n v="0.89"/>
    <n v="0.9"/>
    <m/>
    <m/>
    <m/>
    <m/>
    <m/>
  </r>
  <r>
    <x v="340"/>
    <n v="7524"/>
    <n v="7388"/>
    <n v="7627"/>
    <n v="8350"/>
    <n v="8233"/>
    <n v="8455"/>
    <n v="0.93"/>
    <n v="0.92"/>
    <n v="0.94"/>
    <n v="0.89"/>
    <n v="0.89"/>
    <n v="0.9"/>
    <m/>
    <m/>
    <m/>
    <m/>
    <m/>
  </r>
  <r>
    <x v="341"/>
    <n v="6725"/>
    <n v="6637"/>
    <n v="6831"/>
    <n v="7670"/>
    <n v="7562"/>
    <n v="7773"/>
    <n v="0.85"/>
    <n v="0.84"/>
    <n v="0.86"/>
    <n v="0.89"/>
    <n v="0.89"/>
    <n v="0.89"/>
    <m/>
    <m/>
    <m/>
    <m/>
    <m/>
  </r>
  <r>
    <x v="342"/>
    <n v="6430"/>
    <n v="6340"/>
    <n v="6535"/>
    <n v="7108"/>
    <n v="7003"/>
    <n v="7211"/>
    <n v="0.78"/>
    <n v="0.77"/>
    <n v="0.79"/>
    <n v="0.88"/>
    <n v="0.88"/>
    <n v="0.89"/>
    <m/>
    <m/>
    <m/>
    <m/>
    <m/>
  </r>
  <r>
    <x v="343"/>
    <n v="8128"/>
    <n v="8012"/>
    <n v="8230"/>
    <n v="7202"/>
    <n v="7094"/>
    <n v="7306"/>
    <n v="0.8"/>
    <n v="0.79"/>
    <n v="0.8"/>
    <n v="0.88"/>
    <n v="0.88"/>
    <n v="0.89"/>
    <m/>
    <m/>
    <m/>
    <m/>
    <m/>
  </r>
  <r>
    <x v="344"/>
    <n v="7690"/>
    <n v="7563"/>
    <n v="7793"/>
    <n v="7243"/>
    <n v="7138"/>
    <n v="7347"/>
    <n v="0.87"/>
    <n v="0.86"/>
    <n v="0.88"/>
    <n v="0.88"/>
    <n v="0.88"/>
    <n v="0.89"/>
    <m/>
    <m/>
    <m/>
    <m/>
    <m/>
  </r>
  <r>
    <x v="345"/>
    <n v="7433"/>
    <n v="7346"/>
    <n v="7531"/>
    <n v="7420"/>
    <n v="7315"/>
    <n v="7522"/>
    <n v="0.97"/>
    <n v="0.96"/>
    <n v="0.98"/>
    <n v="0.89"/>
    <n v="0.88"/>
    <n v="0.89"/>
    <m/>
    <m/>
    <m/>
    <m/>
    <m/>
  </r>
  <r>
    <x v="346"/>
    <n v="6690"/>
    <n v="6591"/>
    <n v="6809"/>
    <n v="7485"/>
    <n v="7378"/>
    <n v="7591"/>
    <n v="1.05"/>
    <n v="1.04"/>
    <n v="1.06"/>
    <n v="0.91"/>
    <n v="0.91"/>
    <n v="0.92"/>
    <m/>
    <m/>
    <m/>
    <m/>
    <m/>
  </r>
  <r>
    <x v="347"/>
    <n v="6917"/>
    <n v="6823"/>
    <n v="7019"/>
    <n v="7182"/>
    <n v="7081"/>
    <n v="7288"/>
    <n v="1"/>
    <n v="0.99"/>
    <n v="1.01"/>
    <n v="0.94"/>
    <n v="0.93"/>
    <n v="0.94"/>
    <m/>
    <m/>
    <m/>
    <m/>
    <m/>
  </r>
  <r>
    <x v="348"/>
    <n v="6424"/>
    <n v="6344"/>
    <n v="6526"/>
    <n v="6866"/>
    <n v="6776"/>
    <n v="6971"/>
    <n v="0.95"/>
    <n v="0.94"/>
    <n v="0.96"/>
    <n v="0.97"/>
    <n v="0.96"/>
    <n v="0.97"/>
    <m/>
    <m/>
    <m/>
    <m/>
    <m/>
  </r>
  <r>
    <x v="349"/>
    <n v="6637"/>
    <n v="6545"/>
    <n v="6750"/>
    <n v="6667"/>
    <n v="6576"/>
    <n v="6776"/>
    <n v="0.9"/>
    <n v="0.89"/>
    <n v="0.91"/>
    <n v="0.99"/>
    <n v="0.99"/>
    <n v="1"/>
    <m/>
    <m/>
    <m/>
    <m/>
    <m/>
  </r>
  <r>
    <x v="350"/>
    <n v="8538"/>
    <n v="8434"/>
    <n v="8661"/>
    <n v="7129"/>
    <n v="7036"/>
    <n v="7239"/>
    <n v="0.95"/>
    <n v="0.94"/>
    <n v="0.96"/>
    <n v="1.02"/>
    <n v="1.01"/>
    <n v="1.02"/>
    <m/>
    <m/>
    <m/>
    <m/>
    <m/>
  </r>
  <r>
    <x v="351"/>
    <n v="8168"/>
    <n v="8050"/>
    <n v="8278"/>
    <n v="7442"/>
    <n v="7343"/>
    <n v="7554"/>
    <n v="1.04"/>
    <n v="1.03"/>
    <n v="1.05"/>
    <n v="1.03"/>
    <n v="1.03"/>
    <n v="1.04"/>
    <m/>
    <m/>
    <m/>
    <m/>
    <m/>
  </r>
  <r>
    <x v="352"/>
    <n v="8072"/>
    <n v="7941"/>
    <n v="8223"/>
    <n v="7854"/>
    <n v="7742"/>
    <n v="7978"/>
    <n v="1.1399999999999999"/>
    <n v="1.1299999999999999"/>
    <n v="1.1499999999999999"/>
    <n v="1.05"/>
    <n v="1.05"/>
    <n v="1.06"/>
    <m/>
    <m/>
    <m/>
    <m/>
    <m/>
  </r>
  <r>
    <x v="353"/>
    <n v="7732"/>
    <n v="7613"/>
    <n v="7865"/>
    <n v="8128"/>
    <n v="8009"/>
    <n v="8257"/>
    <n v="1.22"/>
    <n v="1.21"/>
    <n v="1.23"/>
    <n v="1.06"/>
    <n v="1.05"/>
    <n v="1.06"/>
    <m/>
    <m/>
    <m/>
    <m/>
    <m/>
  </r>
  <r>
    <x v="354"/>
    <n v="7682"/>
    <n v="7540"/>
    <n v="7815"/>
    <n v="7914"/>
    <n v="7786"/>
    <n v="8045"/>
    <n v="1.1100000000000001"/>
    <n v="1.1000000000000001"/>
    <n v="1.1200000000000001"/>
    <n v="1.07"/>
    <n v="1.06"/>
    <n v="1.07"/>
    <m/>
    <m/>
    <m/>
    <m/>
    <m/>
  </r>
  <r>
    <x v="355"/>
    <n v="7389"/>
    <n v="7260"/>
    <n v="7505"/>
    <n v="7719"/>
    <n v="7589"/>
    <n v="7852"/>
    <n v="1.04"/>
    <n v="1.03"/>
    <n v="1.05"/>
    <n v="1.06"/>
    <n v="1.06"/>
    <n v="1.07"/>
    <m/>
    <m/>
    <m/>
    <m/>
    <m/>
  </r>
  <r>
    <x v="356"/>
    <n v="7164"/>
    <n v="7045"/>
    <n v="7280"/>
    <n v="7492"/>
    <n v="7365"/>
    <n v="7616"/>
    <n v="0.95"/>
    <n v="0.95"/>
    <n v="0.96"/>
    <n v="1.05"/>
    <n v="1.05"/>
    <n v="1.06"/>
    <m/>
    <m/>
    <m/>
    <m/>
    <m/>
  </r>
  <r>
    <x v="357"/>
    <n v="8958"/>
    <n v="8831"/>
    <n v="9099"/>
    <n v="7798"/>
    <n v="7669"/>
    <n v="7925"/>
    <n v="0.96"/>
    <n v="0.95"/>
    <n v="0.97"/>
    <n v="1.04"/>
    <n v="1.04"/>
    <n v="1.05"/>
    <m/>
    <m/>
    <m/>
    <m/>
    <m/>
  </r>
  <r>
    <x v="358"/>
    <n v="8532"/>
    <n v="8420"/>
    <n v="8652"/>
    <n v="8011"/>
    <n v="7889"/>
    <n v="8134"/>
    <n v="1.01"/>
    <n v="1"/>
    <n v="1.02"/>
    <n v="1.02"/>
    <n v="1.02"/>
    <n v="1.03"/>
    <m/>
    <m/>
    <m/>
    <m/>
    <m/>
  </r>
  <r>
    <x v="359"/>
    <n v="8088"/>
    <n v="7988"/>
    <n v="8221"/>
    <n v="8185"/>
    <n v="8071"/>
    <n v="8313"/>
    <n v="1.06"/>
    <n v="1.05"/>
    <n v="1.07"/>
    <n v="1.01"/>
    <n v="1.01"/>
    <n v="1.02"/>
    <m/>
    <m/>
    <m/>
    <m/>
    <m/>
  </r>
  <r>
    <x v="360"/>
    <n v="7701"/>
    <n v="7588"/>
    <n v="7821"/>
    <n v="8320"/>
    <n v="8207"/>
    <n v="8448"/>
    <n v="1.1100000000000001"/>
    <n v="1.1000000000000001"/>
    <n v="1.1200000000000001"/>
    <n v="1.01"/>
    <n v="1.01"/>
    <n v="1.02"/>
    <m/>
    <m/>
    <m/>
    <m/>
    <m/>
  </r>
  <r>
    <x v="361"/>
    <n v="7959"/>
    <n v="7772"/>
    <n v="8118"/>
    <n v="8070"/>
    <n v="7942"/>
    <n v="8203"/>
    <n v="1.03"/>
    <n v="1.02"/>
    <n v="1.05"/>
    <n v="1"/>
    <n v="0.99"/>
    <n v="1.01"/>
    <m/>
    <m/>
    <m/>
    <m/>
    <m/>
  </r>
  <r>
    <x v="362"/>
    <n v="7179"/>
    <n v="7055"/>
    <n v="7304"/>
    <n v="7732"/>
    <n v="7600"/>
    <n v="7866"/>
    <n v="0.97"/>
    <n v="0.95"/>
    <n v="0.98"/>
    <n v="1"/>
    <n v="1"/>
    <n v="1.01"/>
    <m/>
    <m/>
    <m/>
    <m/>
    <m/>
  </r>
  <r>
    <x v="363"/>
    <n v="7373"/>
    <n v="7184"/>
    <n v="7541"/>
    <n v="7553"/>
    <n v="7400"/>
    <n v="7696"/>
    <n v="0.92"/>
    <n v="0.91"/>
    <n v="0.93"/>
    <n v="1.01"/>
    <n v="1.01"/>
    <n v="1.02"/>
    <m/>
    <m/>
    <m/>
    <m/>
    <m/>
  </r>
  <r>
    <x v="364"/>
    <n v="9513"/>
    <n v="9337"/>
    <n v="9743"/>
    <n v="8006"/>
    <n v="7837"/>
    <n v="8177"/>
    <n v="0.96"/>
    <n v="0.95"/>
    <n v="0.97"/>
    <n v="1.02"/>
    <n v="1.01"/>
    <n v="1.02"/>
    <m/>
    <m/>
    <m/>
    <m/>
    <m/>
  </r>
  <r>
    <x v="365"/>
    <n v="8933"/>
    <n v="8704"/>
    <n v="9120"/>
    <n v="8250"/>
    <n v="8070"/>
    <n v="8427"/>
    <n v="1.02"/>
    <n v="1.01"/>
    <n v="1.04"/>
    <n v="1.04"/>
    <n v="1.03"/>
    <n v="1.04"/>
    <m/>
    <m/>
    <m/>
    <m/>
    <m/>
  </r>
  <r>
    <x v="366"/>
    <n v="8943"/>
    <n v="8639"/>
    <n v="9217"/>
    <n v="8690"/>
    <n v="8466"/>
    <n v="8905"/>
    <n v="1.1200000000000001"/>
    <n v="1.1100000000000001"/>
    <n v="1.1399999999999999"/>
    <n v="1.05"/>
    <n v="1.04"/>
    <n v="1.06"/>
    <m/>
    <m/>
    <m/>
    <m/>
    <m/>
  </r>
  <r>
    <x v="367"/>
    <n v="8619"/>
    <n v="8274"/>
    <n v="8919"/>
    <n v="9002"/>
    <n v="8738"/>
    <n v="9250"/>
    <n v="1.19"/>
    <n v="1.17"/>
    <n v="1.21"/>
    <n v="1.06"/>
    <n v="1.04"/>
    <n v="1.07"/>
    <m/>
    <m/>
    <m/>
    <m/>
    <m/>
  </r>
  <r>
    <x v="368"/>
    <n v="8956"/>
    <n v="8635"/>
    <n v="9287"/>
    <n v="8863"/>
    <n v="8563"/>
    <n v="9136"/>
    <n v="1.1100000000000001"/>
    <n v="1.08"/>
    <n v="1.1299999999999999"/>
    <n v="1.08"/>
    <n v="1.07"/>
    <n v="1.0900000000000001"/>
    <m/>
    <m/>
    <m/>
    <m/>
    <m/>
  </r>
  <r>
    <x v="369"/>
    <n v="8865"/>
    <n v="8375"/>
    <n v="9317"/>
    <n v="8846"/>
    <n v="8481"/>
    <n v="9185"/>
    <n v="1.07"/>
    <n v="1.05"/>
    <n v="1.1000000000000001"/>
    <n v="1.0900000000000001"/>
    <n v="1.08"/>
    <n v="1.1100000000000001"/>
    <m/>
    <m/>
    <m/>
    <m/>
    <m/>
  </r>
  <r>
    <x v="370"/>
    <n v="9081"/>
    <n v="8513"/>
    <n v="9534"/>
    <n v="8880"/>
    <n v="8449"/>
    <n v="9264"/>
    <n v="1.02"/>
    <n v="0.99"/>
    <n v="1.05"/>
    <n v="1.1200000000000001"/>
    <n v="1.1000000000000001"/>
    <n v="1.1399999999999999"/>
    <m/>
    <m/>
    <m/>
    <m/>
    <m/>
  </r>
  <r>
    <x v="371"/>
    <n v="11875"/>
    <n v="11000"/>
    <n v="12743"/>
    <n v="9694"/>
    <n v="9131"/>
    <n v="10220"/>
    <n v="1.08"/>
    <n v="1.05"/>
    <n v="1.1200000000000001"/>
    <n v="1.1399999999999999"/>
    <n v="1.1200000000000001"/>
    <n v="1.1599999999999999"/>
    <m/>
    <m/>
    <m/>
    <m/>
    <m/>
  </r>
  <r>
    <x v="372"/>
    <n v="11614"/>
    <n v="10621"/>
    <n v="12484"/>
    <n v="10359"/>
    <n v="9627"/>
    <n v="11019"/>
    <n v="1.17"/>
    <n v="1.1200000000000001"/>
    <n v="1.21"/>
    <n v="1.1499999999999999"/>
    <n v="1.1200000000000001"/>
    <n v="1.18"/>
    <m/>
    <m/>
    <m/>
    <m/>
    <m/>
  </r>
  <r>
    <x v="373"/>
    <n v="11503"/>
    <n v="10426"/>
    <n v="12631"/>
    <n v="11018"/>
    <n v="10140"/>
    <n v="11848"/>
    <n v="1.25"/>
    <n v="1.19"/>
    <n v="1.3"/>
    <n v="1.17"/>
    <n v="1.1299999999999999"/>
    <n v="1.19"/>
    <m/>
    <m/>
    <m/>
    <m/>
    <m/>
  </r>
  <r>
    <x v="374"/>
    <n v="11396"/>
    <n v="9962"/>
    <n v="12912"/>
    <n v="11597"/>
    <n v="10502"/>
    <n v="12692"/>
    <n v="1.31"/>
    <n v="1.24"/>
    <n v="1.37"/>
    <n v="1.1599999999999999"/>
    <n v="1.1200000000000001"/>
    <n v="1.2"/>
    <m/>
    <m/>
    <m/>
    <m/>
    <m/>
  </r>
  <r>
    <x v="375"/>
    <n v="11702"/>
    <n v="9893"/>
    <n v="13483"/>
    <n v="11554"/>
    <n v="10226"/>
    <n v="12877"/>
    <n v="1.19"/>
    <n v="1.1200000000000001"/>
    <n v="1.27"/>
    <n v="1.1599999999999999"/>
    <n v="1.1000000000000001"/>
    <n v="1.21"/>
    <m/>
    <m/>
    <m/>
    <m/>
    <m/>
  </r>
  <r>
    <x v="376"/>
    <n v="11871"/>
    <n v="9352"/>
    <n v="14165"/>
    <n v="11618"/>
    <n v="9908"/>
    <n v="13298"/>
    <n v="1.1200000000000001"/>
    <n v="1.03"/>
    <n v="1.21"/>
    <n v="1.1599999999999999"/>
    <n v="1.1000000000000001"/>
    <n v="1.24"/>
    <m/>
    <m/>
    <m/>
    <m/>
    <m/>
  </r>
  <r>
    <x v="377"/>
    <n v="12119"/>
    <n v="8695"/>
    <n v="15866"/>
    <n v="11772"/>
    <n v="9476"/>
    <n v="14107"/>
    <n v="1.07"/>
    <n v="0.95"/>
    <n v="1.22"/>
    <n v="1.18"/>
    <n v="1.1000000000000001"/>
    <n v="1.27"/>
    <m/>
    <m/>
    <m/>
    <m/>
    <m/>
  </r>
  <r>
    <x v="378"/>
    <n v="15987"/>
    <n v="11264"/>
    <n v="21587"/>
    <n v="12920"/>
    <n v="9801"/>
    <n v="16275"/>
    <n v="1.1100000000000001"/>
    <n v="0.96"/>
    <n v="1.28"/>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n v="7067.2512312223334"/>
  </r>
  <r>
    <n v="2"/>
    <x v="1"/>
    <n v="7714.1506757504076"/>
  </r>
  <r>
    <n v="3"/>
    <x v="2"/>
    <n v="8420.2639330663915"/>
  </r>
  <r>
    <n v="4"/>
    <x v="3"/>
    <n v="9191.0111278195509"/>
  </r>
  <r>
    <n v="5"/>
    <x v="4"/>
    <n v="10032.30851469757"/>
  </r>
  <r>
    <n v="6"/>
    <x v="5"/>
    <n v="10950.613891591558"/>
  </r>
  <r>
    <n v="7"/>
    <x v="6"/>
    <n v="11952.976169646128"/>
  </r>
  <r>
    <n v="8"/>
    <x v="7"/>
    <n v="13047.089480694221"/>
  </r>
  <r>
    <n v="9"/>
    <x v="8"/>
    <n v="14241.352237405275"/>
  </r>
  <r>
    <n v="10"/>
    <x v="9"/>
    <n v="15544.93159949238"/>
  </r>
  <r>
    <n v="11"/>
    <x v="10"/>
    <n v="16967.833840820975"/>
  </r>
  <r>
    <n v="12"/>
    <x v="11"/>
    <n v="18520.981157556915"/>
  </r>
  <r>
    <n v="13"/>
    <x v="12"/>
    <n v="20216.295506933206"/>
  </r>
  <r>
    <n v="14"/>
    <x v="13"/>
    <n v="22066.790120181668"/>
  </r>
  <r>
    <n v="15"/>
    <x v="14"/>
    <n v="24086.669392082709"/>
  </r>
  <r>
    <n v="16"/>
    <x v="15"/>
    <n v="26291.437913885307"/>
  </r>
  <r>
    <n v="17"/>
    <x v="16"/>
    <n v="28698.019486533758"/>
  </r>
  <r>
    <n v="18"/>
    <x v="17"/>
    <n v="31324.887027746612"/>
  </r>
  <r>
    <n v="19"/>
    <x v="18"/>
    <n v="34192.204370114407"/>
  </r>
  <r>
    <n v="20"/>
    <x v="19"/>
    <n v="37321.981038658247"/>
  </r>
  <r>
    <n v="21"/>
    <x v="20"/>
    <n v="40738.241195921612"/>
  </r>
  <r>
    <n v="22"/>
    <x v="21"/>
    <n v="44467.208051417758"/>
  </r>
  <r>
    <n v="23"/>
    <x v="22"/>
    <n v="48537.505150959412"/>
  </r>
  <r>
    <n v="24"/>
    <x v="23"/>
    <n v="52980.376090967511"/>
  </r>
  <r>
    <n v="25"/>
    <x v="24"/>
    <n v="57829.924344285733"/>
  </r>
  <r>
    <n v="26"/>
    <x v="25"/>
    <n v="63123.375038403567"/>
  </r>
  <r>
    <n v="27"/>
    <x v="26"/>
    <n v="68901.360695497278"/>
  </r>
  <r>
    <n v="28"/>
    <x v="27"/>
    <n v="75208.233127629079"/>
  </r>
  <r>
    <n v="29"/>
    <x v="28"/>
    <n v="82092.403881211649"/>
  </r>
  <r>
    <n v="30"/>
    <x v="29"/>
    <n v="89606.715843989456"/>
  </r>
  <r>
    <n v="31"/>
    <x v="30"/>
    <n v="97808.84886699167"/>
  </r>
  <r>
    <n v="32"/>
    <x v="31"/>
    <n v="106761.76251501036"/>
  </r>
  <r>
    <n v="33"/>
    <x v="32"/>
    <n v="116534.17934415613"/>
  </r>
  <r>
    <n v="34"/>
    <x v="33"/>
    <n v="127201.11241612943"/>
  </r>
  <r>
    <n v="35"/>
    <x v="34"/>
    <n v="138844.44109840627"/>
  </r>
  <r>
    <n v="36"/>
    <x v="35"/>
    <n v="151553.53957018018"/>
  </r>
  <r>
    <n v="37"/>
    <x v="36"/>
    <n v="165425.96285847132"/>
  </r>
  <r>
    <n v="38"/>
    <x v="37"/>
    <n v="180568.19567041539"/>
  </r>
  <r>
    <n v="39"/>
    <x v="38"/>
    <n v="197096.46976976778"/>
  </r>
  <r>
    <n v="40"/>
    <x v="39"/>
    <n v="215137.6561718047"/>
  </r>
  <r>
    <n v="41"/>
    <x v="40"/>
    <n v="234830.23900510825"/>
  </r>
  <r>
    <n v="42"/>
    <x v="41"/>
    <n v="256325.37851559726"/>
  </r>
  <r>
    <n v="43"/>
    <x v="42"/>
    <n v="279788.07137242227"/>
  </r>
  <r>
    <n v="44"/>
    <x v="43"/>
    <n v="305398.41718223109"/>
  </r>
  <r>
    <n v="45"/>
    <x v="44"/>
    <n v="333353.00093356724"/>
  </r>
  <r>
    <n v="46"/>
    <x v="45"/>
    <n v="363866.40198304341"/>
  </r>
  <r>
    <n v="47"/>
    <x v="46"/>
    <n v="397172.84116626572"/>
  </r>
  <r>
    <n v="48"/>
    <x v="47"/>
    <n v="433527.97867673117"/>
  </r>
  <r>
    <n v="49"/>
    <x v="48"/>
    <n v="473210.87651321437"/>
  </r>
  <r>
    <n v="50"/>
    <x v="49"/>
    <n v="516526.14055938803"/>
  </r>
  <r>
    <n v="51"/>
    <x v="50"/>
    <n v="563806.25873827806"/>
  </r>
  <r>
    <n v="52"/>
    <x v="51"/>
    <n v="615414.15318922454"/>
  </r>
  <r>
    <n v="53"/>
    <x v="52"/>
    <n v="671745.96605785633"/>
  </r>
  <r>
    <n v="54"/>
    <x v="53"/>
    <n v="733234.10028280062"/>
  </r>
  <r>
    <n v="55"/>
    <x v="54"/>
    <n v="800350.5387202024"/>
  </r>
  <r>
    <n v="56"/>
    <x v="55"/>
    <n v="873610.46708365122"/>
  </r>
  <r>
    <n v="57"/>
    <x v="56"/>
    <n v="953576.22850919771"/>
  </r>
  <r>
    <n v="58"/>
    <x v="57"/>
    <n v="1040861.6401006976"/>
  </r>
  <r>
    <n v="59"/>
    <x v="58"/>
    <n v="1136136.7045892801"/>
  </r>
  <r>
    <n v="60"/>
    <x v="59"/>
    <n v="1240132.7532736345"/>
  </r>
  <r>
    <n v="61"/>
    <x v="60"/>
    <n v="1353648.0597183201"/>
  </r>
  <r>
    <n v="62"/>
    <x v="61"/>
    <n v="1477553.9673008404"/>
  </r>
  <r>
    <n v="63"/>
    <x v="62"/>
    <n v="1612801.5776425274"/>
  </r>
  <r>
    <n v="64"/>
    <x v="63"/>
    <n v="1760429.0512636262"/>
  </r>
  <r>
    <n v="65"/>
    <x v="64"/>
    <n v="1921569.5765023981"/>
  </r>
  <r>
    <n v="66"/>
    <x v="65"/>
    <n v="2097460.06786766"/>
  </r>
  <r>
    <n v="67"/>
    <x v="66"/>
    <n v="2289450.6605933029"/>
  </r>
  <r>
    <n v="68"/>
    <x v="67"/>
    <n v="2499015.0742749828"/>
  </r>
  <r>
    <n v="69"/>
    <x v="68"/>
    <n v="2727761.9251402467"/>
  </r>
  <r>
    <n v="70"/>
    <x v="69"/>
    <n v="2977447.0737850694"/>
  </r>
  <r>
    <n v="71"/>
    <x v="70"/>
    <n v="3249987.103158012"/>
  </r>
  <r>
    <n v="72"/>
    <x v="71"/>
    <n v="3547474.0302489987"/>
  </r>
  <r>
    <n v="73"/>
    <x v="72"/>
    <n v="3872191.3644096144"/>
  </r>
  <r>
    <n v="74"/>
    <x v="73"/>
    <n v="4226631.6355685806"/>
  </r>
  <r>
    <n v="75"/>
    <x v="74"/>
    <n v="4613515.5268889684"/>
  </r>
  <r>
    <n v="76"/>
    <x v="75"/>
    <n v="5035812.7587294066"/>
  </r>
  <r>
    <n v="77"/>
    <x v="76"/>
    <n v="5496764.8842145512"/>
  </r>
  <r>
    <n v="78"/>
    <x v="77"/>
    <n v="5999910.1713935956"/>
  </r>
  <r>
    <n v="79"/>
    <x v="78"/>
    <n v="6549110.7629822372"/>
  </r>
  <r>
    <n v="80"/>
    <x v="79"/>
    <n v="7148582.3221662575"/>
  </r>
  <r>
    <n v="81"/>
    <x v="80"/>
    <n v="7802926.3920278773"/>
  </r>
  <r>
    <n v="82"/>
    <x v="81"/>
    <n v="8517165.7169857994"/>
  </r>
  <r>
    <n v="83"/>
    <x v="82"/>
    <n v="9296782.7973762918"/>
  </r>
  <r>
    <n v="84"/>
    <x v="83"/>
    <n v="10147761.973120226"/>
  </r>
  <r>
    <n v="85"/>
    <x v="84"/>
    <n v="11076635.359510254"/>
  </r>
  <r>
    <n v="86"/>
    <x v="85"/>
    <n v="12090532.987721199"/>
  </r>
  <r>
    <n v="87"/>
    <x v="86"/>
    <n v="13197237.53492214"/>
  </r>
  <r>
    <n v="88"/>
    <x v="87"/>
    <n v="14405244.06409849"/>
  </r>
  <r>
    <n v="89"/>
    <x v="88"/>
    <n v="15723825.232146893"/>
  </r>
  <r>
    <n v="90"/>
    <x v="89"/>
    <n v="17163102.466780175"/>
  </r>
  <r>
    <n v="91"/>
    <x v="90"/>
    <n v="18734123.658596247"/>
  </r>
  <r>
    <n v="92"/>
    <x v="91"/>
    <n v="20448947.964675158"/>
  </r>
  <r>
    <n v="93"/>
    <x v="92"/>
    <n v="22320738.374656647"/>
  </r>
  <r>
    <n v="94"/>
    <x v="93"/>
    <n v="24363862.749835324"/>
  </r>
  <r>
    <n v="95"/>
    <x v="94"/>
    <n v="26594004.110849418"/>
  </r>
  <r>
    <n v="96"/>
    <x v="95"/>
    <n v="29028281.02053136"/>
  </r>
  <r>
    <n v="97"/>
    <x v="96"/>
    <n v="31685378.985978771"/>
  </r>
  <r>
    <n v="98"/>
    <x v="97"/>
    <n v="34585693.888488047"/>
  </r>
  <r>
    <n v="99"/>
    <x v="98"/>
    <n v="37751488.542318583"/>
  </r>
  <r>
    <n v="100"/>
    <x v="99"/>
    <n v="41207063.584032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5A704-6B84-439F-922F-388E5C428581}" name="PivotTable5"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0">
  <location ref="H4:I52" firstHeaderRow="1" firstDataRow="1" firstDataCol="1" rowPageCount="1" colPageCount="1"/>
  <pivotFields count="5">
    <pivotField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dataField="1" showAll="0"/>
    <pivotField showAll="0">
      <items count="15">
        <item h="1" x="0"/>
        <item h="1" x="1"/>
        <item h="1" x="2"/>
        <item x="3"/>
        <item x="4"/>
        <item h="1" x="5"/>
        <item h="1" x="6"/>
        <item h="1" x="7"/>
        <item h="1" x="8"/>
        <item h="1" x="9"/>
        <item h="1" x="10"/>
        <item h="1" x="11"/>
        <item h="1" x="12"/>
        <item h="1" x="13"/>
        <item t="default"/>
      </items>
    </pivotField>
    <pivotField axis="axisPage" showAll="0" sortType="ascending">
      <items count="4">
        <item x="0"/>
        <item x="2"/>
        <item x="1"/>
        <item t="default"/>
      </items>
    </pivotField>
  </pivotFields>
  <rowFields count="1">
    <field x="1"/>
  </rowFields>
  <rowItems count="48">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t="grand">
      <x/>
    </i>
  </rowItems>
  <colItems count="1">
    <i/>
  </colItems>
  <pageFields count="1">
    <pageField fld="4" hier="-1"/>
  </pageFields>
  <dataFields count="1">
    <dataField name="Summe von Fallzahl Mutante"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C6F68-BE3D-48C9-BBDC-6856FE196D7E}" name="PivotTable2"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7">
  <location ref="A3:B49" firstHeaderRow="1" firstDataRow="1" firstDataCol="1" rowPageCount="1" colPageCount="1"/>
  <pivotFields count="2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5">
        <item h="1" x="0"/>
        <item h="1" x="1"/>
        <item x="2"/>
        <item x="3"/>
        <item h="1" x="4"/>
        <item h="1" x="5"/>
        <item h="1" x="6"/>
        <item h="1" x="7"/>
        <item h="1" x="8"/>
        <item h="1" x="9"/>
        <item h="1" x="10"/>
        <item h="1" x="11"/>
        <item h="1" x="12"/>
        <item h="1" x="13"/>
        <item t="default"/>
      </items>
    </pivotField>
    <pivotField axis="axisPage" showAll="0">
      <items count="5">
        <item x="0"/>
        <item x="1"/>
        <item x="2"/>
        <item x="3"/>
        <item t="default"/>
      </items>
    </pivotField>
  </pivotFields>
  <rowFields count="2">
    <field x="18"/>
    <field x="0"/>
  </rowFields>
  <rowItems count="46">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t="grand">
      <x/>
    </i>
  </rowItems>
  <colItems count="1">
    <i/>
  </colItems>
  <pageFields count="1">
    <pageField fld="19" item="2" hier="-1"/>
  </pageFields>
  <dataFields count="1">
    <dataField name="Summe von Punktschätzer des 7-Tage-R Wertes"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7514AF18-1579-4C8B-AADA-DC05086B792F}" autoFormatId="16" applyNumberFormats="0" applyBorderFormats="0" applyFontFormats="0" applyPatternFormats="0" applyAlignmentFormats="0" applyWidthHeightFormats="0">
  <queryTableRefresh nextId="22">
    <queryTableFields count="18">
      <queryTableField id="1" name="Datum des Erkrankungsbeginns" tableColumnId="1"/>
      <queryTableField id="2" name="Punktschätzer der Anzahl Neuerkrankungen (ohne Glättung)" tableColumnId="2"/>
      <queryTableField id="3" name="Untere Grenze des 95%-Prädiktionsintervalls der Anzahl Neuerkrankungen (ohne Glättung)" tableColumnId="3"/>
      <queryTableField id="15" name="Obere Grenze des 95%-Prädiktionsintervalls der Anzahl Neuerkrankungen (ohne Glätttung)" tableColumnId="4"/>
      <queryTableField id="5" name="Punktschätzer der Anzahl Neuerkrankungen" tableColumnId="5"/>
      <queryTableField id="6" name="Untere Grenze des 95%-Prädiktionsintervalls der Anzahl Neuerkrankungen" tableColumnId="6"/>
      <queryTableField id="7" name="Obere Grenze des 95%-Prädiktionsintervalls der Anzahl Neuerkrankungen" tableColumnId="7"/>
      <queryTableField id="8" name="Punktschätzer der 4-Tages R-Wert" tableColumnId="8"/>
      <queryTableField id="9" name="Untere Grenze des 95%-Prädiktionsintervalls der 4-Tages R-Wert" tableColumnId="9"/>
      <queryTableField id="10" name="Obere Grenze des 95%-Prädiktionsintervalls der 4-Tages R-Wert" tableColumnId="10"/>
      <queryTableField id="11" name="Punktschätzer des 7-Tage-R Wertes" tableColumnId="11"/>
      <queryTableField id="12" name="Untere Grenze des 95%-Prädiktionsintervalls des 7-Tage-R Wertes" tableColumnId="12"/>
      <queryTableField id="13" name="Obere Grenze des 95%-Prädiktionsintervalls des 7-Tage-R Wertes" tableColumnId="13"/>
      <queryTableField id="17" name="Column14" tableColumnId="14"/>
      <queryTableField id="18" name="Column15" tableColumnId="15"/>
      <queryTableField id="19" name="Column16" tableColumnId="16"/>
      <queryTableField id="20" name="Column17" tableColumnId="17"/>
      <queryTableField id="21" name="Column18"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e" xr10:uid="{452EEF3B-EE55-4C8C-9251-ACAAE90424A3}" sourceName="Monate">
  <pivotTables>
    <pivotTable tabId="8" name="PivotTable2"/>
  </pivotTables>
  <data>
    <tabular pivotCacheId="1133126419">
      <items count="14">
        <i x="1"/>
        <i x="2" s="1"/>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e" xr10:uid="{DD323635-3848-4D7C-B019-8F777EE12219}" sourceName="Jahre">
  <pivotTables>
    <pivotTable tabId="8" name="PivotTable2"/>
  </pivotTables>
  <data>
    <tabular pivotCacheId="1133126419">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e1" xr10:uid="{C6B0105E-2813-4A08-9192-C28B543D0FE9}" sourceName="Monate">
  <pivotTables>
    <pivotTable tabId="6" name="PivotTable5"/>
  </pivotTables>
  <data>
    <tabular pivotCacheId="682077524">
      <items count="14">
        <i x="3" s="1"/>
        <i x="4" s="1"/>
        <i x="5"/>
        <i x="6"/>
        <i x="1" nd="1"/>
        <i x="2"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ate" xr10:uid="{05109220-1375-4AB8-827E-58A235410A68}" cache="Datenschnitt_Monate" caption="Monate" columnCount="4" rowHeight="241300"/>
  <slicer name="Jahre" xr10:uid="{F5C7F911-6C9A-488B-BA00-23933EF502FB}" cache="Datenschnitt_Jahre" caption="Jahre" rowHeight="241300"/>
  <slicer name="Monate 1" xr10:uid="{597FB2E7-9EAE-498D-8813-515DE303C163}" cache="Datenschnitt_Monate1" caption="Mon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B3DB23-D9B7-4C11-B3EB-C1BFDD0C0ABA}" name="Nowcast_R" displayName="Nowcast_R" ref="A1:R380" tableType="queryTable" totalsRowShown="0">
  <autoFilter ref="A1:R380" xr:uid="{D55D9DFF-5E13-4479-9C6F-A216F5B0DD84}"/>
  <tableColumns count="18">
    <tableColumn id="1" xr3:uid="{D913526F-929B-4573-BC4C-F29379AC40E6}" uniqueName="1" name="Datum des Erkrankungsbeginns" queryTableFieldId="1" dataDxfId="13"/>
    <tableColumn id="2" xr3:uid="{7B3858DD-8747-4907-A2A7-C6CC548FA4E1}" uniqueName="2" name="Punktschätzer der Anzahl Neuerkrankungen (ohne Glättung)" queryTableFieldId="2"/>
    <tableColumn id="3" xr3:uid="{9CFBABDF-0CA4-4869-BA59-0FFB6B4B3E77}" uniqueName="3" name="Untere Grenze des 95%-Prädiktionsintervalls der Anzahl Neuerkrankungen (ohne Glättung)" queryTableFieldId="3"/>
    <tableColumn id="4" xr3:uid="{F4181EC2-ECEB-4CE7-BF3C-87A6DF6F0F78}" uniqueName="4" name="Obere Grenze des 95%-Prädiktionsintervalls der Anzahl Neuerkrankungen (ohne Glätttung)" queryTableFieldId="15"/>
    <tableColumn id="5" xr3:uid="{DC9AA457-F25C-4CDF-828B-CB5FF9FD3C9A}" uniqueName="5" name="Punktschätzer der Anzahl Neuerkrankungen" queryTableFieldId="5"/>
    <tableColumn id="6" xr3:uid="{6ED1E1F8-5F9A-4008-84BE-FF9429FB63CE}" uniqueName="6" name="Untere Grenze des 95%-Prädiktionsintervalls der Anzahl Neuerkrankungen" queryTableFieldId="6"/>
    <tableColumn id="7" xr3:uid="{F0AAB601-90EC-453C-A396-F11DD36A2363}" uniqueName="7" name="Obere Grenze des 95%-Prädiktionsintervalls der Anzahl Neuerkrankungen" queryTableFieldId="7"/>
    <tableColumn id="8" xr3:uid="{93201D84-E553-4710-B93A-8A2733133182}" uniqueName="8" name="Punktschätzer der 4-Tages R-Wert" queryTableFieldId="8" dataDxfId="12"/>
    <tableColumn id="9" xr3:uid="{8AB305A5-3F2B-4614-A277-D1027E054D36}" uniqueName="9" name="Untere Grenze des 95%-Prädiktionsintervalls der 4-Tages R-Wert" queryTableFieldId="9" dataDxfId="11"/>
    <tableColumn id="10" xr3:uid="{E75A4EE3-3875-4A96-B3B4-95D5A9DFFDF0}" uniqueName="10" name="Obere Grenze des 95%-Prädiktionsintervalls der 4-Tages R-Wert" queryTableFieldId="10" dataDxfId="10"/>
    <tableColumn id="11" xr3:uid="{48DFAD4A-8913-435F-8F94-37371FD24B9C}" uniqueName="11" name="Punktschätzer des 7-Tage-R Wertes" queryTableFieldId="11" dataDxfId="9"/>
    <tableColumn id="12" xr3:uid="{D8DD6DEE-07C2-4519-BCDA-E817F3125009}" uniqueName="12" name="Untere Grenze des 95%-Prädiktionsintervalls des 7-Tage-R Wertes" queryTableFieldId="12" dataDxfId="8"/>
    <tableColumn id="13" xr3:uid="{73BFB2CB-194F-4F51-9B88-F881C35936C9}" uniqueName="13" name="Obere Grenze des 95%-Prädiktionsintervalls des 7-Tage-R Wertes" queryTableFieldId="13" dataDxfId="7"/>
    <tableColumn id="14" xr3:uid="{E75F9D91-9401-427B-998D-F992475370FF}" uniqueName="14" name="Column14" queryTableFieldId="17"/>
    <tableColumn id="15" xr3:uid="{08B85C35-906B-4421-B51B-37E570559A4E}" uniqueName="15" name="Column15" queryTableFieldId="18"/>
    <tableColumn id="16" xr3:uid="{B4254874-C785-46CF-9C14-30FB86CAE9A3}" uniqueName="16" name="Column16" queryTableFieldId="19"/>
    <tableColumn id="17" xr3:uid="{BE24BEB1-7E99-4345-89B1-2D1E0398F46E}" uniqueName="17" name="Column17" queryTableFieldId="20"/>
    <tableColumn id="18" xr3:uid="{6913F94D-1CFB-43EF-9D20-610D1DD5591B}" uniqueName="18" name="Column18"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69CC0-BE60-45C2-AB19-33C58113AE0E}" name="Tabelle4" displayName="Tabelle4" ref="A1:C101" totalsRowShown="0" headerRowDxfId="6" tableBorderDxfId="5">
  <autoFilter ref="A1:C101" xr:uid="{D54E24B9-0088-4608-BA94-4F0D02DB836B}"/>
  <tableColumns count="3">
    <tableColumn id="1" xr3:uid="{5CB29435-F421-4F21-BCFF-877C4E9B7312}" name="Tag" dataDxfId="4"/>
    <tableColumn id="2" xr3:uid="{63F942D0-1DEC-4364-A5F7-4BFC9241349A}" name="Datum" dataDxfId="3">
      <calculatedColumnFormula>Datum+Modellrechnung!$A2</calculatedColumnFormula>
    </tableColumn>
    <tableColumn id="3" xr3:uid="{7B802D6E-E990-4273-AD3C-1654B5BF0BA9}" name="Fallzahl Mutante" dataDxfId="2">
      <calculatedColumnFormula>C1+(Forecast*C1)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4A0C-215F-4CB0-9581-996C210B2255}">
  <dimension ref="B21:M36"/>
  <sheetViews>
    <sheetView showGridLines="0" tabSelected="1" zoomScale="70" zoomScaleNormal="70" workbookViewId="0">
      <selection activeCell="P14" sqref="P14"/>
    </sheetView>
  </sheetViews>
  <sheetFormatPr baseColWidth="10" defaultRowHeight="14.5" x14ac:dyDescent="0.35"/>
  <cols>
    <col min="1" max="1" width="10.90625" style="5" customWidth="1"/>
    <col min="2" max="2" width="18.6328125" style="5" bestFit="1" customWidth="1"/>
    <col min="3" max="3" width="13.36328125" style="5" bestFit="1" customWidth="1"/>
    <col min="4" max="4" width="17.6328125" style="5" bestFit="1" customWidth="1"/>
    <col min="5" max="5" width="14.26953125" style="5" customWidth="1"/>
    <col min="6" max="6" width="14.6328125" style="5" customWidth="1"/>
    <col min="7" max="16384" width="10.90625" style="5"/>
  </cols>
  <sheetData>
    <row r="21" spans="2:13" ht="21" x14ac:dyDescent="0.5">
      <c r="B21" s="7" t="s">
        <v>19</v>
      </c>
      <c r="C21" s="24">
        <f>MAX(Nowcast_R[Datum des Erkrankungsbeginns])-1</f>
        <v>44269</v>
      </c>
      <c r="E21" s="8" t="s">
        <v>125</v>
      </c>
      <c r="F21" s="36">
        <f>R_SARS_CoV2*Mutantenfaktor</f>
        <v>1.4195488721804512</v>
      </c>
      <c r="I21" s="28" t="s">
        <v>75</v>
      </c>
    </row>
    <row r="22" spans="2:13" ht="21" x14ac:dyDescent="0.5">
      <c r="B22" s="7" t="s">
        <v>23</v>
      </c>
      <c r="C22" s="30">
        <f>INDEX(Nowcast_R[],MATCH(Datum,Nowcast_R[Datum des Erkrankungsbeginns],0),11)</f>
        <v>1.18</v>
      </c>
      <c r="E22" s="15" t="s">
        <v>126</v>
      </c>
      <c r="F22" s="23">
        <f>INDEX(Nowcast_R[],MATCH(Datum,Nowcast_R[Datum des Erkrankungsbeginns]),5)*Anteil_B1117</f>
        <v>6474.6</v>
      </c>
      <c r="I22" s="29">
        <f>(1-Anteil_B1117)+Anteil_B1117*Mutantenfaktor</f>
        <v>1.33</v>
      </c>
    </row>
    <row r="23" spans="2:13" ht="18.5" x14ac:dyDescent="0.45">
      <c r="B23" s="7" t="s">
        <v>24</v>
      </c>
      <c r="C23" s="25">
        <f>R_Wert/I22</f>
        <v>0.88721804511278191</v>
      </c>
      <c r="D23" s="7"/>
      <c r="E23" s="27" t="s">
        <v>22</v>
      </c>
      <c r="F23" s="22">
        <f>INDEX(Nowcast_R[],MATCH(Datum,Nowcast_R[Datum des Erkrankungsbeginns],0),5)</f>
        <v>11772</v>
      </c>
      <c r="J23" s="26"/>
    </row>
    <row r="24" spans="2:13" ht="21" x14ac:dyDescent="0.5">
      <c r="B24" s="11" t="str">
        <f>IF(F21&gt;1," (╯‵□′)╯︵┻━┻ 3. Welle 🥳🥳🥳. 
 (╯‵□′)╯︵┻━┻","R &lt; 1 - feelsgoodman 😏")</f>
        <v xml:space="preserve"> (╯‵□′)╯︵┻━┻ 3. Welle 🥳🥳🥳. 
 (╯‵□′)╯︵┻━┻</v>
      </c>
      <c r="C24" s="12"/>
      <c r="D24" s="16"/>
      <c r="E24" s="17"/>
      <c r="F24" s="17"/>
      <c r="G24" s="12"/>
      <c r="H24" s="12"/>
      <c r="I24" s="18"/>
    </row>
    <row r="25" spans="2:13" ht="26" customHeight="1" x14ac:dyDescent="0.35">
      <c r="F25" s="18"/>
      <c r="G25" s="18"/>
      <c r="H25" s="18"/>
      <c r="I25" s="18"/>
      <c r="J25" s="18"/>
      <c r="K25" s="18"/>
      <c r="L25" s="18"/>
      <c r="M25" s="18"/>
    </row>
    <row r="26" spans="2:13" x14ac:dyDescent="0.35">
      <c r="F26" s="18"/>
      <c r="G26" s="18"/>
      <c r="H26" s="18"/>
      <c r="I26" s="18"/>
      <c r="J26" s="18"/>
      <c r="K26" s="18"/>
      <c r="L26" s="18"/>
      <c r="M26" s="18"/>
    </row>
    <row r="27" spans="2:13" ht="21.5" thickBot="1" x14ac:dyDescent="0.55000000000000004">
      <c r="B27" s="7"/>
      <c r="C27" s="10"/>
      <c r="D27" s="8"/>
      <c r="E27" s="8"/>
      <c r="G27" s="9"/>
    </row>
    <row r="28" spans="2:13" ht="21" x14ac:dyDescent="0.5">
      <c r="B28" s="13" t="s">
        <v>17</v>
      </c>
      <c r="C28" s="37">
        <v>0.55000000000000004</v>
      </c>
      <c r="E28" s="8"/>
      <c r="G28" s="9"/>
    </row>
    <row r="29" spans="2:13" ht="19" thickBot="1" x14ac:dyDescent="0.5">
      <c r="B29" s="14" t="s">
        <v>18</v>
      </c>
      <c r="C29" s="38">
        <v>1.6</v>
      </c>
    </row>
    <row r="30" spans="2:13" x14ac:dyDescent="0.35">
      <c r="D30" s="6"/>
    </row>
    <row r="32" spans="2:13" ht="21" x14ac:dyDescent="0.5">
      <c r="B32" s="8" t="s">
        <v>15</v>
      </c>
      <c r="C32" s="8" t="s">
        <v>16</v>
      </c>
    </row>
    <row r="33" spans="2:3" ht="21" x14ac:dyDescent="0.5">
      <c r="B33" s="8"/>
      <c r="C33" s="8" t="s">
        <v>124</v>
      </c>
    </row>
    <row r="34" spans="2:3" ht="21" x14ac:dyDescent="0.5">
      <c r="B34" s="8"/>
      <c r="C34" s="8" t="s">
        <v>132</v>
      </c>
    </row>
    <row r="35" spans="2:3" ht="18.5" x14ac:dyDescent="0.45">
      <c r="B35" s="7"/>
    </row>
    <row r="36" spans="2:3" ht="18.5" x14ac:dyDescent="0.45">
      <c r="B36" s="7" t="s">
        <v>133</v>
      </c>
      <c r="C36" s="7" t="s">
        <v>14</v>
      </c>
    </row>
  </sheetData>
  <conditionalFormatting sqref="E27:E28">
    <cfRule type="cellIs" dxfId="1" priority="3" operator="greaterThan">
      <formula>1</formula>
    </cfRule>
  </conditionalFormatting>
  <conditionalFormatting sqref="F21">
    <cfRule type="cellIs" dxfId="0" priority="1" operator="greaterThan">
      <formula>1</formula>
    </cfRule>
  </conditionalFormatting>
  <pageMargins left="0.7" right="0.7" top="0.78740157499999996" bottom="0.78740157499999996"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9A3F-62B8-4DA9-AF59-B3E98C034B0E}">
  <dimension ref="A1:R380"/>
  <sheetViews>
    <sheetView topLeftCell="J1" workbookViewId="0">
      <selection activeCell="L7" sqref="L7"/>
    </sheetView>
  </sheetViews>
  <sheetFormatPr baseColWidth="10" defaultRowHeight="14.5" x14ac:dyDescent="0.35"/>
  <cols>
    <col min="1" max="1" width="29.81640625" bestFit="1" customWidth="1"/>
    <col min="2" max="2" width="54.453125" bestFit="1" customWidth="1"/>
    <col min="3" max="3" width="80.1796875" bestFit="1" customWidth="1"/>
    <col min="4" max="4" width="80.26953125" bestFit="1" customWidth="1"/>
    <col min="5" max="5" width="40.453125" bestFit="1" customWidth="1"/>
    <col min="6" max="6" width="66.1796875" bestFit="1" customWidth="1"/>
    <col min="7" max="7" width="65.54296875" bestFit="1" customWidth="1"/>
    <col min="8" max="8" width="31.90625" bestFit="1" customWidth="1"/>
    <col min="9" max="9" width="57.6328125" bestFit="1" customWidth="1"/>
    <col min="10" max="10" width="57" bestFit="1" customWidth="1"/>
    <col min="11" max="11" width="33" bestFit="1" customWidth="1"/>
    <col min="12" max="12" width="58.7265625" bestFit="1" customWidth="1"/>
    <col min="13" max="13" width="58.08984375" bestFit="1" customWidth="1"/>
    <col min="14" max="18" width="11.54296875" bestFit="1" customWidth="1"/>
    <col min="19" max="19" width="58.08984375" bestFit="1" customWidth="1"/>
    <col min="20" max="20" width="11.54296875" bestFit="1" customWidth="1"/>
  </cols>
  <sheetData>
    <row r="1" spans="1:18" x14ac:dyDescent="0.35">
      <c r="A1" t="s">
        <v>0</v>
      </c>
      <c r="B1" t="s">
        <v>1</v>
      </c>
      <c r="C1" t="s">
        <v>76</v>
      </c>
      <c r="D1" t="s">
        <v>92</v>
      </c>
      <c r="E1" t="s">
        <v>2</v>
      </c>
      <c r="F1" t="s">
        <v>77</v>
      </c>
      <c r="G1" t="s">
        <v>78</v>
      </c>
      <c r="H1" s="31" t="s">
        <v>79</v>
      </c>
      <c r="I1" s="31" t="s">
        <v>80</v>
      </c>
      <c r="J1" s="31" t="s">
        <v>81</v>
      </c>
      <c r="K1" s="31" t="s">
        <v>3</v>
      </c>
      <c r="L1" s="31" t="s">
        <v>82</v>
      </c>
      <c r="M1" s="31" t="s">
        <v>83</v>
      </c>
      <c r="N1" t="s">
        <v>127</v>
      </c>
      <c r="O1" t="s">
        <v>128</v>
      </c>
      <c r="P1" t="s">
        <v>129</v>
      </c>
      <c r="Q1" t="s">
        <v>130</v>
      </c>
      <c r="R1" t="s">
        <v>131</v>
      </c>
    </row>
    <row r="2" spans="1:18" x14ac:dyDescent="0.35">
      <c r="A2" s="1">
        <v>43892</v>
      </c>
      <c r="B2">
        <v>304</v>
      </c>
      <c r="C2">
        <v>292</v>
      </c>
      <c r="D2">
        <v>319</v>
      </c>
      <c r="E2">
        <v>225</v>
      </c>
      <c r="F2">
        <v>213</v>
      </c>
      <c r="G2">
        <v>238</v>
      </c>
      <c r="H2" s="31"/>
      <c r="I2" s="31"/>
      <c r="J2" s="31"/>
      <c r="K2" s="31"/>
      <c r="L2" s="31"/>
      <c r="M2" s="31"/>
    </row>
    <row r="3" spans="1:18" x14ac:dyDescent="0.35">
      <c r="A3" s="1">
        <v>43893</v>
      </c>
      <c r="B3">
        <v>321</v>
      </c>
      <c r="C3">
        <v>304</v>
      </c>
      <c r="D3">
        <v>337</v>
      </c>
      <c r="E3">
        <v>261</v>
      </c>
      <c r="F3">
        <v>248</v>
      </c>
      <c r="G3">
        <v>276</v>
      </c>
      <c r="H3" s="31"/>
      <c r="I3" s="31"/>
      <c r="J3" s="31"/>
      <c r="K3" s="31"/>
      <c r="L3" s="31"/>
      <c r="M3" s="31"/>
    </row>
    <row r="4" spans="1:18" x14ac:dyDescent="0.35">
      <c r="A4" s="1">
        <v>43894</v>
      </c>
      <c r="B4">
        <v>448</v>
      </c>
      <c r="C4">
        <v>430</v>
      </c>
      <c r="D4">
        <v>467</v>
      </c>
      <c r="E4">
        <v>326</v>
      </c>
      <c r="F4">
        <v>311</v>
      </c>
      <c r="G4">
        <v>342</v>
      </c>
      <c r="H4" s="31"/>
      <c r="I4" s="31"/>
      <c r="J4" s="31"/>
      <c r="K4" s="31"/>
      <c r="L4" s="31"/>
      <c r="M4" s="31"/>
    </row>
    <row r="5" spans="1:18" x14ac:dyDescent="0.35">
      <c r="A5" s="1">
        <v>43895</v>
      </c>
      <c r="B5">
        <v>503</v>
      </c>
      <c r="C5">
        <v>485</v>
      </c>
      <c r="D5">
        <v>525</v>
      </c>
      <c r="E5">
        <v>394</v>
      </c>
      <c r="F5">
        <v>378</v>
      </c>
      <c r="G5">
        <v>412</v>
      </c>
      <c r="H5" s="31"/>
      <c r="I5" s="31"/>
      <c r="J5" s="31"/>
      <c r="K5" s="31"/>
      <c r="L5" s="31"/>
      <c r="M5" s="31"/>
    </row>
    <row r="6" spans="1:18" x14ac:dyDescent="0.35">
      <c r="A6" s="1">
        <v>43896</v>
      </c>
      <c r="B6">
        <v>757</v>
      </c>
      <c r="C6">
        <v>732</v>
      </c>
      <c r="D6">
        <v>783</v>
      </c>
      <c r="E6">
        <v>507</v>
      </c>
      <c r="F6">
        <v>488</v>
      </c>
      <c r="G6">
        <v>528</v>
      </c>
      <c r="H6" s="31">
        <v>2.25</v>
      </c>
      <c r="I6" s="31">
        <v>2.1800000000000002</v>
      </c>
      <c r="J6" s="31">
        <v>2.33</v>
      </c>
      <c r="K6" s="31">
        <v>2.34</v>
      </c>
      <c r="L6" s="31">
        <v>2.2799999999999998</v>
      </c>
      <c r="M6" s="31">
        <v>2.39</v>
      </c>
    </row>
    <row r="7" spans="1:18" x14ac:dyDescent="0.35">
      <c r="A7" s="1">
        <v>43897</v>
      </c>
      <c r="B7">
        <v>984</v>
      </c>
      <c r="C7">
        <v>958</v>
      </c>
      <c r="D7">
        <v>1010</v>
      </c>
      <c r="E7">
        <v>673</v>
      </c>
      <c r="F7">
        <v>651</v>
      </c>
      <c r="G7">
        <v>696</v>
      </c>
      <c r="H7" s="31">
        <v>2.58</v>
      </c>
      <c r="I7" s="31">
        <v>2.4900000000000002</v>
      </c>
      <c r="J7" s="31">
        <v>2.68</v>
      </c>
      <c r="K7" s="31">
        <v>2.56</v>
      </c>
      <c r="L7" s="31">
        <v>2.5099999999999998</v>
      </c>
      <c r="M7" s="31">
        <v>2.61</v>
      </c>
    </row>
    <row r="8" spans="1:18" x14ac:dyDescent="0.35">
      <c r="A8" s="1">
        <v>43898</v>
      </c>
      <c r="B8">
        <v>1336</v>
      </c>
      <c r="C8">
        <v>1308</v>
      </c>
      <c r="D8">
        <v>1370</v>
      </c>
      <c r="E8">
        <v>895</v>
      </c>
      <c r="F8">
        <v>870</v>
      </c>
      <c r="G8">
        <v>922</v>
      </c>
      <c r="H8" s="31">
        <v>2.75</v>
      </c>
      <c r="I8" s="31">
        <v>2.68</v>
      </c>
      <c r="J8" s="31">
        <v>2.83</v>
      </c>
      <c r="K8" s="31">
        <v>2.93</v>
      </c>
      <c r="L8" s="31">
        <v>2.88</v>
      </c>
      <c r="M8" s="31">
        <v>2.98</v>
      </c>
    </row>
    <row r="9" spans="1:18" x14ac:dyDescent="0.35">
      <c r="A9" s="1">
        <v>43899</v>
      </c>
      <c r="B9">
        <v>2021</v>
      </c>
      <c r="C9">
        <v>1985</v>
      </c>
      <c r="D9">
        <v>2052</v>
      </c>
      <c r="E9">
        <v>1274</v>
      </c>
      <c r="F9">
        <v>1245</v>
      </c>
      <c r="G9">
        <v>1304</v>
      </c>
      <c r="H9" s="31">
        <v>3.23</v>
      </c>
      <c r="I9" s="31">
        <v>3.16</v>
      </c>
      <c r="J9" s="31">
        <v>3.3</v>
      </c>
      <c r="K9" s="31">
        <v>3.13</v>
      </c>
      <c r="L9" s="31">
        <v>3.08</v>
      </c>
      <c r="M9" s="31">
        <v>3.18</v>
      </c>
    </row>
    <row r="10" spans="1:18" x14ac:dyDescent="0.35">
      <c r="A10" s="1">
        <v>43900</v>
      </c>
      <c r="B10">
        <v>2573</v>
      </c>
      <c r="C10">
        <v>2529</v>
      </c>
      <c r="D10">
        <v>2623</v>
      </c>
      <c r="E10">
        <v>1728</v>
      </c>
      <c r="F10">
        <v>1695</v>
      </c>
      <c r="G10">
        <v>1764</v>
      </c>
      <c r="H10" s="31">
        <v>3.41</v>
      </c>
      <c r="I10" s="31">
        <v>3.33</v>
      </c>
      <c r="J10" s="31">
        <v>3.49</v>
      </c>
      <c r="K10" s="31">
        <v>3.22</v>
      </c>
      <c r="L10" s="31">
        <v>3.18</v>
      </c>
      <c r="M10" s="31">
        <v>3.26</v>
      </c>
    </row>
    <row r="11" spans="1:18" x14ac:dyDescent="0.35">
      <c r="A11" s="1">
        <v>43901</v>
      </c>
      <c r="B11">
        <v>3237</v>
      </c>
      <c r="C11">
        <v>3190</v>
      </c>
      <c r="D11">
        <v>3283</v>
      </c>
      <c r="E11">
        <v>2292</v>
      </c>
      <c r="F11">
        <v>2253</v>
      </c>
      <c r="G11">
        <v>2332</v>
      </c>
      <c r="H11" s="31">
        <v>3.41</v>
      </c>
      <c r="I11" s="31">
        <v>3.33</v>
      </c>
      <c r="J11" s="31">
        <v>3.49</v>
      </c>
      <c r="K11" s="31">
        <v>3.12</v>
      </c>
      <c r="L11" s="31">
        <v>3.08</v>
      </c>
      <c r="M11" s="31">
        <v>3.16</v>
      </c>
    </row>
    <row r="12" spans="1:18" x14ac:dyDescent="0.35">
      <c r="A12" s="1">
        <v>43902</v>
      </c>
      <c r="B12">
        <v>3601</v>
      </c>
      <c r="C12">
        <v>3537</v>
      </c>
      <c r="D12">
        <v>3648</v>
      </c>
      <c r="E12">
        <v>2858</v>
      </c>
      <c r="F12">
        <v>2810</v>
      </c>
      <c r="G12">
        <v>2901</v>
      </c>
      <c r="H12" s="31">
        <v>3.19</v>
      </c>
      <c r="I12" s="31">
        <v>3.14</v>
      </c>
      <c r="J12" s="31">
        <v>3.25</v>
      </c>
      <c r="K12" s="31">
        <v>2.84</v>
      </c>
      <c r="L12" s="31">
        <v>2.82</v>
      </c>
      <c r="M12" s="31">
        <v>2.87</v>
      </c>
    </row>
    <row r="13" spans="1:18" x14ac:dyDescent="0.35">
      <c r="A13" s="1">
        <v>43903</v>
      </c>
      <c r="B13">
        <v>4356</v>
      </c>
      <c r="C13">
        <v>4301</v>
      </c>
      <c r="D13">
        <v>4408</v>
      </c>
      <c r="E13">
        <v>3442</v>
      </c>
      <c r="F13">
        <v>3389</v>
      </c>
      <c r="G13">
        <v>3490</v>
      </c>
      <c r="H13" s="31">
        <v>2.7</v>
      </c>
      <c r="I13" s="31">
        <v>2.66</v>
      </c>
      <c r="J13" s="31">
        <v>2.74</v>
      </c>
      <c r="K13" s="31">
        <v>2.5</v>
      </c>
      <c r="L13" s="31">
        <v>2.48</v>
      </c>
      <c r="M13" s="31">
        <v>2.52</v>
      </c>
    </row>
    <row r="14" spans="1:18" x14ac:dyDescent="0.35">
      <c r="A14" s="1">
        <v>43904</v>
      </c>
      <c r="B14">
        <v>4433</v>
      </c>
      <c r="C14">
        <v>4373</v>
      </c>
      <c r="D14">
        <v>4492</v>
      </c>
      <c r="E14">
        <v>3907</v>
      </c>
      <c r="F14">
        <v>3850</v>
      </c>
      <c r="G14">
        <v>3958</v>
      </c>
      <c r="H14" s="31">
        <v>2.2599999999999998</v>
      </c>
      <c r="I14" s="31">
        <v>2.23</v>
      </c>
      <c r="J14" s="31">
        <v>2.29</v>
      </c>
      <c r="K14" s="31">
        <v>2.1800000000000002</v>
      </c>
      <c r="L14" s="31">
        <v>2.17</v>
      </c>
      <c r="M14" s="31">
        <v>2.2000000000000002</v>
      </c>
    </row>
    <row r="15" spans="1:18" x14ac:dyDescent="0.35">
      <c r="A15" s="1">
        <v>43905</v>
      </c>
      <c r="B15">
        <v>4678</v>
      </c>
      <c r="C15">
        <v>4618</v>
      </c>
      <c r="D15">
        <v>4734</v>
      </c>
      <c r="E15">
        <v>4267</v>
      </c>
      <c r="F15">
        <v>4207</v>
      </c>
      <c r="G15">
        <v>4320</v>
      </c>
      <c r="H15" s="31">
        <v>1.86</v>
      </c>
      <c r="I15" s="31">
        <v>1.84</v>
      </c>
      <c r="J15" s="31">
        <v>1.88</v>
      </c>
      <c r="K15" s="31">
        <v>1.99</v>
      </c>
      <c r="L15" s="31">
        <v>1.98</v>
      </c>
      <c r="M15" s="31">
        <v>2</v>
      </c>
    </row>
    <row r="16" spans="1:18" x14ac:dyDescent="0.35">
      <c r="A16" s="1">
        <v>43906</v>
      </c>
      <c r="B16">
        <v>6016</v>
      </c>
      <c r="C16">
        <v>5952</v>
      </c>
      <c r="D16">
        <v>6075</v>
      </c>
      <c r="E16">
        <v>4871</v>
      </c>
      <c r="F16">
        <v>4811</v>
      </c>
      <c r="G16">
        <v>4927</v>
      </c>
      <c r="H16" s="31">
        <v>1.7</v>
      </c>
      <c r="I16" s="31">
        <v>1.68</v>
      </c>
      <c r="J16" s="31">
        <v>1.72</v>
      </c>
      <c r="K16" s="31">
        <v>1.74</v>
      </c>
      <c r="L16" s="31">
        <v>1.73</v>
      </c>
      <c r="M16" s="31">
        <v>1.75</v>
      </c>
    </row>
    <row r="17" spans="1:13" x14ac:dyDescent="0.35">
      <c r="A17" s="1">
        <v>43907</v>
      </c>
      <c r="B17">
        <v>5235</v>
      </c>
      <c r="C17">
        <v>5166</v>
      </c>
      <c r="D17">
        <v>5296</v>
      </c>
      <c r="E17">
        <v>5090</v>
      </c>
      <c r="F17">
        <v>5027</v>
      </c>
      <c r="G17">
        <v>5149</v>
      </c>
      <c r="H17" s="31">
        <v>1.48</v>
      </c>
      <c r="I17" s="31">
        <v>1.46</v>
      </c>
      <c r="J17" s="31">
        <v>1.49</v>
      </c>
      <c r="K17" s="31">
        <v>1.56</v>
      </c>
      <c r="L17" s="31">
        <v>1.55</v>
      </c>
      <c r="M17" s="31">
        <v>1.57</v>
      </c>
    </row>
    <row r="18" spans="1:13" x14ac:dyDescent="0.35">
      <c r="A18" s="1">
        <v>43908</v>
      </c>
      <c r="B18">
        <v>5288</v>
      </c>
      <c r="C18">
        <v>5231</v>
      </c>
      <c r="D18">
        <v>5346</v>
      </c>
      <c r="E18">
        <v>5304</v>
      </c>
      <c r="F18">
        <v>5242</v>
      </c>
      <c r="G18">
        <v>5363</v>
      </c>
      <c r="H18" s="31">
        <v>1.36</v>
      </c>
      <c r="I18" s="31">
        <v>1.34</v>
      </c>
      <c r="J18" s="31">
        <v>1.37</v>
      </c>
      <c r="K18" s="31">
        <v>1.39</v>
      </c>
      <c r="L18" s="31">
        <v>1.39</v>
      </c>
      <c r="M18" s="31">
        <v>1.4</v>
      </c>
    </row>
    <row r="19" spans="1:13" x14ac:dyDescent="0.35">
      <c r="A19" s="1">
        <v>43909</v>
      </c>
      <c r="B19">
        <v>4725</v>
      </c>
      <c r="C19">
        <v>4668</v>
      </c>
      <c r="D19">
        <v>4780</v>
      </c>
      <c r="E19">
        <v>5316</v>
      </c>
      <c r="F19">
        <v>5254</v>
      </c>
      <c r="G19">
        <v>5374</v>
      </c>
      <c r="H19" s="31">
        <v>1.25</v>
      </c>
      <c r="I19" s="31">
        <v>1.24</v>
      </c>
      <c r="J19" s="31">
        <v>1.26</v>
      </c>
      <c r="K19" s="31">
        <v>1.24</v>
      </c>
      <c r="L19" s="31">
        <v>1.23</v>
      </c>
      <c r="M19" s="31">
        <v>1.24</v>
      </c>
    </row>
    <row r="20" spans="1:13" x14ac:dyDescent="0.35">
      <c r="A20" s="1">
        <v>43910</v>
      </c>
      <c r="B20">
        <v>5329</v>
      </c>
      <c r="C20">
        <v>5262</v>
      </c>
      <c r="D20">
        <v>5380</v>
      </c>
      <c r="E20">
        <v>5144</v>
      </c>
      <c r="F20">
        <v>5082</v>
      </c>
      <c r="G20">
        <v>5200</v>
      </c>
      <c r="H20" s="31">
        <v>1.06</v>
      </c>
      <c r="I20" s="31">
        <v>1.05</v>
      </c>
      <c r="J20" s="31">
        <v>1.07</v>
      </c>
      <c r="K20" s="31">
        <v>1.1299999999999999</v>
      </c>
      <c r="L20" s="31">
        <v>1.1299999999999999</v>
      </c>
      <c r="M20" s="31">
        <v>1.1399999999999999</v>
      </c>
    </row>
    <row r="21" spans="1:13" x14ac:dyDescent="0.35">
      <c r="A21" s="1">
        <v>43911</v>
      </c>
      <c r="B21">
        <v>4442</v>
      </c>
      <c r="C21">
        <v>4383</v>
      </c>
      <c r="D21">
        <v>4501</v>
      </c>
      <c r="E21">
        <v>4946</v>
      </c>
      <c r="F21">
        <v>4886</v>
      </c>
      <c r="G21">
        <v>5001</v>
      </c>
      <c r="H21" s="31">
        <v>0.97</v>
      </c>
      <c r="I21" s="31">
        <v>0.96</v>
      </c>
      <c r="J21" s="31">
        <v>0.98</v>
      </c>
      <c r="K21" s="31">
        <v>1.04</v>
      </c>
      <c r="L21" s="31">
        <v>1.03</v>
      </c>
      <c r="M21" s="31">
        <v>1.04</v>
      </c>
    </row>
    <row r="22" spans="1:13" x14ac:dyDescent="0.35">
      <c r="A22" s="1">
        <v>43912</v>
      </c>
      <c r="B22">
        <v>3818</v>
      </c>
      <c r="C22">
        <v>3759</v>
      </c>
      <c r="D22">
        <v>3866</v>
      </c>
      <c r="E22">
        <v>4578</v>
      </c>
      <c r="F22">
        <v>4518</v>
      </c>
      <c r="G22">
        <v>4631</v>
      </c>
      <c r="H22" s="31">
        <v>0.86</v>
      </c>
      <c r="I22" s="31">
        <v>0.86</v>
      </c>
      <c r="J22" s="31">
        <v>0.87</v>
      </c>
      <c r="K22" s="31">
        <v>0.98</v>
      </c>
      <c r="L22" s="31">
        <v>0.97</v>
      </c>
      <c r="M22" s="31">
        <v>0.98</v>
      </c>
    </row>
    <row r="23" spans="1:13" x14ac:dyDescent="0.35">
      <c r="A23" s="1">
        <v>43913</v>
      </c>
      <c r="B23">
        <v>5157</v>
      </c>
      <c r="C23">
        <v>5095</v>
      </c>
      <c r="D23">
        <v>5222</v>
      </c>
      <c r="E23">
        <v>4686</v>
      </c>
      <c r="F23">
        <v>4625</v>
      </c>
      <c r="G23">
        <v>4742</v>
      </c>
      <c r="H23" s="31">
        <v>0.88</v>
      </c>
      <c r="I23" s="31">
        <v>0.87</v>
      </c>
      <c r="J23" s="31">
        <v>0.89</v>
      </c>
      <c r="K23" s="31">
        <v>0.92</v>
      </c>
      <c r="L23" s="31">
        <v>0.92</v>
      </c>
      <c r="M23" s="31">
        <v>0.92</v>
      </c>
    </row>
    <row r="24" spans="1:13" x14ac:dyDescent="0.35">
      <c r="A24" s="1">
        <v>43914</v>
      </c>
      <c r="B24">
        <v>4076</v>
      </c>
      <c r="C24">
        <v>4024</v>
      </c>
      <c r="D24">
        <v>4138</v>
      </c>
      <c r="E24">
        <v>4373</v>
      </c>
      <c r="F24">
        <v>4315</v>
      </c>
      <c r="G24">
        <v>4432</v>
      </c>
      <c r="H24" s="31">
        <v>0.85</v>
      </c>
      <c r="I24" s="31">
        <v>0.84</v>
      </c>
      <c r="J24" s="31">
        <v>0.86</v>
      </c>
      <c r="K24" s="31">
        <v>0.9</v>
      </c>
      <c r="L24" s="31">
        <v>0.89</v>
      </c>
      <c r="M24" s="31">
        <v>0.9</v>
      </c>
    </row>
    <row r="25" spans="1:13" x14ac:dyDescent="0.35">
      <c r="A25" s="1">
        <v>43915</v>
      </c>
      <c r="B25">
        <v>4418</v>
      </c>
      <c r="C25">
        <v>4357</v>
      </c>
      <c r="D25">
        <v>4471</v>
      </c>
      <c r="E25">
        <v>4367</v>
      </c>
      <c r="F25">
        <v>4309</v>
      </c>
      <c r="G25">
        <v>4424</v>
      </c>
      <c r="H25" s="31">
        <v>0.88</v>
      </c>
      <c r="I25" s="31">
        <v>0.87</v>
      </c>
      <c r="J25" s="31">
        <v>0.89</v>
      </c>
      <c r="K25" s="31">
        <v>0.9</v>
      </c>
      <c r="L25" s="31">
        <v>0.89</v>
      </c>
      <c r="M25" s="31">
        <v>0.9</v>
      </c>
    </row>
    <row r="26" spans="1:13" x14ac:dyDescent="0.35">
      <c r="A26" s="1">
        <v>43916</v>
      </c>
      <c r="B26">
        <v>3998</v>
      </c>
      <c r="C26">
        <v>3933</v>
      </c>
      <c r="D26">
        <v>4063</v>
      </c>
      <c r="E26">
        <v>4412</v>
      </c>
      <c r="F26">
        <v>4352</v>
      </c>
      <c r="G26">
        <v>4473</v>
      </c>
      <c r="H26" s="31">
        <v>0.96</v>
      </c>
      <c r="I26" s="31">
        <v>0.96</v>
      </c>
      <c r="J26" s="31">
        <v>0.97</v>
      </c>
      <c r="K26" s="31">
        <v>0.88</v>
      </c>
      <c r="L26" s="31">
        <v>0.88</v>
      </c>
      <c r="M26" s="31">
        <v>0.89</v>
      </c>
    </row>
    <row r="27" spans="1:13" x14ac:dyDescent="0.35">
      <c r="A27" s="1">
        <v>43917</v>
      </c>
      <c r="B27">
        <v>4122</v>
      </c>
      <c r="C27">
        <v>4056</v>
      </c>
      <c r="D27">
        <v>4184</v>
      </c>
      <c r="E27">
        <v>4153</v>
      </c>
      <c r="F27">
        <v>4092</v>
      </c>
      <c r="G27">
        <v>4214</v>
      </c>
      <c r="H27" s="31">
        <v>0.89</v>
      </c>
      <c r="I27" s="31">
        <v>0.88</v>
      </c>
      <c r="J27" s="31">
        <v>0.89</v>
      </c>
      <c r="K27" s="31">
        <v>0.9</v>
      </c>
      <c r="L27" s="31">
        <v>0.89</v>
      </c>
      <c r="M27" s="31">
        <v>0.9</v>
      </c>
    </row>
    <row r="28" spans="1:13" x14ac:dyDescent="0.35">
      <c r="A28" s="1">
        <v>43918</v>
      </c>
      <c r="B28">
        <v>3888</v>
      </c>
      <c r="C28">
        <v>3837</v>
      </c>
      <c r="D28">
        <v>3953</v>
      </c>
      <c r="E28">
        <v>4106</v>
      </c>
      <c r="F28">
        <v>4046</v>
      </c>
      <c r="G28">
        <v>4168</v>
      </c>
      <c r="H28" s="31">
        <v>0.94</v>
      </c>
      <c r="I28" s="31">
        <v>0.93</v>
      </c>
      <c r="J28" s="31">
        <v>0.95</v>
      </c>
      <c r="K28" s="31">
        <v>0.9</v>
      </c>
      <c r="L28" s="31">
        <v>0.9</v>
      </c>
      <c r="M28" s="31">
        <v>0.91</v>
      </c>
    </row>
    <row r="29" spans="1:13" x14ac:dyDescent="0.35">
      <c r="A29" s="1">
        <v>43919</v>
      </c>
      <c r="B29">
        <v>3261</v>
      </c>
      <c r="C29">
        <v>3206</v>
      </c>
      <c r="D29">
        <v>3322</v>
      </c>
      <c r="E29">
        <v>3817</v>
      </c>
      <c r="F29">
        <v>3758</v>
      </c>
      <c r="G29">
        <v>3880</v>
      </c>
      <c r="H29" s="31">
        <v>0.87</v>
      </c>
      <c r="I29" s="31">
        <v>0.86</v>
      </c>
      <c r="J29" s="31">
        <v>0.88</v>
      </c>
      <c r="K29" s="31">
        <v>0.9</v>
      </c>
      <c r="L29" s="31">
        <v>0.9</v>
      </c>
      <c r="M29" s="31">
        <v>0.91</v>
      </c>
    </row>
    <row r="30" spans="1:13" x14ac:dyDescent="0.35">
      <c r="A30" s="1">
        <v>43920</v>
      </c>
      <c r="B30">
        <v>4394</v>
      </c>
      <c r="C30">
        <v>4331</v>
      </c>
      <c r="D30">
        <v>4462</v>
      </c>
      <c r="E30">
        <v>3916</v>
      </c>
      <c r="F30">
        <v>3857</v>
      </c>
      <c r="G30">
        <v>3980</v>
      </c>
      <c r="H30" s="31">
        <v>0.89</v>
      </c>
      <c r="I30" s="31">
        <v>0.88</v>
      </c>
      <c r="J30" s="31">
        <v>0.9</v>
      </c>
      <c r="K30" s="31">
        <v>0.92</v>
      </c>
      <c r="L30" s="31">
        <v>0.92</v>
      </c>
      <c r="M30" s="31">
        <v>0.93</v>
      </c>
    </row>
    <row r="31" spans="1:13" x14ac:dyDescent="0.35">
      <c r="A31" s="1">
        <v>43921</v>
      </c>
      <c r="B31">
        <v>3574</v>
      </c>
      <c r="C31">
        <v>3519</v>
      </c>
      <c r="D31">
        <v>3647</v>
      </c>
      <c r="E31">
        <v>3779</v>
      </c>
      <c r="F31">
        <v>3723</v>
      </c>
      <c r="G31">
        <v>3846</v>
      </c>
      <c r="H31" s="31">
        <v>0.91</v>
      </c>
      <c r="I31" s="31">
        <v>0.9</v>
      </c>
      <c r="J31" s="31">
        <v>0.92</v>
      </c>
      <c r="K31" s="31">
        <v>0.93</v>
      </c>
      <c r="L31" s="31">
        <v>0.92</v>
      </c>
      <c r="M31" s="31">
        <v>0.93</v>
      </c>
    </row>
    <row r="32" spans="1:13" x14ac:dyDescent="0.35">
      <c r="A32" s="1">
        <v>43922</v>
      </c>
      <c r="B32">
        <v>4040</v>
      </c>
      <c r="C32">
        <v>3981</v>
      </c>
      <c r="D32">
        <v>4105</v>
      </c>
      <c r="E32">
        <v>3817</v>
      </c>
      <c r="F32">
        <v>3759</v>
      </c>
      <c r="G32">
        <v>3884</v>
      </c>
      <c r="H32" s="31">
        <v>0.93</v>
      </c>
      <c r="I32" s="31">
        <v>0.92</v>
      </c>
      <c r="J32" s="31">
        <v>0.94</v>
      </c>
      <c r="K32" s="31">
        <v>0.93</v>
      </c>
      <c r="L32" s="31">
        <v>0.93</v>
      </c>
      <c r="M32" s="31">
        <v>0.94</v>
      </c>
    </row>
    <row r="33" spans="1:13" x14ac:dyDescent="0.35">
      <c r="A33" s="1">
        <v>43923</v>
      </c>
      <c r="B33">
        <v>3724</v>
      </c>
      <c r="C33">
        <v>3671</v>
      </c>
      <c r="D33">
        <v>3790</v>
      </c>
      <c r="E33">
        <v>3933</v>
      </c>
      <c r="F33">
        <v>3875</v>
      </c>
      <c r="G33">
        <v>4001</v>
      </c>
      <c r="H33" s="31">
        <v>1.03</v>
      </c>
      <c r="I33" s="31">
        <v>1.02</v>
      </c>
      <c r="J33" s="31">
        <v>1.04</v>
      </c>
      <c r="K33" s="31">
        <v>0.95</v>
      </c>
      <c r="L33" s="31">
        <v>0.94</v>
      </c>
      <c r="M33" s="31">
        <v>0.95</v>
      </c>
    </row>
    <row r="34" spans="1:13" x14ac:dyDescent="0.35">
      <c r="A34" s="1">
        <v>43924</v>
      </c>
      <c r="B34">
        <v>3730</v>
      </c>
      <c r="C34">
        <v>3659</v>
      </c>
      <c r="D34">
        <v>3792</v>
      </c>
      <c r="E34">
        <v>3767</v>
      </c>
      <c r="F34">
        <v>3707</v>
      </c>
      <c r="G34">
        <v>3833</v>
      </c>
      <c r="H34" s="31">
        <v>0.96</v>
      </c>
      <c r="I34" s="31">
        <v>0.95</v>
      </c>
      <c r="J34" s="31">
        <v>0.97</v>
      </c>
      <c r="K34" s="31">
        <v>0.93</v>
      </c>
      <c r="L34" s="31">
        <v>0.92</v>
      </c>
      <c r="M34" s="31">
        <v>0.94</v>
      </c>
    </row>
    <row r="35" spans="1:13" x14ac:dyDescent="0.35">
      <c r="A35" s="1">
        <v>43925</v>
      </c>
      <c r="B35">
        <v>3006</v>
      </c>
      <c r="C35">
        <v>2953</v>
      </c>
      <c r="D35">
        <v>3061</v>
      </c>
      <c r="E35">
        <v>3625</v>
      </c>
      <c r="F35">
        <v>3566</v>
      </c>
      <c r="G35">
        <v>3687</v>
      </c>
      <c r="H35" s="31">
        <v>0.96</v>
      </c>
      <c r="I35" s="31">
        <v>0.95</v>
      </c>
      <c r="J35" s="31">
        <v>0.97</v>
      </c>
      <c r="K35" s="31">
        <v>0.92</v>
      </c>
      <c r="L35" s="31">
        <v>0.92</v>
      </c>
      <c r="M35" s="31">
        <v>0.93</v>
      </c>
    </row>
    <row r="36" spans="1:13" x14ac:dyDescent="0.35">
      <c r="A36" s="1">
        <v>43926</v>
      </c>
      <c r="B36">
        <v>2700</v>
      </c>
      <c r="C36">
        <v>2645</v>
      </c>
      <c r="D36">
        <v>2745</v>
      </c>
      <c r="E36">
        <v>3290</v>
      </c>
      <c r="F36">
        <v>3232</v>
      </c>
      <c r="G36">
        <v>3347</v>
      </c>
      <c r="H36" s="31">
        <v>0.86</v>
      </c>
      <c r="I36" s="31">
        <v>0.85</v>
      </c>
      <c r="J36" s="31">
        <v>0.87</v>
      </c>
      <c r="K36" s="31">
        <v>0.89</v>
      </c>
      <c r="L36" s="31">
        <v>0.89</v>
      </c>
      <c r="M36" s="31">
        <v>0.9</v>
      </c>
    </row>
    <row r="37" spans="1:13" x14ac:dyDescent="0.35">
      <c r="A37" s="1">
        <v>43927</v>
      </c>
      <c r="B37">
        <v>3342</v>
      </c>
      <c r="C37">
        <v>3285</v>
      </c>
      <c r="D37">
        <v>3389</v>
      </c>
      <c r="E37">
        <v>3195</v>
      </c>
      <c r="F37">
        <v>3135</v>
      </c>
      <c r="G37">
        <v>3247</v>
      </c>
      <c r="H37" s="31">
        <v>0.81</v>
      </c>
      <c r="I37" s="31">
        <v>0.8</v>
      </c>
      <c r="J37" s="31">
        <v>0.82</v>
      </c>
      <c r="K37" s="31">
        <v>0.89</v>
      </c>
      <c r="L37" s="31">
        <v>0.88</v>
      </c>
      <c r="M37" s="31">
        <v>0.89</v>
      </c>
    </row>
    <row r="38" spans="1:13" x14ac:dyDescent="0.35">
      <c r="A38" s="1">
        <v>43928</v>
      </c>
      <c r="B38">
        <v>3054</v>
      </c>
      <c r="C38">
        <v>3003</v>
      </c>
      <c r="D38">
        <v>3117</v>
      </c>
      <c r="E38">
        <v>3025</v>
      </c>
      <c r="F38">
        <v>2971</v>
      </c>
      <c r="G38">
        <v>3078</v>
      </c>
      <c r="H38" s="31">
        <v>0.8</v>
      </c>
      <c r="I38" s="31">
        <v>0.79</v>
      </c>
      <c r="J38" s="31">
        <v>0.81</v>
      </c>
      <c r="K38" s="31">
        <v>0.87</v>
      </c>
      <c r="L38" s="31">
        <v>0.87</v>
      </c>
      <c r="M38" s="31">
        <v>0.88</v>
      </c>
    </row>
    <row r="39" spans="1:13" x14ac:dyDescent="0.35">
      <c r="A39" s="1">
        <v>43929</v>
      </c>
      <c r="B39">
        <v>2872</v>
      </c>
      <c r="C39">
        <v>2815</v>
      </c>
      <c r="D39">
        <v>2935</v>
      </c>
      <c r="E39">
        <v>2992</v>
      </c>
      <c r="F39">
        <v>2937</v>
      </c>
      <c r="G39">
        <v>3046</v>
      </c>
      <c r="H39" s="31">
        <v>0.83</v>
      </c>
      <c r="I39" s="31">
        <v>0.82</v>
      </c>
      <c r="J39" s="31">
        <v>0.84</v>
      </c>
      <c r="K39" s="31">
        <v>0.85</v>
      </c>
      <c r="L39" s="31">
        <v>0.84</v>
      </c>
      <c r="M39" s="31">
        <v>0.86</v>
      </c>
    </row>
    <row r="40" spans="1:13" x14ac:dyDescent="0.35">
      <c r="A40" s="1">
        <v>43930</v>
      </c>
      <c r="B40">
        <v>2700</v>
      </c>
      <c r="C40">
        <v>2658</v>
      </c>
      <c r="D40">
        <v>2757</v>
      </c>
      <c r="E40">
        <v>2992</v>
      </c>
      <c r="F40">
        <v>2940</v>
      </c>
      <c r="G40">
        <v>3049</v>
      </c>
      <c r="H40" s="31">
        <v>0.91</v>
      </c>
      <c r="I40" s="31">
        <v>0.9</v>
      </c>
      <c r="J40" s="31">
        <v>0.92</v>
      </c>
      <c r="K40" s="31">
        <v>0.83</v>
      </c>
      <c r="L40" s="31">
        <v>0.82</v>
      </c>
      <c r="M40" s="31">
        <v>0.84</v>
      </c>
    </row>
    <row r="41" spans="1:13" x14ac:dyDescent="0.35">
      <c r="A41" s="1">
        <v>43931</v>
      </c>
      <c r="B41">
        <v>2326</v>
      </c>
      <c r="C41">
        <v>2276</v>
      </c>
      <c r="D41">
        <v>2376</v>
      </c>
      <c r="E41">
        <v>2738</v>
      </c>
      <c r="F41">
        <v>2688</v>
      </c>
      <c r="G41">
        <v>2796</v>
      </c>
      <c r="H41" s="31">
        <v>0.86</v>
      </c>
      <c r="I41" s="31">
        <v>0.85</v>
      </c>
      <c r="J41" s="31">
        <v>0.87</v>
      </c>
      <c r="K41" s="31">
        <v>0.81</v>
      </c>
      <c r="L41" s="31">
        <v>0.8</v>
      </c>
      <c r="M41" s="31">
        <v>0.81</v>
      </c>
    </row>
    <row r="42" spans="1:13" x14ac:dyDescent="0.35">
      <c r="A42" s="1">
        <v>43932</v>
      </c>
      <c r="B42">
        <v>2016</v>
      </c>
      <c r="C42">
        <v>1966</v>
      </c>
      <c r="D42">
        <v>2064</v>
      </c>
      <c r="E42">
        <v>2478</v>
      </c>
      <c r="F42">
        <v>2429</v>
      </c>
      <c r="G42">
        <v>2533</v>
      </c>
      <c r="H42" s="31">
        <v>0.82</v>
      </c>
      <c r="I42" s="31">
        <v>0.81</v>
      </c>
      <c r="J42" s="31">
        <v>0.83</v>
      </c>
      <c r="K42" s="31">
        <v>0.81</v>
      </c>
      <c r="L42" s="31">
        <v>0.81</v>
      </c>
      <c r="M42" s="31">
        <v>0.82</v>
      </c>
    </row>
    <row r="43" spans="1:13" x14ac:dyDescent="0.35">
      <c r="A43" s="1">
        <v>43933</v>
      </c>
      <c r="B43">
        <v>1952</v>
      </c>
      <c r="C43">
        <v>1905</v>
      </c>
      <c r="D43">
        <v>2000</v>
      </c>
      <c r="E43">
        <v>2248</v>
      </c>
      <c r="F43">
        <v>2201</v>
      </c>
      <c r="G43">
        <v>2299</v>
      </c>
      <c r="H43" s="31">
        <v>0.75</v>
      </c>
      <c r="I43" s="31">
        <v>0.74</v>
      </c>
      <c r="J43" s="31">
        <v>0.76</v>
      </c>
      <c r="K43" s="31">
        <v>0.79</v>
      </c>
      <c r="L43" s="31">
        <v>0.78</v>
      </c>
      <c r="M43" s="31">
        <v>0.79</v>
      </c>
    </row>
    <row r="44" spans="1:13" x14ac:dyDescent="0.35">
      <c r="A44" s="1">
        <v>43934</v>
      </c>
      <c r="B44">
        <v>1887</v>
      </c>
      <c r="C44">
        <v>1840</v>
      </c>
      <c r="D44">
        <v>1933</v>
      </c>
      <c r="E44">
        <v>2045</v>
      </c>
      <c r="F44">
        <v>1997</v>
      </c>
      <c r="G44">
        <v>2093</v>
      </c>
      <c r="H44" s="31">
        <v>0.68</v>
      </c>
      <c r="I44" s="31">
        <v>0.67</v>
      </c>
      <c r="J44" s="31">
        <v>0.69</v>
      </c>
      <c r="K44" s="31">
        <v>0.79</v>
      </c>
      <c r="L44" s="31">
        <v>0.78</v>
      </c>
      <c r="M44" s="31">
        <v>0.79</v>
      </c>
    </row>
    <row r="45" spans="1:13" x14ac:dyDescent="0.35">
      <c r="A45" s="1">
        <v>43935</v>
      </c>
      <c r="B45">
        <v>1952</v>
      </c>
      <c r="C45">
        <v>1902</v>
      </c>
      <c r="D45">
        <v>2002</v>
      </c>
      <c r="E45">
        <v>1952</v>
      </c>
      <c r="F45">
        <v>1903</v>
      </c>
      <c r="G45">
        <v>2000</v>
      </c>
      <c r="H45" s="31">
        <v>0.71</v>
      </c>
      <c r="I45" s="31">
        <v>0.7</v>
      </c>
      <c r="J45" s="31">
        <v>0.72</v>
      </c>
      <c r="K45" s="31">
        <v>0.78</v>
      </c>
      <c r="L45" s="31">
        <v>0.77</v>
      </c>
      <c r="M45" s="31">
        <v>0.78</v>
      </c>
    </row>
    <row r="46" spans="1:13" x14ac:dyDescent="0.35">
      <c r="A46" s="1">
        <v>43936</v>
      </c>
      <c r="B46">
        <v>1940</v>
      </c>
      <c r="C46">
        <v>1886</v>
      </c>
      <c r="D46">
        <v>1986</v>
      </c>
      <c r="E46">
        <v>1933</v>
      </c>
      <c r="F46">
        <v>1883</v>
      </c>
      <c r="G46">
        <v>1980</v>
      </c>
      <c r="H46" s="31">
        <v>0.78</v>
      </c>
      <c r="I46" s="31">
        <v>0.77</v>
      </c>
      <c r="J46" s="31">
        <v>0.79</v>
      </c>
      <c r="K46" s="31">
        <v>0.76</v>
      </c>
      <c r="L46" s="31">
        <v>0.75</v>
      </c>
      <c r="M46" s="31">
        <v>0.76</v>
      </c>
    </row>
    <row r="47" spans="1:13" x14ac:dyDescent="0.35">
      <c r="A47" s="1">
        <v>43937</v>
      </c>
      <c r="B47">
        <v>1751</v>
      </c>
      <c r="C47">
        <v>1699</v>
      </c>
      <c r="D47">
        <v>1793</v>
      </c>
      <c r="E47">
        <v>1882</v>
      </c>
      <c r="F47">
        <v>1832</v>
      </c>
      <c r="G47">
        <v>1928</v>
      </c>
      <c r="H47" s="31">
        <v>0.84</v>
      </c>
      <c r="I47" s="31">
        <v>0.82</v>
      </c>
      <c r="J47" s="31">
        <v>0.85</v>
      </c>
      <c r="K47" s="31">
        <v>0.78</v>
      </c>
      <c r="L47" s="31">
        <v>0.78</v>
      </c>
      <c r="M47" s="31">
        <v>0.79</v>
      </c>
    </row>
    <row r="48" spans="1:13" x14ac:dyDescent="0.35">
      <c r="A48" s="1">
        <v>43938</v>
      </c>
      <c r="B48">
        <v>1642</v>
      </c>
      <c r="C48">
        <v>1596</v>
      </c>
      <c r="D48">
        <v>1687</v>
      </c>
      <c r="E48">
        <v>1821</v>
      </c>
      <c r="F48">
        <v>1771</v>
      </c>
      <c r="G48">
        <v>1867</v>
      </c>
      <c r="H48" s="31">
        <v>0.89</v>
      </c>
      <c r="I48" s="31">
        <v>0.88</v>
      </c>
      <c r="J48" s="31">
        <v>0.91</v>
      </c>
      <c r="K48" s="31">
        <v>0.8</v>
      </c>
      <c r="L48" s="31">
        <v>0.79</v>
      </c>
      <c r="M48" s="31">
        <v>0.81</v>
      </c>
    </row>
    <row r="49" spans="1:13" x14ac:dyDescent="0.35">
      <c r="A49" s="1">
        <v>43939</v>
      </c>
      <c r="B49">
        <v>1433</v>
      </c>
      <c r="C49">
        <v>1392</v>
      </c>
      <c r="D49">
        <v>1480</v>
      </c>
      <c r="E49">
        <v>1692</v>
      </c>
      <c r="F49">
        <v>1643</v>
      </c>
      <c r="G49">
        <v>1736</v>
      </c>
      <c r="H49" s="31">
        <v>0.87</v>
      </c>
      <c r="I49" s="31">
        <v>0.85</v>
      </c>
      <c r="J49" s="31">
        <v>0.88</v>
      </c>
      <c r="K49" s="31">
        <v>0.81</v>
      </c>
      <c r="L49" s="31">
        <v>0.8</v>
      </c>
      <c r="M49" s="31">
        <v>0.82</v>
      </c>
    </row>
    <row r="50" spans="1:13" x14ac:dyDescent="0.35">
      <c r="A50" s="1">
        <v>43940</v>
      </c>
      <c r="B50">
        <v>1310</v>
      </c>
      <c r="C50">
        <v>1258</v>
      </c>
      <c r="D50">
        <v>1352</v>
      </c>
      <c r="E50">
        <v>1534</v>
      </c>
      <c r="F50">
        <v>1486</v>
      </c>
      <c r="G50">
        <v>1578</v>
      </c>
      <c r="H50" s="31">
        <v>0.79</v>
      </c>
      <c r="I50" s="31">
        <v>0.78</v>
      </c>
      <c r="J50" s="31">
        <v>0.81</v>
      </c>
      <c r="K50" s="31">
        <v>0.84</v>
      </c>
      <c r="L50" s="31">
        <v>0.83</v>
      </c>
      <c r="M50" s="31">
        <v>0.85</v>
      </c>
    </row>
    <row r="51" spans="1:13" x14ac:dyDescent="0.35">
      <c r="A51" s="1">
        <v>43941</v>
      </c>
      <c r="B51">
        <v>1578</v>
      </c>
      <c r="C51">
        <v>1540</v>
      </c>
      <c r="D51">
        <v>1619</v>
      </c>
      <c r="E51">
        <v>1491</v>
      </c>
      <c r="F51">
        <v>1446</v>
      </c>
      <c r="G51">
        <v>1534</v>
      </c>
      <c r="H51" s="31">
        <v>0.79</v>
      </c>
      <c r="I51" s="31">
        <v>0.78</v>
      </c>
      <c r="J51" s="31">
        <v>0.81</v>
      </c>
      <c r="K51" s="31">
        <v>0.84</v>
      </c>
      <c r="L51" s="31">
        <v>0.83</v>
      </c>
      <c r="M51" s="31">
        <v>0.85</v>
      </c>
    </row>
    <row r="52" spans="1:13" x14ac:dyDescent="0.35">
      <c r="A52" s="1">
        <v>43942</v>
      </c>
      <c r="B52">
        <v>1350</v>
      </c>
      <c r="C52">
        <v>1303</v>
      </c>
      <c r="D52">
        <v>1393</v>
      </c>
      <c r="E52">
        <v>1418</v>
      </c>
      <c r="F52">
        <v>1373</v>
      </c>
      <c r="G52">
        <v>1461</v>
      </c>
      <c r="H52" s="31">
        <v>0.78</v>
      </c>
      <c r="I52" s="31">
        <v>0.76</v>
      </c>
      <c r="J52" s="31">
        <v>0.79</v>
      </c>
      <c r="K52" s="31">
        <v>0.82</v>
      </c>
      <c r="L52" s="31">
        <v>0.82</v>
      </c>
      <c r="M52" s="31">
        <v>0.83</v>
      </c>
    </row>
    <row r="53" spans="1:13" x14ac:dyDescent="0.35">
      <c r="A53" s="1">
        <v>43943</v>
      </c>
      <c r="B53">
        <v>1293</v>
      </c>
      <c r="C53">
        <v>1253</v>
      </c>
      <c r="D53">
        <v>1342</v>
      </c>
      <c r="E53">
        <v>1383</v>
      </c>
      <c r="F53">
        <v>1339</v>
      </c>
      <c r="G53">
        <v>1426</v>
      </c>
      <c r="H53" s="31">
        <v>0.82</v>
      </c>
      <c r="I53" s="31">
        <v>0.8</v>
      </c>
      <c r="J53" s="31">
        <v>0.83</v>
      </c>
      <c r="K53" s="31">
        <v>0.83</v>
      </c>
      <c r="L53" s="31">
        <v>0.82</v>
      </c>
      <c r="M53" s="31">
        <v>0.84</v>
      </c>
    </row>
    <row r="54" spans="1:13" x14ac:dyDescent="0.35">
      <c r="A54" s="1">
        <v>43944</v>
      </c>
      <c r="B54">
        <v>1268</v>
      </c>
      <c r="C54">
        <v>1232</v>
      </c>
      <c r="D54">
        <v>1302</v>
      </c>
      <c r="E54">
        <v>1372</v>
      </c>
      <c r="F54">
        <v>1332</v>
      </c>
      <c r="G54">
        <v>1414</v>
      </c>
      <c r="H54" s="31">
        <v>0.89</v>
      </c>
      <c r="I54" s="31">
        <v>0.88</v>
      </c>
      <c r="J54" s="31">
        <v>0.91</v>
      </c>
      <c r="K54" s="31">
        <v>0.81</v>
      </c>
      <c r="L54" s="31">
        <v>0.8</v>
      </c>
      <c r="M54" s="31">
        <v>0.82</v>
      </c>
    </row>
    <row r="55" spans="1:13" x14ac:dyDescent="0.35">
      <c r="A55" s="1">
        <v>43945</v>
      </c>
      <c r="B55">
        <v>1146</v>
      </c>
      <c r="C55">
        <v>1107</v>
      </c>
      <c r="D55">
        <v>1190</v>
      </c>
      <c r="E55">
        <v>1264</v>
      </c>
      <c r="F55">
        <v>1224</v>
      </c>
      <c r="G55">
        <v>1306</v>
      </c>
      <c r="H55" s="31">
        <v>0.85</v>
      </c>
      <c r="I55" s="31">
        <v>0.83</v>
      </c>
      <c r="J55" s="31">
        <v>0.86</v>
      </c>
      <c r="K55" s="31">
        <v>0.81</v>
      </c>
      <c r="L55" s="31">
        <v>0.8</v>
      </c>
      <c r="M55" s="31">
        <v>0.82</v>
      </c>
    </row>
    <row r="56" spans="1:13" x14ac:dyDescent="0.35">
      <c r="A56" s="1">
        <v>43946</v>
      </c>
      <c r="B56">
        <v>1007</v>
      </c>
      <c r="C56">
        <v>968</v>
      </c>
      <c r="D56">
        <v>1044</v>
      </c>
      <c r="E56">
        <v>1178</v>
      </c>
      <c r="F56">
        <v>1140</v>
      </c>
      <c r="G56">
        <v>1219</v>
      </c>
      <c r="H56" s="31">
        <v>0.83</v>
      </c>
      <c r="I56" s="31">
        <v>0.81</v>
      </c>
      <c r="J56" s="31">
        <v>0.85</v>
      </c>
      <c r="K56" s="31">
        <v>0.83</v>
      </c>
      <c r="L56" s="31">
        <v>0.81</v>
      </c>
      <c r="M56" s="31">
        <v>0.84</v>
      </c>
    </row>
    <row r="57" spans="1:13" x14ac:dyDescent="0.35">
      <c r="A57" s="1">
        <v>43947</v>
      </c>
      <c r="B57">
        <v>904</v>
      </c>
      <c r="C57">
        <v>867</v>
      </c>
      <c r="D57">
        <v>942</v>
      </c>
      <c r="E57">
        <v>1081</v>
      </c>
      <c r="F57">
        <v>1043</v>
      </c>
      <c r="G57">
        <v>1119</v>
      </c>
      <c r="H57" s="31">
        <v>0.78</v>
      </c>
      <c r="I57" s="31">
        <v>0.76</v>
      </c>
      <c r="J57" s="31">
        <v>0.8</v>
      </c>
      <c r="K57" s="31">
        <v>0.82</v>
      </c>
      <c r="L57" s="31">
        <v>0.81</v>
      </c>
      <c r="M57" s="31">
        <v>0.83</v>
      </c>
    </row>
    <row r="58" spans="1:13" x14ac:dyDescent="0.35">
      <c r="A58" s="1">
        <v>43948</v>
      </c>
      <c r="B58">
        <v>1100</v>
      </c>
      <c r="C58">
        <v>1063</v>
      </c>
      <c r="D58">
        <v>1144</v>
      </c>
      <c r="E58">
        <v>1039</v>
      </c>
      <c r="F58">
        <v>1001</v>
      </c>
      <c r="G58">
        <v>1080</v>
      </c>
      <c r="H58" s="31">
        <v>0.76</v>
      </c>
      <c r="I58" s="31">
        <v>0.74</v>
      </c>
      <c r="J58" s="31">
        <v>0.77</v>
      </c>
      <c r="K58" s="31">
        <v>0.82</v>
      </c>
      <c r="L58" s="31">
        <v>0.81</v>
      </c>
      <c r="M58" s="31">
        <v>0.83</v>
      </c>
    </row>
    <row r="59" spans="1:13" x14ac:dyDescent="0.35">
      <c r="A59" s="1">
        <v>43949</v>
      </c>
      <c r="B59">
        <v>942</v>
      </c>
      <c r="C59">
        <v>906</v>
      </c>
      <c r="D59">
        <v>977</v>
      </c>
      <c r="E59">
        <v>988</v>
      </c>
      <c r="F59">
        <v>951</v>
      </c>
      <c r="G59">
        <v>1027</v>
      </c>
      <c r="H59" s="31">
        <v>0.78</v>
      </c>
      <c r="I59" s="31">
        <v>0.76</v>
      </c>
      <c r="J59" s="31">
        <v>0.8</v>
      </c>
      <c r="K59" s="31">
        <v>0.81</v>
      </c>
      <c r="L59" s="31">
        <v>0.8</v>
      </c>
      <c r="M59" s="31">
        <v>0.82</v>
      </c>
    </row>
    <row r="60" spans="1:13" x14ac:dyDescent="0.35">
      <c r="A60" s="1">
        <v>43950</v>
      </c>
      <c r="B60">
        <v>866</v>
      </c>
      <c r="C60">
        <v>827</v>
      </c>
      <c r="D60">
        <v>904</v>
      </c>
      <c r="E60">
        <v>953</v>
      </c>
      <c r="F60">
        <v>916</v>
      </c>
      <c r="G60">
        <v>992</v>
      </c>
      <c r="H60" s="31">
        <v>0.81</v>
      </c>
      <c r="I60" s="31">
        <v>0.79</v>
      </c>
      <c r="J60" s="31">
        <v>0.83</v>
      </c>
      <c r="K60" s="31">
        <v>0.81</v>
      </c>
      <c r="L60" s="31">
        <v>0.8</v>
      </c>
      <c r="M60" s="31">
        <v>0.82</v>
      </c>
    </row>
    <row r="61" spans="1:13" x14ac:dyDescent="0.35">
      <c r="A61" s="1">
        <v>43951</v>
      </c>
      <c r="B61">
        <v>936</v>
      </c>
      <c r="C61">
        <v>907</v>
      </c>
      <c r="D61">
        <v>969</v>
      </c>
      <c r="E61">
        <v>961</v>
      </c>
      <c r="F61">
        <v>926</v>
      </c>
      <c r="G61">
        <v>998</v>
      </c>
      <c r="H61" s="31">
        <v>0.89</v>
      </c>
      <c r="I61" s="31">
        <v>0.87</v>
      </c>
      <c r="J61" s="31">
        <v>0.91</v>
      </c>
      <c r="K61" s="31">
        <v>0.81</v>
      </c>
      <c r="L61" s="31">
        <v>0.8</v>
      </c>
      <c r="M61" s="31">
        <v>0.83</v>
      </c>
    </row>
    <row r="62" spans="1:13" x14ac:dyDescent="0.35">
      <c r="A62" s="1">
        <v>43952</v>
      </c>
      <c r="B62">
        <v>816</v>
      </c>
      <c r="C62">
        <v>781</v>
      </c>
      <c r="D62">
        <v>854</v>
      </c>
      <c r="E62">
        <v>890</v>
      </c>
      <c r="F62">
        <v>855</v>
      </c>
      <c r="G62">
        <v>926</v>
      </c>
      <c r="H62" s="31">
        <v>0.86</v>
      </c>
      <c r="I62" s="31">
        <v>0.83</v>
      </c>
      <c r="J62" s="31">
        <v>0.88</v>
      </c>
      <c r="K62" s="31">
        <v>0.82</v>
      </c>
      <c r="L62" s="31">
        <v>0.81</v>
      </c>
      <c r="M62" s="31">
        <v>0.84</v>
      </c>
    </row>
    <row r="63" spans="1:13" x14ac:dyDescent="0.35">
      <c r="A63" s="1">
        <v>43953</v>
      </c>
      <c r="B63">
        <v>741</v>
      </c>
      <c r="C63">
        <v>711</v>
      </c>
      <c r="D63">
        <v>773</v>
      </c>
      <c r="E63">
        <v>840</v>
      </c>
      <c r="F63">
        <v>806</v>
      </c>
      <c r="G63">
        <v>875</v>
      </c>
      <c r="H63" s="31">
        <v>0.85</v>
      </c>
      <c r="I63" s="31">
        <v>0.83</v>
      </c>
      <c r="J63" s="31">
        <v>0.87</v>
      </c>
      <c r="K63" s="31">
        <v>0.85</v>
      </c>
      <c r="L63" s="31">
        <v>0.84</v>
      </c>
      <c r="M63" s="31">
        <v>0.87</v>
      </c>
    </row>
    <row r="64" spans="1:13" x14ac:dyDescent="0.35">
      <c r="A64" s="1">
        <v>43954</v>
      </c>
      <c r="B64">
        <v>755</v>
      </c>
      <c r="C64">
        <v>718</v>
      </c>
      <c r="D64">
        <v>784</v>
      </c>
      <c r="E64">
        <v>812</v>
      </c>
      <c r="F64">
        <v>779</v>
      </c>
      <c r="G64">
        <v>845</v>
      </c>
      <c r="H64" s="31">
        <v>0.85</v>
      </c>
      <c r="I64" s="31">
        <v>0.83</v>
      </c>
      <c r="J64" s="31">
        <v>0.88</v>
      </c>
      <c r="K64" s="31">
        <v>0.86</v>
      </c>
      <c r="L64" s="31">
        <v>0.85</v>
      </c>
      <c r="M64" s="31">
        <v>0.88</v>
      </c>
    </row>
    <row r="65" spans="1:13" x14ac:dyDescent="0.35">
      <c r="A65" s="1">
        <v>43955</v>
      </c>
      <c r="B65">
        <v>890</v>
      </c>
      <c r="C65">
        <v>858</v>
      </c>
      <c r="D65">
        <v>921</v>
      </c>
      <c r="E65">
        <v>801</v>
      </c>
      <c r="F65">
        <v>767</v>
      </c>
      <c r="G65">
        <v>833</v>
      </c>
      <c r="H65" s="31">
        <v>0.83</v>
      </c>
      <c r="I65" s="31">
        <v>0.81</v>
      </c>
      <c r="J65" s="31">
        <v>0.85</v>
      </c>
      <c r="K65" s="31">
        <v>0.89</v>
      </c>
      <c r="L65" s="31">
        <v>0.87</v>
      </c>
      <c r="M65" s="31">
        <v>0.9</v>
      </c>
    </row>
    <row r="66" spans="1:13" x14ac:dyDescent="0.35">
      <c r="A66" s="1">
        <v>43956</v>
      </c>
      <c r="B66">
        <v>815</v>
      </c>
      <c r="C66">
        <v>785</v>
      </c>
      <c r="D66">
        <v>853</v>
      </c>
      <c r="E66">
        <v>800</v>
      </c>
      <c r="F66">
        <v>768</v>
      </c>
      <c r="G66">
        <v>832</v>
      </c>
      <c r="H66" s="31">
        <v>0.9</v>
      </c>
      <c r="I66" s="31">
        <v>0.88</v>
      </c>
      <c r="J66" s="31">
        <v>0.93</v>
      </c>
      <c r="K66" s="31">
        <v>0.9</v>
      </c>
      <c r="L66" s="31">
        <v>0.89</v>
      </c>
      <c r="M66" s="31">
        <v>0.92</v>
      </c>
    </row>
    <row r="67" spans="1:13" x14ac:dyDescent="0.35">
      <c r="A67" s="1">
        <v>43957</v>
      </c>
      <c r="B67">
        <v>744</v>
      </c>
      <c r="C67">
        <v>713</v>
      </c>
      <c r="D67">
        <v>782</v>
      </c>
      <c r="E67">
        <v>801</v>
      </c>
      <c r="F67">
        <v>768</v>
      </c>
      <c r="G67">
        <v>835</v>
      </c>
      <c r="H67" s="31">
        <v>0.95</v>
      </c>
      <c r="I67" s="31">
        <v>0.93</v>
      </c>
      <c r="J67" s="31">
        <v>0.99</v>
      </c>
      <c r="K67" s="31">
        <v>0.89</v>
      </c>
      <c r="L67" s="31">
        <v>0.87</v>
      </c>
      <c r="M67" s="31">
        <v>0.9</v>
      </c>
    </row>
    <row r="68" spans="1:13" x14ac:dyDescent="0.35">
      <c r="A68" s="1">
        <v>43958</v>
      </c>
      <c r="B68">
        <v>705</v>
      </c>
      <c r="C68">
        <v>674</v>
      </c>
      <c r="D68">
        <v>738</v>
      </c>
      <c r="E68">
        <v>788</v>
      </c>
      <c r="F68">
        <v>757</v>
      </c>
      <c r="G68">
        <v>823</v>
      </c>
      <c r="H68" s="31">
        <v>0.97</v>
      </c>
      <c r="I68" s="31">
        <v>0.94</v>
      </c>
      <c r="J68" s="31">
        <v>1</v>
      </c>
      <c r="K68" s="31">
        <v>0.9</v>
      </c>
      <c r="L68" s="31">
        <v>0.88</v>
      </c>
      <c r="M68" s="31">
        <v>0.91</v>
      </c>
    </row>
    <row r="69" spans="1:13" x14ac:dyDescent="0.35">
      <c r="A69" s="1">
        <v>43959</v>
      </c>
      <c r="B69">
        <v>679</v>
      </c>
      <c r="C69">
        <v>646</v>
      </c>
      <c r="D69">
        <v>709</v>
      </c>
      <c r="E69">
        <v>736</v>
      </c>
      <c r="F69">
        <v>704</v>
      </c>
      <c r="G69">
        <v>770</v>
      </c>
      <c r="H69" s="31">
        <v>0.92</v>
      </c>
      <c r="I69" s="31">
        <v>0.89</v>
      </c>
      <c r="J69" s="31">
        <v>0.95</v>
      </c>
      <c r="K69" s="31">
        <v>0.89</v>
      </c>
      <c r="L69" s="31">
        <v>0.88</v>
      </c>
      <c r="M69" s="31">
        <v>0.9</v>
      </c>
    </row>
    <row r="70" spans="1:13" x14ac:dyDescent="0.35">
      <c r="A70" s="1">
        <v>43960</v>
      </c>
      <c r="B70">
        <v>580</v>
      </c>
      <c r="C70">
        <v>547</v>
      </c>
      <c r="D70">
        <v>614</v>
      </c>
      <c r="E70">
        <v>677</v>
      </c>
      <c r="F70">
        <v>645</v>
      </c>
      <c r="G70">
        <v>711</v>
      </c>
      <c r="H70" s="31">
        <v>0.85</v>
      </c>
      <c r="I70" s="31">
        <v>0.82</v>
      </c>
      <c r="J70" s="31">
        <v>0.87</v>
      </c>
      <c r="K70" s="31">
        <v>0.87</v>
      </c>
      <c r="L70" s="31">
        <v>0.86</v>
      </c>
      <c r="M70" s="31">
        <v>0.88</v>
      </c>
    </row>
    <row r="71" spans="1:13" x14ac:dyDescent="0.35">
      <c r="A71" s="1">
        <v>43961</v>
      </c>
      <c r="B71">
        <v>556</v>
      </c>
      <c r="C71">
        <v>522</v>
      </c>
      <c r="D71">
        <v>585</v>
      </c>
      <c r="E71">
        <v>630</v>
      </c>
      <c r="F71">
        <v>597</v>
      </c>
      <c r="G71">
        <v>661</v>
      </c>
      <c r="H71" s="31">
        <v>0.79</v>
      </c>
      <c r="I71" s="31">
        <v>0.76</v>
      </c>
      <c r="J71" s="31">
        <v>0.81</v>
      </c>
      <c r="K71" s="31">
        <v>0.87</v>
      </c>
      <c r="L71" s="31">
        <v>0.85</v>
      </c>
      <c r="M71" s="31">
        <v>0.88</v>
      </c>
    </row>
    <row r="72" spans="1:13" x14ac:dyDescent="0.35">
      <c r="A72" s="1">
        <v>43962</v>
      </c>
      <c r="B72">
        <v>666</v>
      </c>
      <c r="C72">
        <v>638</v>
      </c>
      <c r="D72">
        <v>703</v>
      </c>
      <c r="E72">
        <v>620</v>
      </c>
      <c r="F72">
        <v>588</v>
      </c>
      <c r="G72">
        <v>652</v>
      </c>
      <c r="H72" s="31">
        <v>0.79</v>
      </c>
      <c r="I72" s="31">
        <v>0.76</v>
      </c>
      <c r="J72" s="31">
        <v>0.81</v>
      </c>
      <c r="K72" s="31">
        <v>0.85</v>
      </c>
      <c r="L72" s="31">
        <v>0.84</v>
      </c>
      <c r="M72" s="31">
        <v>0.86</v>
      </c>
    </row>
    <row r="73" spans="1:13" x14ac:dyDescent="0.35">
      <c r="A73" s="1">
        <v>43963</v>
      </c>
      <c r="B73">
        <v>621</v>
      </c>
      <c r="C73">
        <v>593</v>
      </c>
      <c r="D73">
        <v>649</v>
      </c>
      <c r="E73">
        <v>606</v>
      </c>
      <c r="F73">
        <v>575</v>
      </c>
      <c r="G73">
        <v>637</v>
      </c>
      <c r="H73" s="31">
        <v>0.82</v>
      </c>
      <c r="I73" s="31">
        <v>0.8</v>
      </c>
      <c r="J73" s="31">
        <v>0.84</v>
      </c>
      <c r="K73" s="31">
        <v>0.85</v>
      </c>
      <c r="L73" s="31">
        <v>0.84</v>
      </c>
      <c r="M73" s="31">
        <v>0.86</v>
      </c>
    </row>
    <row r="74" spans="1:13" x14ac:dyDescent="0.35">
      <c r="A74" s="1">
        <v>43964</v>
      </c>
      <c r="B74">
        <v>589</v>
      </c>
      <c r="C74">
        <v>555</v>
      </c>
      <c r="D74">
        <v>621</v>
      </c>
      <c r="E74">
        <v>608</v>
      </c>
      <c r="F74">
        <v>577</v>
      </c>
      <c r="G74">
        <v>639</v>
      </c>
      <c r="H74" s="31">
        <v>0.9</v>
      </c>
      <c r="I74" s="31">
        <v>0.87</v>
      </c>
      <c r="J74" s="31">
        <v>0.93</v>
      </c>
      <c r="K74" s="31">
        <v>0.85</v>
      </c>
      <c r="L74" s="31">
        <v>0.83</v>
      </c>
      <c r="M74" s="31">
        <v>0.86</v>
      </c>
    </row>
    <row r="75" spans="1:13" x14ac:dyDescent="0.35">
      <c r="A75" s="1">
        <v>43965</v>
      </c>
      <c r="B75">
        <v>528</v>
      </c>
      <c r="C75">
        <v>495</v>
      </c>
      <c r="D75">
        <v>558</v>
      </c>
      <c r="E75">
        <v>601</v>
      </c>
      <c r="F75">
        <v>570</v>
      </c>
      <c r="G75">
        <v>632</v>
      </c>
      <c r="H75" s="31">
        <v>0.95</v>
      </c>
      <c r="I75" s="31">
        <v>0.92</v>
      </c>
      <c r="J75" s="31">
        <v>0.98</v>
      </c>
      <c r="K75" s="31">
        <v>0.89</v>
      </c>
      <c r="L75" s="31">
        <v>0.87</v>
      </c>
      <c r="M75" s="31">
        <v>0.91</v>
      </c>
    </row>
    <row r="76" spans="1:13" x14ac:dyDescent="0.35">
      <c r="A76" s="1">
        <v>43966</v>
      </c>
      <c r="B76">
        <v>678</v>
      </c>
      <c r="C76">
        <v>646</v>
      </c>
      <c r="D76">
        <v>705</v>
      </c>
      <c r="E76">
        <v>604</v>
      </c>
      <c r="F76">
        <v>572</v>
      </c>
      <c r="G76">
        <v>633</v>
      </c>
      <c r="H76" s="31">
        <v>0.97</v>
      </c>
      <c r="I76" s="31">
        <v>0.94</v>
      </c>
      <c r="J76" s="31">
        <v>1.01</v>
      </c>
      <c r="K76" s="31">
        <v>0.92</v>
      </c>
      <c r="L76" s="31">
        <v>0.91</v>
      </c>
      <c r="M76" s="31">
        <v>0.94</v>
      </c>
    </row>
    <row r="77" spans="1:13" x14ac:dyDescent="0.35">
      <c r="A77" s="1">
        <v>43967</v>
      </c>
      <c r="B77">
        <v>560</v>
      </c>
      <c r="C77">
        <v>537</v>
      </c>
      <c r="D77">
        <v>592</v>
      </c>
      <c r="E77">
        <v>589</v>
      </c>
      <c r="F77">
        <v>558</v>
      </c>
      <c r="G77">
        <v>619</v>
      </c>
      <c r="H77" s="31">
        <v>0.97</v>
      </c>
      <c r="I77" s="31">
        <v>0.94</v>
      </c>
      <c r="J77" s="31">
        <v>1.01</v>
      </c>
      <c r="K77" s="31">
        <v>0.93</v>
      </c>
      <c r="L77" s="31">
        <v>0.91</v>
      </c>
      <c r="M77" s="31">
        <v>0.95</v>
      </c>
    </row>
    <row r="78" spans="1:13" x14ac:dyDescent="0.35">
      <c r="A78" s="1">
        <v>43968</v>
      </c>
      <c r="B78">
        <v>442</v>
      </c>
      <c r="C78">
        <v>417</v>
      </c>
      <c r="D78">
        <v>473</v>
      </c>
      <c r="E78">
        <v>552</v>
      </c>
      <c r="F78">
        <v>523</v>
      </c>
      <c r="G78">
        <v>582</v>
      </c>
      <c r="H78" s="31">
        <v>0.91</v>
      </c>
      <c r="I78" s="31">
        <v>0.87</v>
      </c>
      <c r="J78" s="31">
        <v>0.94</v>
      </c>
      <c r="K78" s="31">
        <v>0.96</v>
      </c>
      <c r="L78" s="31">
        <v>0.94</v>
      </c>
      <c r="M78" s="31">
        <v>0.97</v>
      </c>
    </row>
    <row r="79" spans="1:13" x14ac:dyDescent="0.35">
      <c r="A79" s="1">
        <v>43969</v>
      </c>
      <c r="B79">
        <v>615</v>
      </c>
      <c r="C79">
        <v>584</v>
      </c>
      <c r="D79">
        <v>639</v>
      </c>
      <c r="E79">
        <v>574</v>
      </c>
      <c r="F79">
        <v>546</v>
      </c>
      <c r="G79">
        <v>602</v>
      </c>
      <c r="H79" s="31">
        <v>0.96</v>
      </c>
      <c r="I79" s="31">
        <v>0.92</v>
      </c>
      <c r="J79" s="31">
        <v>0.99</v>
      </c>
      <c r="K79" s="31">
        <v>0.92</v>
      </c>
      <c r="L79" s="31">
        <v>0.9</v>
      </c>
      <c r="M79" s="31">
        <v>0.94</v>
      </c>
    </row>
    <row r="80" spans="1:13" x14ac:dyDescent="0.35">
      <c r="A80" s="1">
        <v>43970</v>
      </c>
      <c r="B80">
        <v>466</v>
      </c>
      <c r="C80">
        <v>439</v>
      </c>
      <c r="D80">
        <v>491</v>
      </c>
      <c r="E80">
        <v>521</v>
      </c>
      <c r="F80">
        <v>494</v>
      </c>
      <c r="G80">
        <v>548</v>
      </c>
      <c r="H80" s="31">
        <v>0.86</v>
      </c>
      <c r="I80" s="31">
        <v>0.83</v>
      </c>
      <c r="J80" s="31">
        <v>0.89</v>
      </c>
      <c r="K80" s="31">
        <v>0.92</v>
      </c>
      <c r="L80" s="31">
        <v>0.9</v>
      </c>
      <c r="M80" s="31">
        <v>0.93</v>
      </c>
    </row>
    <row r="81" spans="1:13" x14ac:dyDescent="0.35">
      <c r="A81" s="1">
        <v>43971</v>
      </c>
      <c r="B81">
        <v>562</v>
      </c>
      <c r="C81">
        <v>530</v>
      </c>
      <c r="D81">
        <v>598</v>
      </c>
      <c r="E81">
        <v>521</v>
      </c>
      <c r="F81">
        <v>492</v>
      </c>
      <c r="G81">
        <v>550</v>
      </c>
      <c r="H81" s="31">
        <v>0.89</v>
      </c>
      <c r="I81" s="31">
        <v>0.86</v>
      </c>
      <c r="J81" s="31">
        <v>0.92</v>
      </c>
      <c r="K81" s="31">
        <v>0.91</v>
      </c>
      <c r="L81" s="31">
        <v>0.89</v>
      </c>
      <c r="M81" s="31">
        <v>0.93</v>
      </c>
    </row>
    <row r="82" spans="1:13" x14ac:dyDescent="0.35">
      <c r="A82" s="1">
        <v>43972</v>
      </c>
      <c r="B82">
        <v>389</v>
      </c>
      <c r="C82">
        <v>358</v>
      </c>
      <c r="D82">
        <v>415</v>
      </c>
      <c r="E82">
        <v>508</v>
      </c>
      <c r="F82">
        <v>477</v>
      </c>
      <c r="G82">
        <v>536</v>
      </c>
      <c r="H82" s="31">
        <v>0.92</v>
      </c>
      <c r="I82" s="31">
        <v>0.89</v>
      </c>
      <c r="J82" s="31">
        <v>0.95</v>
      </c>
      <c r="K82" s="31">
        <v>0.85</v>
      </c>
      <c r="L82" s="31">
        <v>0.83</v>
      </c>
      <c r="M82" s="31">
        <v>0.86</v>
      </c>
    </row>
    <row r="83" spans="1:13" x14ac:dyDescent="0.35">
      <c r="A83" s="1">
        <v>43973</v>
      </c>
      <c r="B83">
        <v>387</v>
      </c>
      <c r="C83">
        <v>361</v>
      </c>
      <c r="D83">
        <v>413</v>
      </c>
      <c r="E83">
        <v>451</v>
      </c>
      <c r="F83">
        <v>422</v>
      </c>
      <c r="G83">
        <v>479</v>
      </c>
      <c r="H83" s="31">
        <v>0.79</v>
      </c>
      <c r="I83" s="31">
        <v>0.75</v>
      </c>
      <c r="J83" s="31">
        <v>0.83</v>
      </c>
      <c r="K83" s="31">
        <v>0.83</v>
      </c>
      <c r="L83" s="31">
        <v>0.82</v>
      </c>
      <c r="M83" s="31">
        <v>0.85</v>
      </c>
    </row>
    <row r="84" spans="1:13" x14ac:dyDescent="0.35">
      <c r="A84" s="1">
        <v>43974</v>
      </c>
      <c r="B84">
        <v>366</v>
      </c>
      <c r="C84">
        <v>341</v>
      </c>
      <c r="D84">
        <v>388</v>
      </c>
      <c r="E84">
        <v>426</v>
      </c>
      <c r="F84">
        <v>397</v>
      </c>
      <c r="G84">
        <v>453</v>
      </c>
      <c r="H84" s="31">
        <v>0.82</v>
      </c>
      <c r="I84" s="31">
        <v>0.78</v>
      </c>
      <c r="J84" s="31">
        <v>0.85</v>
      </c>
      <c r="K84" s="31">
        <v>0.82</v>
      </c>
      <c r="L84" s="31">
        <v>0.8</v>
      </c>
      <c r="M84" s="31">
        <v>0.84</v>
      </c>
    </row>
    <row r="85" spans="1:13" x14ac:dyDescent="0.35">
      <c r="A85" s="1">
        <v>43975</v>
      </c>
      <c r="B85">
        <v>371</v>
      </c>
      <c r="C85">
        <v>345</v>
      </c>
      <c r="D85">
        <v>395</v>
      </c>
      <c r="E85">
        <v>378</v>
      </c>
      <c r="F85">
        <v>351</v>
      </c>
      <c r="G85">
        <v>403</v>
      </c>
      <c r="H85" s="31">
        <v>0.73</v>
      </c>
      <c r="I85" s="31">
        <v>0.7</v>
      </c>
      <c r="J85" s="31">
        <v>0.76</v>
      </c>
      <c r="K85" s="31">
        <v>0.81</v>
      </c>
      <c r="L85" s="31">
        <v>0.79</v>
      </c>
      <c r="M85" s="31">
        <v>0.83</v>
      </c>
    </row>
    <row r="86" spans="1:13" x14ac:dyDescent="0.35">
      <c r="A86" s="1">
        <v>43976</v>
      </c>
      <c r="B86">
        <v>468</v>
      </c>
      <c r="C86">
        <v>444</v>
      </c>
      <c r="D86">
        <v>497</v>
      </c>
      <c r="E86">
        <v>398</v>
      </c>
      <c r="F86">
        <v>373</v>
      </c>
      <c r="G86">
        <v>423</v>
      </c>
      <c r="H86" s="31">
        <v>0.78</v>
      </c>
      <c r="I86" s="31">
        <v>0.76</v>
      </c>
      <c r="J86" s="31">
        <v>0.81</v>
      </c>
      <c r="K86" s="31">
        <v>0.87</v>
      </c>
      <c r="L86" s="31">
        <v>0.85</v>
      </c>
      <c r="M86" s="31">
        <v>0.89</v>
      </c>
    </row>
    <row r="87" spans="1:13" x14ac:dyDescent="0.35">
      <c r="A87" s="1">
        <v>43977</v>
      </c>
      <c r="B87">
        <v>435</v>
      </c>
      <c r="C87">
        <v>413</v>
      </c>
      <c r="D87">
        <v>463</v>
      </c>
      <c r="E87">
        <v>410</v>
      </c>
      <c r="F87">
        <v>386</v>
      </c>
      <c r="G87">
        <v>436</v>
      </c>
      <c r="H87" s="31">
        <v>0.91</v>
      </c>
      <c r="I87" s="31">
        <v>0.87</v>
      </c>
      <c r="J87" s="31">
        <v>0.95</v>
      </c>
      <c r="K87" s="31">
        <v>0.89</v>
      </c>
      <c r="L87" s="31">
        <v>0.87</v>
      </c>
      <c r="M87" s="31">
        <v>0.91</v>
      </c>
    </row>
    <row r="88" spans="1:13" x14ac:dyDescent="0.35">
      <c r="A88" s="1">
        <v>43978</v>
      </c>
      <c r="B88">
        <v>454</v>
      </c>
      <c r="C88">
        <v>430</v>
      </c>
      <c r="D88">
        <v>480</v>
      </c>
      <c r="E88">
        <v>432</v>
      </c>
      <c r="F88">
        <v>408</v>
      </c>
      <c r="G88">
        <v>459</v>
      </c>
      <c r="H88" s="31">
        <v>1.01</v>
      </c>
      <c r="I88" s="31">
        <v>0.97</v>
      </c>
      <c r="J88" s="31">
        <v>1.05</v>
      </c>
      <c r="K88" s="31">
        <v>0.91</v>
      </c>
      <c r="L88" s="31">
        <v>0.89</v>
      </c>
      <c r="M88" s="31">
        <v>0.93</v>
      </c>
    </row>
    <row r="89" spans="1:13" x14ac:dyDescent="0.35">
      <c r="A89" s="1">
        <v>43979</v>
      </c>
      <c r="B89">
        <v>378</v>
      </c>
      <c r="C89">
        <v>345</v>
      </c>
      <c r="D89">
        <v>401</v>
      </c>
      <c r="E89">
        <v>434</v>
      </c>
      <c r="F89">
        <v>408</v>
      </c>
      <c r="G89">
        <v>460</v>
      </c>
      <c r="H89" s="31">
        <v>1.1499999999999999</v>
      </c>
      <c r="I89" s="31">
        <v>1.1100000000000001</v>
      </c>
      <c r="J89" s="31">
        <v>1.19</v>
      </c>
      <c r="K89" s="31">
        <v>0.94</v>
      </c>
      <c r="L89" s="31">
        <v>0.92</v>
      </c>
      <c r="M89" s="31">
        <v>0.96</v>
      </c>
    </row>
    <row r="90" spans="1:13" x14ac:dyDescent="0.35">
      <c r="A90" s="1">
        <v>43980</v>
      </c>
      <c r="B90">
        <v>347</v>
      </c>
      <c r="C90">
        <v>330</v>
      </c>
      <c r="D90">
        <v>366</v>
      </c>
      <c r="E90">
        <v>403</v>
      </c>
      <c r="F90">
        <v>379</v>
      </c>
      <c r="G90">
        <v>427</v>
      </c>
      <c r="H90" s="31">
        <v>1.01</v>
      </c>
      <c r="I90" s="31">
        <v>0.97</v>
      </c>
      <c r="J90" s="31">
        <v>1.05</v>
      </c>
      <c r="K90" s="31">
        <v>0.92</v>
      </c>
      <c r="L90" s="31">
        <v>0.9</v>
      </c>
      <c r="M90" s="31">
        <v>0.94</v>
      </c>
    </row>
    <row r="91" spans="1:13" x14ac:dyDescent="0.35">
      <c r="A91" s="1">
        <v>43981</v>
      </c>
      <c r="B91">
        <v>291</v>
      </c>
      <c r="C91">
        <v>266</v>
      </c>
      <c r="D91">
        <v>312</v>
      </c>
      <c r="E91">
        <v>367</v>
      </c>
      <c r="F91">
        <v>342</v>
      </c>
      <c r="G91">
        <v>390</v>
      </c>
      <c r="H91" s="31">
        <v>0.9</v>
      </c>
      <c r="I91" s="31">
        <v>0.86</v>
      </c>
      <c r="J91" s="31">
        <v>0.94</v>
      </c>
      <c r="K91" s="31">
        <v>0.92</v>
      </c>
      <c r="L91" s="31">
        <v>0.9</v>
      </c>
      <c r="M91" s="31">
        <v>0.94</v>
      </c>
    </row>
    <row r="92" spans="1:13" x14ac:dyDescent="0.35">
      <c r="A92" s="1">
        <v>43982</v>
      </c>
      <c r="B92">
        <v>269</v>
      </c>
      <c r="C92">
        <v>249</v>
      </c>
      <c r="D92">
        <v>291</v>
      </c>
      <c r="E92">
        <v>321</v>
      </c>
      <c r="F92">
        <v>297</v>
      </c>
      <c r="G92">
        <v>342</v>
      </c>
      <c r="H92" s="31">
        <v>0.74</v>
      </c>
      <c r="I92" s="31">
        <v>0.71</v>
      </c>
      <c r="J92" s="31">
        <v>0.78</v>
      </c>
      <c r="K92" s="31">
        <v>0.87</v>
      </c>
      <c r="L92" s="31">
        <v>0.85</v>
      </c>
      <c r="M92" s="31">
        <v>0.89</v>
      </c>
    </row>
    <row r="93" spans="1:13" x14ac:dyDescent="0.35">
      <c r="A93" s="1">
        <v>43983</v>
      </c>
      <c r="B93">
        <v>327</v>
      </c>
      <c r="C93">
        <v>308</v>
      </c>
      <c r="D93">
        <v>353</v>
      </c>
      <c r="E93">
        <v>308</v>
      </c>
      <c r="F93">
        <v>288</v>
      </c>
      <c r="G93">
        <v>331</v>
      </c>
      <c r="H93" s="31">
        <v>0.71</v>
      </c>
      <c r="I93" s="31">
        <v>0.68</v>
      </c>
      <c r="J93" s="31">
        <v>0.74</v>
      </c>
      <c r="K93" s="31">
        <v>0.89</v>
      </c>
      <c r="L93" s="31">
        <v>0.86</v>
      </c>
      <c r="M93" s="31">
        <v>0.91</v>
      </c>
    </row>
    <row r="94" spans="1:13" x14ac:dyDescent="0.35">
      <c r="A94" s="1">
        <v>43984</v>
      </c>
      <c r="B94">
        <v>439</v>
      </c>
      <c r="C94">
        <v>413</v>
      </c>
      <c r="D94">
        <v>468</v>
      </c>
      <c r="E94">
        <v>331</v>
      </c>
      <c r="F94">
        <v>309</v>
      </c>
      <c r="G94">
        <v>356</v>
      </c>
      <c r="H94" s="31">
        <v>0.82</v>
      </c>
      <c r="I94" s="31">
        <v>0.79</v>
      </c>
      <c r="J94" s="31">
        <v>0.86</v>
      </c>
      <c r="K94" s="31">
        <v>0.89</v>
      </c>
      <c r="L94" s="31">
        <v>0.87</v>
      </c>
      <c r="M94" s="31">
        <v>0.91</v>
      </c>
    </row>
    <row r="95" spans="1:13" x14ac:dyDescent="0.35">
      <c r="A95" s="1">
        <v>43985</v>
      </c>
      <c r="B95">
        <v>400</v>
      </c>
      <c r="C95">
        <v>371</v>
      </c>
      <c r="D95">
        <v>429</v>
      </c>
      <c r="E95">
        <v>359</v>
      </c>
      <c r="F95">
        <v>335</v>
      </c>
      <c r="G95">
        <v>385</v>
      </c>
      <c r="H95" s="31">
        <v>0.98</v>
      </c>
      <c r="I95" s="31">
        <v>0.94</v>
      </c>
      <c r="J95" s="31">
        <v>1.02</v>
      </c>
      <c r="K95" s="31">
        <v>0.91</v>
      </c>
      <c r="L95" s="31">
        <v>0.89</v>
      </c>
      <c r="M95" s="31">
        <v>0.94</v>
      </c>
    </row>
    <row r="96" spans="1:13" x14ac:dyDescent="0.35">
      <c r="A96" s="1">
        <v>43986</v>
      </c>
      <c r="B96">
        <v>342</v>
      </c>
      <c r="C96">
        <v>323</v>
      </c>
      <c r="D96">
        <v>368</v>
      </c>
      <c r="E96">
        <v>377</v>
      </c>
      <c r="F96">
        <v>354</v>
      </c>
      <c r="G96">
        <v>404</v>
      </c>
      <c r="H96" s="31">
        <v>1.17</v>
      </c>
      <c r="I96" s="31">
        <v>1.1200000000000001</v>
      </c>
      <c r="J96" s="31">
        <v>1.23</v>
      </c>
      <c r="K96" s="31">
        <v>0.95</v>
      </c>
      <c r="L96" s="31">
        <v>0.93</v>
      </c>
      <c r="M96" s="31">
        <v>0.98</v>
      </c>
    </row>
    <row r="97" spans="1:13" x14ac:dyDescent="0.35">
      <c r="A97" s="1">
        <v>43987</v>
      </c>
      <c r="B97">
        <v>319</v>
      </c>
      <c r="C97">
        <v>297</v>
      </c>
      <c r="D97">
        <v>344</v>
      </c>
      <c r="E97">
        <v>375</v>
      </c>
      <c r="F97">
        <v>351</v>
      </c>
      <c r="G97">
        <v>402</v>
      </c>
      <c r="H97" s="31">
        <v>1.22</v>
      </c>
      <c r="I97" s="31">
        <v>1.1499999999999999</v>
      </c>
      <c r="J97" s="31">
        <v>1.27</v>
      </c>
      <c r="K97" s="31">
        <v>0.96</v>
      </c>
      <c r="L97" s="31">
        <v>0.93</v>
      </c>
      <c r="M97" s="31">
        <v>0.98</v>
      </c>
    </row>
    <row r="98" spans="1:13" x14ac:dyDescent="0.35">
      <c r="A98" s="1">
        <v>43988</v>
      </c>
      <c r="B98">
        <v>300</v>
      </c>
      <c r="C98">
        <v>282</v>
      </c>
      <c r="D98">
        <v>324</v>
      </c>
      <c r="E98">
        <v>340</v>
      </c>
      <c r="F98">
        <v>318</v>
      </c>
      <c r="G98">
        <v>366</v>
      </c>
      <c r="H98" s="31">
        <v>1.03</v>
      </c>
      <c r="I98" s="31">
        <v>0.98</v>
      </c>
      <c r="J98" s="31">
        <v>1.08</v>
      </c>
      <c r="K98" s="31">
        <v>0.96</v>
      </c>
      <c r="L98" s="31">
        <v>0.94</v>
      </c>
      <c r="M98" s="31">
        <v>0.99</v>
      </c>
    </row>
    <row r="99" spans="1:13" x14ac:dyDescent="0.35">
      <c r="A99" s="1">
        <v>43989</v>
      </c>
      <c r="B99">
        <v>231</v>
      </c>
      <c r="C99">
        <v>208</v>
      </c>
      <c r="D99">
        <v>259</v>
      </c>
      <c r="E99">
        <v>298</v>
      </c>
      <c r="F99">
        <v>277</v>
      </c>
      <c r="G99">
        <v>324</v>
      </c>
      <c r="H99" s="31">
        <v>0.83</v>
      </c>
      <c r="I99" s="31">
        <v>0.78</v>
      </c>
      <c r="J99" s="31">
        <v>0.87</v>
      </c>
      <c r="K99" s="31">
        <v>1.01</v>
      </c>
      <c r="L99" s="31">
        <v>0.98</v>
      </c>
      <c r="M99" s="31">
        <v>1.03</v>
      </c>
    </row>
    <row r="100" spans="1:13" x14ac:dyDescent="0.35">
      <c r="A100" s="1">
        <v>43990</v>
      </c>
      <c r="B100">
        <v>409</v>
      </c>
      <c r="C100">
        <v>383</v>
      </c>
      <c r="D100">
        <v>433</v>
      </c>
      <c r="E100">
        <v>315</v>
      </c>
      <c r="F100">
        <v>292</v>
      </c>
      <c r="G100">
        <v>340</v>
      </c>
      <c r="H100" s="31">
        <v>0.84</v>
      </c>
      <c r="I100" s="31">
        <v>0.8</v>
      </c>
      <c r="J100" s="31">
        <v>0.88</v>
      </c>
      <c r="K100" s="31">
        <v>1.03</v>
      </c>
      <c r="L100" s="31">
        <v>1</v>
      </c>
      <c r="M100" s="31">
        <v>1.05</v>
      </c>
    </row>
    <row r="101" spans="1:13" x14ac:dyDescent="0.35">
      <c r="A101" s="1">
        <v>43991</v>
      </c>
      <c r="B101">
        <v>450</v>
      </c>
      <c r="C101">
        <v>424</v>
      </c>
      <c r="D101">
        <v>479</v>
      </c>
      <c r="E101">
        <v>348</v>
      </c>
      <c r="F101">
        <v>324</v>
      </c>
      <c r="G101">
        <v>373</v>
      </c>
      <c r="H101" s="31">
        <v>0.93</v>
      </c>
      <c r="I101" s="31">
        <v>0.88</v>
      </c>
      <c r="J101" s="31">
        <v>0.97</v>
      </c>
      <c r="K101" s="31">
        <v>1.04</v>
      </c>
      <c r="L101" s="31">
        <v>1.01</v>
      </c>
      <c r="M101" s="31">
        <v>1.06</v>
      </c>
    </row>
    <row r="102" spans="1:13" x14ac:dyDescent="0.35">
      <c r="A102" s="1">
        <v>43992</v>
      </c>
      <c r="B102">
        <v>433</v>
      </c>
      <c r="C102">
        <v>404</v>
      </c>
      <c r="D102">
        <v>459</v>
      </c>
      <c r="E102">
        <v>381</v>
      </c>
      <c r="F102">
        <v>355</v>
      </c>
      <c r="G102">
        <v>407</v>
      </c>
      <c r="H102" s="31">
        <v>1.1200000000000001</v>
      </c>
      <c r="I102" s="31">
        <v>1.07</v>
      </c>
      <c r="J102" s="31">
        <v>1.1599999999999999</v>
      </c>
      <c r="K102" s="31">
        <v>1.06</v>
      </c>
      <c r="L102" s="31">
        <v>1.03</v>
      </c>
      <c r="M102" s="31">
        <v>1.0900000000000001</v>
      </c>
    </row>
    <row r="103" spans="1:13" x14ac:dyDescent="0.35">
      <c r="A103" s="1">
        <v>43993</v>
      </c>
      <c r="B103">
        <v>367</v>
      </c>
      <c r="C103">
        <v>345</v>
      </c>
      <c r="D103">
        <v>388</v>
      </c>
      <c r="E103">
        <v>415</v>
      </c>
      <c r="F103">
        <v>389</v>
      </c>
      <c r="G103">
        <v>440</v>
      </c>
      <c r="H103" s="31">
        <v>1.39</v>
      </c>
      <c r="I103" s="31">
        <v>1.33</v>
      </c>
      <c r="J103" s="31">
        <v>1.47</v>
      </c>
      <c r="K103" s="31">
        <v>1.05</v>
      </c>
      <c r="L103" s="31">
        <v>1.02</v>
      </c>
      <c r="M103" s="31">
        <v>1.07</v>
      </c>
    </row>
    <row r="104" spans="1:13" x14ac:dyDescent="0.35">
      <c r="A104" s="1">
        <v>43994</v>
      </c>
      <c r="B104">
        <v>375</v>
      </c>
      <c r="C104">
        <v>348</v>
      </c>
      <c r="D104">
        <v>398</v>
      </c>
      <c r="E104">
        <v>406</v>
      </c>
      <c r="F104">
        <v>380</v>
      </c>
      <c r="G104">
        <v>431</v>
      </c>
      <c r="H104" s="31">
        <v>1.29</v>
      </c>
      <c r="I104" s="31">
        <v>1.22</v>
      </c>
      <c r="J104" s="31">
        <v>1.35</v>
      </c>
      <c r="K104" s="31">
        <v>1.07</v>
      </c>
      <c r="L104" s="31">
        <v>1.05</v>
      </c>
      <c r="M104" s="31">
        <v>1.1000000000000001</v>
      </c>
    </row>
    <row r="105" spans="1:13" x14ac:dyDescent="0.35">
      <c r="A105" s="1">
        <v>43995</v>
      </c>
      <c r="B105">
        <v>366</v>
      </c>
      <c r="C105">
        <v>336</v>
      </c>
      <c r="D105">
        <v>388</v>
      </c>
      <c r="E105">
        <v>385</v>
      </c>
      <c r="F105">
        <v>358</v>
      </c>
      <c r="G105">
        <v>408</v>
      </c>
      <c r="H105" s="31">
        <v>1.1100000000000001</v>
      </c>
      <c r="I105" s="31">
        <v>1.05</v>
      </c>
      <c r="J105" s="31">
        <v>1.1499999999999999</v>
      </c>
      <c r="K105" s="31">
        <v>1.1100000000000001</v>
      </c>
      <c r="L105" s="31">
        <v>1.0900000000000001</v>
      </c>
      <c r="M105" s="31">
        <v>1.1399999999999999</v>
      </c>
    </row>
    <row r="106" spans="1:13" x14ac:dyDescent="0.35">
      <c r="A106" s="1">
        <v>43996</v>
      </c>
      <c r="B106">
        <v>355</v>
      </c>
      <c r="C106">
        <v>328</v>
      </c>
      <c r="D106">
        <v>381</v>
      </c>
      <c r="E106">
        <v>366</v>
      </c>
      <c r="F106">
        <v>339</v>
      </c>
      <c r="G106">
        <v>389</v>
      </c>
      <c r="H106" s="31">
        <v>0.96</v>
      </c>
      <c r="I106" s="31">
        <v>0.92</v>
      </c>
      <c r="J106" s="31">
        <v>1.01</v>
      </c>
      <c r="K106" s="31">
        <v>1.19</v>
      </c>
      <c r="L106" s="31">
        <v>1.1599999999999999</v>
      </c>
      <c r="M106" s="31">
        <v>1.22</v>
      </c>
    </row>
    <row r="107" spans="1:13" x14ac:dyDescent="0.35">
      <c r="A107" s="1">
        <v>43997</v>
      </c>
      <c r="B107">
        <v>645</v>
      </c>
      <c r="C107">
        <v>611</v>
      </c>
      <c r="D107">
        <v>685</v>
      </c>
      <c r="E107">
        <v>435</v>
      </c>
      <c r="F107">
        <v>406</v>
      </c>
      <c r="G107">
        <v>463</v>
      </c>
      <c r="H107" s="31">
        <v>1.05</v>
      </c>
      <c r="I107" s="31">
        <v>1</v>
      </c>
      <c r="J107" s="31">
        <v>1.1000000000000001</v>
      </c>
      <c r="K107" s="31">
        <v>1.43</v>
      </c>
      <c r="L107" s="31">
        <v>1.39</v>
      </c>
      <c r="M107" s="31">
        <v>1.46</v>
      </c>
    </row>
    <row r="108" spans="1:13" x14ac:dyDescent="0.35">
      <c r="A108" s="1">
        <v>43998</v>
      </c>
      <c r="B108">
        <v>1115</v>
      </c>
      <c r="C108">
        <v>1079</v>
      </c>
      <c r="D108">
        <v>1151</v>
      </c>
      <c r="E108">
        <v>620</v>
      </c>
      <c r="F108">
        <v>588</v>
      </c>
      <c r="G108">
        <v>651</v>
      </c>
      <c r="H108" s="31">
        <v>1.53</v>
      </c>
      <c r="I108" s="31">
        <v>1.47</v>
      </c>
      <c r="J108" s="31">
        <v>1.59</v>
      </c>
      <c r="K108" s="31">
        <v>1.48</v>
      </c>
      <c r="L108" s="31">
        <v>1.44</v>
      </c>
      <c r="M108" s="31">
        <v>1.51</v>
      </c>
    </row>
    <row r="109" spans="1:13" x14ac:dyDescent="0.35">
      <c r="A109" s="1">
        <v>43999</v>
      </c>
      <c r="B109">
        <v>660</v>
      </c>
      <c r="C109">
        <v>630</v>
      </c>
      <c r="D109">
        <v>697</v>
      </c>
      <c r="E109">
        <v>694</v>
      </c>
      <c r="F109">
        <v>662</v>
      </c>
      <c r="G109">
        <v>728</v>
      </c>
      <c r="H109" s="31">
        <v>1.8</v>
      </c>
      <c r="I109" s="31">
        <v>1.73</v>
      </c>
      <c r="J109" s="31">
        <v>1.87</v>
      </c>
      <c r="K109" s="31">
        <v>1.47</v>
      </c>
      <c r="L109" s="31">
        <v>1.44</v>
      </c>
      <c r="M109" s="31">
        <v>1.5</v>
      </c>
    </row>
    <row r="110" spans="1:13" x14ac:dyDescent="0.35">
      <c r="A110" s="1">
        <v>44000</v>
      </c>
      <c r="B110">
        <v>536</v>
      </c>
      <c r="C110">
        <v>503</v>
      </c>
      <c r="D110">
        <v>565</v>
      </c>
      <c r="E110">
        <v>739</v>
      </c>
      <c r="F110">
        <v>705</v>
      </c>
      <c r="G110">
        <v>774</v>
      </c>
      <c r="H110" s="31">
        <v>2.02</v>
      </c>
      <c r="I110" s="31">
        <v>1.95</v>
      </c>
      <c r="J110" s="31">
        <v>2.1</v>
      </c>
      <c r="K110" s="31">
        <v>1.42</v>
      </c>
      <c r="L110" s="31">
        <v>1.39</v>
      </c>
      <c r="M110" s="31">
        <v>1.45</v>
      </c>
    </row>
    <row r="111" spans="1:13" x14ac:dyDescent="0.35">
      <c r="A111" s="1">
        <v>44001</v>
      </c>
      <c r="B111">
        <v>572</v>
      </c>
      <c r="C111">
        <v>529</v>
      </c>
      <c r="D111">
        <v>606</v>
      </c>
      <c r="E111">
        <v>721</v>
      </c>
      <c r="F111">
        <v>685</v>
      </c>
      <c r="G111">
        <v>755</v>
      </c>
      <c r="H111" s="31">
        <v>1.66</v>
      </c>
      <c r="I111" s="31">
        <v>1.6</v>
      </c>
      <c r="J111" s="31">
        <v>1.73</v>
      </c>
      <c r="K111" s="31">
        <v>1.19</v>
      </c>
      <c r="L111" s="31">
        <v>1.17</v>
      </c>
      <c r="M111" s="31">
        <v>1.22</v>
      </c>
    </row>
    <row r="112" spans="1:13" x14ac:dyDescent="0.35">
      <c r="A112" s="1">
        <v>44002</v>
      </c>
      <c r="B112">
        <v>475</v>
      </c>
      <c r="C112">
        <v>441</v>
      </c>
      <c r="D112">
        <v>511</v>
      </c>
      <c r="E112">
        <v>561</v>
      </c>
      <c r="F112">
        <v>526</v>
      </c>
      <c r="G112">
        <v>595</v>
      </c>
      <c r="H112" s="31">
        <v>0.9</v>
      </c>
      <c r="I112" s="31">
        <v>0.87</v>
      </c>
      <c r="J112" s="31">
        <v>0.94</v>
      </c>
      <c r="K112" s="31">
        <v>1.1299999999999999</v>
      </c>
      <c r="L112" s="31">
        <v>1.1000000000000001</v>
      </c>
      <c r="M112" s="31">
        <v>1.1499999999999999</v>
      </c>
    </row>
    <row r="113" spans="1:13" x14ac:dyDescent="0.35">
      <c r="A113" s="1">
        <v>44003</v>
      </c>
      <c r="B113">
        <v>367</v>
      </c>
      <c r="C113">
        <v>340</v>
      </c>
      <c r="D113">
        <v>395</v>
      </c>
      <c r="E113">
        <v>487</v>
      </c>
      <c r="F113">
        <v>453</v>
      </c>
      <c r="G113">
        <v>519</v>
      </c>
      <c r="H113" s="31">
        <v>0.7</v>
      </c>
      <c r="I113" s="31">
        <v>0.67</v>
      </c>
      <c r="J113" s="31">
        <v>0.73</v>
      </c>
      <c r="K113" s="31">
        <v>1.04</v>
      </c>
      <c r="L113" s="31">
        <v>1.01</v>
      </c>
      <c r="M113" s="31">
        <v>1.06</v>
      </c>
    </row>
    <row r="114" spans="1:13" x14ac:dyDescent="0.35">
      <c r="A114" s="1">
        <v>44004</v>
      </c>
      <c r="B114">
        <v>471</v>
      </c>
      <c r="C114">
        <v>441</v>
      </c>
      <c r="D114">
        <v>502</v>
      </c>
      <c r="E114">
        <v>471</v>
      </c>
      <c r="F114">
        <v>438</v>
      </c>
      <c r="G114">
        <v>504</v>
      </c>
      <c r="H114" s="31">
        <v>0.64</v>
      </c>
      <c r="I114" s="31">
        <v>0.61</v>
      </c>
      <c r="J114" s="31">
        <v>0.67</v>
      </c>
      <c r="K114" s="31">
        <v>0.83</v>
      </c>
      <c r="L114" s="31">
        <v>0.81</v>
      </c>
      <c r="M114" s="31">
        <v>0.84</v>
      </c>
    </row>
    <row r="115" spans="1:13" x14ac:dyDescent="0.35">
      <c r="A115" s="1">
        <v>44005</v>
      </c>
      <c r="B115">
        <v>431</v>
      </c>
      <c r="C115">
        <v>404</v>
      </c>
      <c r="D115">
        <v>459</v>
      </c>
      <c r="E115">
        <v>436</v>
      </c>
      <c r="F115">
        <v>406</v>
      </c>
      <c r="G115">
        <v>467</v>
      </c>
      <c r="H115" s="31">
        <v>0.6</v>
      </c>
      <c r="I115" s="31">
        <v>0.57999999999999996</v>
      </c>
      <c r="J115" s="31">
        <v>0.63</v>
      </c>
      <c r="K115" s="31">
        <v>0.76</v>
      </c>
      <c r="L115" s="31">
        <v>0.75</v>
      </c>
      <c r="M115" s="31">
        <v>0.78</v>
      </c>
    </row>
    <row r="116" spans="1:13" x14ac:dyDescent="0.35">
      <c r="A116" s="1">
        <v>44006</v>
      </c>
      <c r="B116">
        <v>469</v>
      </c>
      <c r="C116">
        <v>440</v>
      </c>
      <c r="D116">
        <v>494</v>
      </c>
      <c r="E116">
        <v>434</v>
      </c>
      <c r="F116">
        <v>406</v>
      </c>
      <c r="G116">
        <v>463</v>
      </c>
      <c r="H116" s="31">
        <v>0.77</v>
      </c>
      <c r="I116" s="31">
        <v>0.74</v>
      </c>
      <c r="J116" s="31">
        <v>0.81</v>
      </c>
      <c r="K116" s="31">
        <v>0.73</v>
      </c>
      <c r="L116" s="31">
        <v>0.71</v>
      </c>
      <c r="M116" s="31">
        <v>0.74</v>
      </c>
    </row>
    <row r="117" spans="1:13" x14ac:dyDescent="0.35">
      <c r="A117" s="1">
        <v>44007</v>
      </c>
      <c r="B117">
        <v>409</v>
      </c>
      <c r="C117">
        <v>384</v>
      </c>
      <c r="D117">
        <v>437</v>
      </c>
      <c r="E117">
        <v>445</v>
      </c>
      <c r="F117">
        <v>417</v>
      </c>
      <c r="G117">
        <v>473</v>
      </c>
      <c r="H117" s="31">
        <v>0.91</v>
      </c>
      <c r="I117" s="31">
        <v>0.87</v>
      </c>
      <c r="J117" s="31">
        <v>0.95</v>
      </c>
      <c r="K117" s="31">
        <v>0.73</v>
      </c>
      <c r="L117" s="31">
        <v>0.71</v>
      </c>
      <c r="M117" s="31">
        <v>0.74</v>
      </c>
    </row>
    <row r="118" spans="1:13" x14ac:dyDescent="0.35">
      <c r="A118" s="1">
        <v>44008</v>
      </c>
      <c r="B118">
        <v>431</v>
      </c>
      <c r="C118">
        <v>403</v>
      </c>
      <c r="D118">
        <v>455</v>
      </c>
      <c r="E118">
        <v>435</v>
      </c>
      <c r="F118">
        <v>407</v>
      </c>
      <c r="G118">
        <v>461</v>
      </c>
      <c r="H118" s="31">
        <v>0.92</v>
      </c>
      <c r="I118" s="31">
        <v>0.88</v>
      </c>
      <c r="J118" s="31">
        <v>0.97</v>
      </c>
      <c r="K118" s="31">
        <v>0.83</v>
      </c>
      <c r="L118" s="31">
        <v>0.82</v>
      </c>
      <c r="M118" s="31">
        <v>0.86</v>
      </c>
    </row>
    <row r="119" spans="1:13" x14ac:dyDescent="0.35">
      <c r="A119" s="1">
        <v>44009</v>
      </c>
      <c r="B119">
        <v>352</v>
      </c>
      <c r="C119">
        <v>326</v>
      </c>
      <c r="D119">
        <v>375</v>
      </c>
      <c r="E119">
        <v>415</v>
      </c>
      <c r="F119">
        <v>388</v>
      </c>
      <c r="G119">
        <v>440</v>
      </c>
      <c r="H119" s="31">
        <v>0.95</v>
      </c>
      <c r="I119" s="31">
        <v>0.9</v>
      </c>
      <c r="J119" s="31">
        <v>1</v>
      </c>
      <c r="K119" s="31">
        <v>0.87</v>
      </c>
      <c r="L119" s="31">
        <v>0.85</v>
      </c>
      <c r="M119" s="31">
        <v>0.89</v>
      </c>
    </row>
    <row r="120" spans="1:13" x14ac:dyDescent="0.35">
      <c r="A120" s="1">
        <v>44010</v>
      </c>
      <c r="B120">
        <v>312</v>
      </c>
      <c r="C120">
        <v>286</v>
      </c>
      <c r="D120">
        <v>337</v>
      </c>
      <c r="E120">
        <v>376</v>
      </c>
      <c r="F120">
        <v>349</v>
      </c>
      <c r="G120">
        <v>401</v>
      </c>
      <c r="H120" s="31">
        <v>0.87</v>
      </c>
      <c r="I120" s="31">
        <v>0.82</v>
      </c>
      <c r="J120" s="31">
        <v>0.91</v>
      </c>
      <c r="K120" s="31">
        <v>0.89</v>
      </c>
      <c r="L120" s="31">
        <v>0.87</v>
      </c>
      <c r="M120" s="31">
        <v>0.91</v>
      </c>
    </row>
    <row r="121" spans="1:13" x14ac:dyDescent="0.35">
      <c r="A121" s="1">
        <v>44011</v>
      </c>
      <c r="B121">
        <v>426</v>
      </c>
      <c r="C121">
        <v>401</v>
      </c>
      <c r="D121">
        <v>451</v>
      </c>
      <c r="E121">
        <v>380</v>
      </c>
      <c r="F121">
        <v>354</v>
      </c>
      <c r="G121">
        <v>404</v>
      </c>
      <c r="H121" s="31">
        <v>0.86</v>
      </c>
      <c r="I121" s="31">
        <v>0.82</v>
      </c>
      <c r="J121" s="31">
        <v>0.89</v>
      </c>
      <c r="K121" s="31">
        <v>0.93</v>
      </c>
      <c r="L121" s="31">
        <v>0.91</v>
      </c>
      <c r="M121" s="31">
        <v>0.95</v>
      </c>
    </row>
    <row r="122" spans="1:13" x14ac:dyDescent="0.35">
      <c r="A122" s="1">
        <v>44012</v>
      </c>
      <c r="B122">
        <v>436</v>
      </c>
      <c r="C122">
        <v>410</v>
      </c>
      <c r="D122">
        <v>458</v>
      </c>
      <c r="E122">
        <v>382</v>
      </c>
      <c r="F122">
        <v>355</v>
      </c>
      <c r="G122">
        <v>405</v>
      </c>
      <c r="H122" s="31">
        <v>0.88</v>
      </c>
      <c r="I122" s="31">
        <v>0.84</v>
      </c>
      <c r="J122" s="31">
        <v>0.91</v>
      </c>
      <c r="K122" s="31">
        <v>0.95</v>
      </c>
      <c r="L122" s="31">
        <v>0.92</v>
      </c>
      <c r="M122" s="31">
        <v>0.97</v>
      </c>
    </row>
    <row r="123" spans="1:13" x14ac:dyDescent="0.35">
      <c r="A123" s="1">
        <v>44013</v>
      </c>
      <c r="B123">
        <v>405</v>
      </c>
      <c r="C123">
        <v>378</v>
      </c>
      <c r="D123">
        <v>429</v>
      </c>
      <c r="E123">
        <v>395</v>
      </c>
      <c r="F123">
        <v>368</v>
      </c>
      <c r="G123">
        <v>418</v>
      </c>
      <c r="H123" s="31">
        <v>0.95</v>
      </c>
      <c r="I123" s="31">
        <v>0.91</v>
      </c>
      <c r="J123" s="31">
        <v>1</v>
      </c>
      <c r="K123" s="31">
        <v>0.94</v>
      </c>
      <c r="L123" s="31">
        <v>0.92</v>
      </c>
      <c r="M123" s="31">
        <v>0.96</v>
      </c>
    </row>
    <row r="124" spans="1:13" x14ac:dyDescent="0.35">
      <c r="A124" s="1">
        <v>44014</v>
      </c>
      <c r="B124">
        <v>342</v>
      </c>
      <c r="C124">
        <v>317</v>
      </c>
      <c r="D124">
        <v>369</v>
      </c>
      <c r="E124">
        <v>402</v>
      </c>
      <c r="F124">
        <v>376</v>
      </c>
      <c r="G124">
        <v>427</v>
      </c>
      <c r="H124" s="31">
        <v>1.07</v>
      </c>
      <c r="I124" s="31">
        <v>1.03</v>
      </c>
      <c r="J124" s="31">
        <v>1.1100000000000001</v>
      </c>
      <c r="K124" s="31">
        <v>0.93</v>
      </c>
      <c r="L124" s="31">
        <v>0.9</v>
      </c>
      <c r="M124" s="31">
        <v>0.95</v>
      </c>
    </row>
    <row r="125" spans="1:13" x14ac:dyDescent="0.35">
      <c r="A125" s="1">
        <v>44015</v>
      </c>
      <c r="B125">
        <v>345</v>
      </c>
      <c r="C125">
        <v>323</v>
      </c>
      <c r="D125">
        <v>367</v>
      </c>
      <c r="E125">
        <v>382</v>
      </c>
      <c r="F125">
        <v>357</v>
      </c>
      <c r="G125">
        <v>406</v>
      </c>
      <c r="H125" s="31">
        <v>1</v>
      </c>
      <c r="I125" s="31">
        <v>0.95</v>
      </c>
      <c r="J125" s="31">
        <v>1.05</v>
      </c>
      <c r="K125" s="31">
        <v>0.9</v>
      </c>
      <c r="L125" s="31">
        <v>0.88</v>
      </c>
      <c r="M125" s="31">
        <v>0.93</v>
      </c>
    </row>
    <row r="126" spans="1:13" x14ac:dyDescent="0.35">
      <c r="A126" s="1">
        <v>44016</v>
      </c>
      <c r="B126">
        <v>298</v>
      </c>
      <c r="C126">
        <v>272</v>
      </c>
      <c r="D126">
        <v>322</v>
      </c>
      <c r="E126">
        <v>348</v>
      </c>
      <c r="F126">
        <v>322</v>
      </c>
      <c r="G126">
        <v>372</v>
      </c>
      <c r="H126" s="31">
        <v>0.91</v>
      </c>
      <c r="I126" s="31">
        <v>0.87</v>
      </c>
      <c r="J126" s="31">
        <v>0.96</v>
      </c>
      <c r="K126" s="31">
        <v>0.92</v>
      </c>
      <c r="L126" s="31">
        <v>0.9</v>
      </c>
      <c r="M126" s="31">
        <v>0.94</v>
      </c>
    </row>
    <row r="127" spans="1:13" x14ac:dyDescent="0.35">
      <c r="A127" s="1">
        <v>44017</v>
      </c>
      <c r="B127">
        <v>291</v>
      </c>
      <c r="C127">
        <v>268</v>
      </c>
      <c r="D127">
        <v>316</v>
      </c>
      <c r="E127">
        <v>319</v>
      </c>
      <c r="F127">
        <v>295</v>
      </c>
      <c r="G127">
        <v>343</v>
      </c>
      <c r="H127" s="31">
        <v>0.81</v>
      </c>
      <c r="I127" s="31">
        <v>0.77</v>
      </c>
      <c r="J127" s="31">
        <v>0.85</v>
      </c>
      <c r="K127" s="31">
        <v>0.92</v>
      </c>
      <c r="L127" s="31">
        <v>0.9</v>
      </c>
      <c r="M127" s="31">
        <v>0.95</v>
      </c>
    </row>
    <row r="128" spans="1:13" x14ac:dyDescent="0.35">
      <c r="A128" s="1">
        <v>44018</v>
      </c>
      <c r="B128">
        <v>371</v>
      </c>
      <c r="C128">
        <v>350</v>
      </c>
      <c r="D128">
        <v>393</v>
      </c>
      <c r="E128">
        <v>327</v>
      </c>
      <c r="F128">
        <v>303</v>
      </c>
      <c r="G128">
        <v>349</v>
      </c>
      <c r="H128" s="31">
        <v>0.81</v>
      </c>
      <c r="I128" s="31">
        <v>0.78</v>
      </c>
      <c r="J128" s="31">
        <v>0.85</v>
      </c>
      <c r="K128" s="31">
        <v>0.93</v>
      </c>
      <c r="L128" s="31">
        <v>0.91</v>
      </c>
      <c r="M128" s="31">
        <v>0.96</v>
      </c>
    </row>
    <row r="129" spans="1:13" x14ac:dyDescent="0.35">
      <c r="A129" s="1">
        <v>44019</v>
      </c>
      <c r="B129">
        <v>377</v>
      </c>
      <c r="C129">
        <v>353</v>
      </c>
      <c r="D129">
        <v>398</v>
      </c>
      <c r="E129">
        <v>334</v>
      </c>
      <c r="F129">
        <v>310</v>
      </c>
      <c r="G129">
        <v>357</v>
      </c>
      <c r="H129" s="31">
        <v>0.88</v>
      </c>
      <c r="I129" s="31">
        <v>0.84</v>
      </c>
      <c r="J129" s="31">
        <v>0.92</v>
      </c>
      <c r="K129" s="31">
        <v>0.93</v>
      </c>
      <c r="L129" s="31">
        <v>0.91</v>
      </c>
      <c r="M129" s="31">
        <v>0.95</v>
      </c>
    </row>
    <row r="130" spans="1:13" x14ac:dyDescent="0.35">
      <c r="A130" s="1">
        <v>44020</v>
      </c>
      <c r="B130">
        <v>357</v>
      </c>
      <c r="C130">
        <v>330</v>
      </c>
      <c r="D130">
        <v>384</v>
      </c>
      <c r="E130">
        <v>349</v>
      </c>
      <c r="F130">
        <v>325</v>
      </c>
      <c r="G130">
        <v>372</v>
      </c>
      <c r="H130" s="31">
        <v>1</v>
      </c>
      <c r="I130" s="31">
        <v>0.96</v>
      </c>
      <c r="J130" s="31">
        <v>1.05</v>
      </c>
      <c r="K130" s="31">
        <v>0.95</v>
      </c>
      <c r="L130" s="31">
        <v>0.93</v>
      </c>
      <c r="M130" s="31">
        <v>0.97</v>
      </c>
    </row>
    <row r="131" spans="1:13" x14ac:dyDescent="0.35">
      <c r="A131" s="1">
        <v>44021</v>
      </c>
      <c r="B131">
        <v>377</v>
      </c>
      <c r="C131">
        <v>358</v>
      </c>
      <c r="D131">
        <v>398</v>
      </c>
      <c r="E131">
        <v>371</v>
      </c>
      <c r="F131">
        <v>348</v>
      </c>
      <c r="G131">
        <v>393</v>
      </c>
      <c r="H131" s="31">
        <v>1.1599999999999999</v>
      </c>
      <c r="I131" s="31">
        <v>1.1100000000000001</v>
      </c>
      <c r="J131" s="31">
        <v>1.22</v>
      </c>
      <c r="K131" s="31">
        <v>1.01</v>
      </c>
      <c r="L131" s="31">
        <v>0.98</v>
      </c>
      <c r="M131" s="31">
        <v>1.03</v>
      </c>
    </row>
    <row r="132" spans="1:13" x14ac:dyDescent="0.35">
      <c r="A132" s="1">
        <v>44022</v>
      </c>
      <c r="B132">
        <v>430</v>
      </c>
      <c r="C132">
        <v>406</v>
      </c>
      <c r="D132">
        <v>459</v>
      </c>
      <c r="E132">
        <v>385</v>
      </c>
      <c r="F132">
        <v>362</v>
      </c>
      <c r="G132">
        <v>409</v>
      </c>
      <c r="H132" s="31">
        <v>1.18</v>
      </c>
      <c r="I132" s="31">
        <v>1.1299999999999999</v>
      </c>
      <c r="J132" s="31">
        <v>1.24</v>
      </c>
      <c r="K132" s="31">
        <v>1.07</v>
      </c>
      <c r="L132" s="31">
        <v>1.03</v>
      </c>
      <c r="M132" s="31">
        <v>1.1000000000000001</v>
      </c>
    </row>
    <row r="133" spans="1:13" x14ac:dyDescent="0.35">
      <c r="A133" s="1">
        <v>44023</v>
      </c>
      <c r="B133">
        <v>385</v>
      </c>
      <c r="C133">
        <v>363</v>
      </c>
      <c r="D133">
        <v>407</v>
      </c>
      <c r="E133">
        <v>387</v>
      </c>
      <c r="F133">
        <v>364</v>
      </c>
      <c r="G133">
        <v>412</v>
      </c>
      <c r="H133" s="31">
        <v>1.1599999999999999</v>
      </c>
      <c r="I133" s="31">
        <v>1.1100000000000001</v>
      </c>
      <c r="J133" s="31">
        <v>1.22</v>
      </c>
      <c r="K133" s="31">
        <v>1.1200000000000001</v>
      </c>
      <c r="L133" s="31">
        <v>1.0900000000000001</v>
      </c>
      <c r="M133" s="31">
        <v>1.1399999999999999</v>
      </c>
    </row>
    <row r="134" spans="1:13" x14ac:dyDescent="0.35">
      <c r="A134" s="1">
        <v>44024</v>
      </c>
      <c r="B134">
        <v>359</v>
      </c>
      <c r="C134">
        <v>334</v>
      </c>
      <c r="D134">
        <v>384</v>
      </c>
      <c r="E134">
        <v>388</v>
      </c>
      <c r="F134">
        <v>365</v>
      </c>
      <c r="G134">
        <v>412</v>
      </c>
      <c r="H134" s="31">
        <v>1.1100000000000001</v>
      </c>
      <c r="I134" s="31">
        <v>1.06</v>
      </c>
      <c r="J134" s="31">
        <v>1.1499999999999999</v>
      </c>
      <c r="K134" s="31">
        <v>1.17</v>
      </c>
      <c r="L134" s="31">
        <v>1.1399999999999999</v>
      </c>
      <c r="M134" s="31">
        <v>1.2</v>
      </c>
    </row>
    <row r="135" spans="1:13" x14ac:dyDescent="0.35">
      <c r="A135" s="1">
        <v>44025</v>
      </c>
      <c r="B135">
        <v>543</v>
      </c>
      <c r="C135">
        <v>517</v>
      </c>
      <c r="D135">
        <v>573</v>
      </c>
      <c r="E135">
        <v>429</v>
      </c>
      <c r="F135">
        <v>405</v>
      </c>
      <c r="G135">
        <v>455</v>
      </c>
      <c r="H135" s="31">
        <v>1.1599999999999999</v>
      </c>
      <c r="I135" s="31">
        <v>1.1100000000000001</v>
      </c>
      <c r="J135" s="31">
        <v>1.21</v>
      </c>
      <c r="K135" s="31">
        <v>1.19</v>
      </c>
      <c r="L135" s="31">
        <v>1.1599999999999999</v>
      </c>
      <c r="M135" s="31">
        <v>1.21</v>
      </c>
    </row>
    <row r="136" spans="1:13" x14ac:dyDescent="0.35">
      <c r="A136" s="1">
        <v>44026</v>
      </c>
      <c r="B136">
        <v>519</v>
      </c>
      <c r="C136">
        <v>491</v>
      </c>
      <c r="D136">
        <v>550</v>
      </c>
      <c r="E136">
        <v>451</v>
      </c>
      <c r="F136">
        <v>426</v>
      </c>
      <c r="G136">
        <v>478</v>
      </c>
      <c r="H136" s="31">
        <v>1.17</v>
      </c>
      <c r="I136" s="31">
        <v>1.1200000000000001</v>
      </c>
      <c r="J136" s="31">
        <v>1.23</v>
      </c>
      <c r="K136" s="31">
        <v>1.23</v>
      </c>
      <c r="L136" s="31">
        <v>1.2</v>
      </c>
      <c r="M136" s="31">
        <v>1.25</v>
      </c>
    </row>
    <row r="137" spans="1:13" x14ac:dyDescent="0.35">
      <c r="A137" s="1">
        <v>44027</v>
      </c>
      <c r="B137">
        <v>558</v>
      </c>
      <c r="C137">
        <v>530</v>
      </c>
      <c r="D137">
        <v>592</v>
      </c>
      <c r="E137">
        <v>495</v>
      </c>
      <c r="F137">
        <v>468</v>
      </c>
      <c r="G137">
        <v>525</v>
      </c>
      <c r="H137" s="31">
        <v>1.28</v>
      </c>
      <c r="I137" s="31">
        <v>1.21</v>
      </c>
      <c r="J137" s="31">
        <v>1.33</v>
      </c>
      <c r="K137" s="31">
        <v>1.23</v>
      </c>
      <c r="L137" s="31">
        <v>1.2</v>
      </c>
      <c r="M137" s="31">
        <v>1.26</v>
      </c>
    </row>
    <row r="138" spans="1:13" x14ac:dyDescent="0.35">
      <c r="A138" s="1">
        <v>44028</v>
      </c>
      <c r="B138">
        <v>469</v>
      </c>
      <c r="C138">
        <v>438</v>
      </c>
      <c r="D138">
        <v>498</v>
      </c>
      <c r="E138">
        <v>522</v>
      </c>
      <c r="F138">
        <v>494</v>
      </c>
      <c r="G138">
        <v>553</v>
      </c>
      <c r="H138" s="31">
        <v>1.35</v>
      </c>
      <c r="I138" s="31">
        <v>1.3</v>
      </c>
      <c r="J138" s="31">
        <v>1.4</v>
      </c>
      <c r="K138" s="31">
        <v>1.19</v>
      </c>
      <c r="L138" s="31">
        <v>1.1599999999999999</v>
      </c>
      <c r="M138" s="31">
        <v>1.22</v>
      </c>
    </row>
    <row r="139" spans="1:13" x14ac:dyDescent="0.35">
      <c r="A139" s="1">
        <v>44029</v>
      </c>
      <c r="B139">
        <v>533</v>
      </c>
      <c r="C139">
        <v>508</v>
      </c>
      <c r="D139">
        <v>564</v>
      </c>
      <c r="E139">
        <v>520</v>
      </c>
      <c r="F139">
        <v>491</v>
      </c>
      <c r="G139">
        <v>551</v>
      </c>
      <c r="H139" s="31">
        <v>1.21</v>
      </c>
      <c r="I139" s="31">
        <v>1.1599999999999999</v>
      </c>
      <c r="J139" s="31">
        <v>1.28</v>
      </c>
      <c r="K139" s="31">
        <v>1.17</v>
      </c>
      <c r="L139" s="31">
        <v>1.1399999999999999</v>
      </c>
      <c r="M139" s="31">
        <v>1.19</v>
      </c>
    </row>
    <row r="140" spans="1:13" x14ac:dyDescent="0.35">
      <c r="A140" s="1">
        <v>44030</v>
      </c>
      <c r="B140">
        <v>486</v>
      </c>
      <c r="C140">
        <v>460</v>
      </c>
      <c r="D140">
        <v>510</v>
      </c>
      <c r="E140">
        <v>512</v>
      </c>
      <c r="F140">
        <v>484</v>
      </c>
      <c r="G140">
        <v>541</v>
      </c>
      <c r="H140" s="31">
        <v>1.1299999999999999</v>
      </c>
      <c r="I140" s="31">
        <v>1.08</v>
      </c>
      <c r="J140" s="31">
        <v>1.19</v>
      </c>
      <c r="K140" s="31">
        <v>1.1399999999999999</v>
      </c>
      <c r="L140" s="31">
        <v>1.1200000000000001</v>
      </c>
      <c r="M140" s="31">
        <v>1.17</v>
      </c>
    </row>
    <row r="141" spans="1:13" x14ac:dyDescent="0.35">
      <c r="A141" s="1">
        <v>44031</v>
      </c>
      <c r="B141">
        <v>517</v>
      </c>
      <c r="C141">
        <v>495</v>
      </c>
      <c r="D141">
        <v>543</v>
      </c>
      <c r="E141">
        <v>501</v>
      </c>
      <c r="F141">
        <v>475</v>
      </c>
      <c r="G141">
        <v>529</v>
      </c>
      <c r="H141" s="31">
        <v>1.01</v>
      </c>
      <c r="I141" s="31">
        <v>0.98</v>
      </c>
      <c r="J141" s="31">
        <v>1.05</v>
      </c>
      <c r="K141" s="31">
        <v>1.1599999999999999</v>
      </c>
      <c r="L141" s="31">
        <v>1.1299999999999999</v>
      </c>
      <c r="M141" s="31">
        <v>1.18</v>
      </c>
    </row>
    <row r="142" spans="1:13" x14ac:dyDescent="0.35">
      <c r="A142" s="1">
        <v>44032</v>
      </c>
      <c r="B142">
        <v>691</v>
      </c>
      <c r="C142">
        <v>657</v>
      </c>
      <c r="D142">
        <v>720</v>
      </c>
      <c r="E142">
        <v>557</v>
      </c>
      <c r="F142">
        <v>530</v>
      </c>
      <c r="G142">
        <v>584</v>
      </c>
      <c r="H142" s="31">
        <v>1.07</v>
      </c>
      <c r="I142" s="31">
        <v>1.02</v>
      </c>
      <c r="J142" s="31">
        <v>1.1000000000000001</v>
      </c>
      <c r="K142" s="31">
        <v>1.17</v>
      </c>
      <c r="L142" s="31">
        <v>1.1499999999999999</v>
      </c>
      <c r="M142" s="31">
        <v>1.2</v>
      </c>
    </row>
    <row r="143" spans="1:13" x14ac:dyDescent="0.35">
      <c r="A143" s="1">
        <v>44033</v>
      </c>
      <c r="B143">
        <v>699</v>
      </c>
      <c r="C143">
        <v>670</v>
      </c>
      <c r="D143">
        <v>732</v>
      </c>
      <c r="E143">
        <v>598</v>
      </c>
      <c r="F143">
        <v>570</v>
      </c>
      <c r="G143">
        <v>626</v>
      </c>
      <c r="H143" s="31">
        <v>1.1499999999999999</v>
      </c>
      <c r="I143" s="31">
        <v>1.1100000000000001</v>
      </c>
      <c r="J143" s="31">
        <v>1.19</v>
      </c>
      <c r="K143" s="31">
        <v>1.19</v>
      </c>
      <c r="L143" s="31">
        <v>1.17</v>
      </c>
      <c r="M143" s="31">
        <v>1.22</v>
      </c>
    </row>
    <row r="144" spans="1:13" x14ac:dyDescent="0.35">
      <c r="A144" s="1">
        <v>44034</v>
      </c>
      <c r="B144">
        <v>736</v>
      </c>
      <c r="C144">
        <v>708</v>
      </c>
      <c r="D144">
        <v>768</v>
      </c>
      <c r="E144">
        <v>661</v>
      </c>
      <c r="F144">
        <v>632</v>
      </c>
      <c r="G144">
        <v>691</v>
      </c>
      <c r="H144" s="31">
        <v>1.29</v>
      </c>
      <c r="I144" s="31">
        <v>1.25</v>
      </c>
      <c r="J144" s="31">
        <v>1.33</v>
      </c>
      <c r="K144" s="31">
        <v>1.2</v>
      </c>
      <c r="L144" s="31">
        <v>1.17</v>
      </c>
      <c r="M144" s="31">
        <v>1.22</v>
      </c>
    </row>
    <row r="145" spans="1:13" x14ac:dyDescent="0.35">
      <c r="A145" s="1">
        <v>44035</v>
      </c>
      <c r="B145">
        <v>676</v>
      </c>
      <c r="C145">
        <v>643</v>
      </c>
      <c r="D145">
        <v>712</v>
      </c>
      <c r="E145">
        <v>701</v>
      </c>
      <c r="F145">
        <v>669</v>
      </c>
      <c r="G145">
        <v>733</v>
      </c>
      <c r="H145" s="31">
        <v>1.4</v>
      </c>
      <c r="I145" s="31">
        <v>1.36</v>
      </c>
      <c r="J145" s="31">
        <v>1.45</v>
      </c>
      <c r="K145" s="31">
        <v>1.19</v>
      </c>
      <c r="L145" s="31">
        <v>1.17</v>
      </c>
      <c r="M145" s="31">
        <v>1.21</v>
      </c>
    </row>
    <row r="146" spans="1:13" x14ac:dyDescent="0.35">
      <c r="A146" s="1">
        <v>44036</v>
      </c>
      <c r="B146">
        <v>691</v>
      </c>
      <c r="C146">
        <v>658</v>
      </c>
      <c r="D146">
        <v>721</v>
      </c>
      <c r="E146">
        <v>700</v>
      </c>
      <c r="F146">
        <v>669</v>
      </c>
      <c r="G146">
        <v>733</v>
      </c>
      <c r="H146" s="31">
        <v>1.26</v>
      </c>
      <c r="I146" s="31">
        <v>1.22</v>
      </c>
      <c r="J146" s="31">
        <v>1.3</v>
      </c>
      <c r="K146" s="31">
        <v>1.17</v>
      </c>
      <c r="L146" s="31">
        <v>1.1499999999999999</v>
      </c>
      <c r="M146" s="31">
        <v>1.19</v>
      </c>
    </row>
    <row r="147" spans="1:13" x14ac:dyDescent="0.35">
      <c r="A147" s="1">
        <v>44037</v>
      </c>
      <c r="B147">
        <v>617</v>
      </c>
      <c r="C147">
        <v>589</v>
      </c>
      <c r="D147">
        <v>651</v>
      </c>
      <c r="E147">
        <v>680</v>
      </c>
      <c r="F147">
        <v>649</v>
      </c>
      <c r="G147">
        <v>713</v>
      </c>
      <c r="H147" s="31">
        <v>1.1399999999999999</v>
      </c>
      <c r="I147" s="31">
        <v>1.0900000000000001</v>
      </c>
      <c r="J147" s="31">
        <v>1.17</v>
      </c>
      <c r="K147" s="31">
        <v>1.1399999999999999</v>
      </c>
      <c r="L147" s="31">
        <v>1.1200000000000001</v>
      </c>
      <c r="M147" s="31">
        <v>1.1599999999999999</v>
      </c>
    </row>
    <row r="148" spans="1:13" x14ac:dyDescent="0.35">
      <c r="A148" s="1">
        <v>44038</v>
      </c>
      <c r="B148">
        <v>607</v>
      </c>
      <c r="C148">
        <v>577</v>
      </c>
      <c r="D148">
        <v>638</v>
      </c>
      <c r="E148">
        <v>648</v>
      </c>
      <c r="F148">
        <v>616</v>
      </c>
      <c r="G148">
        <v>680</v>
      </c>
      <c r="H148" s="31">
        <v>0.98</v>
      </c>
      <c r="I148" s="31">
        <v>0.94</v>
      </c>
      <c r="J148" s="31">
        <v>1.01</v>
      </c>
      <c r="K148" s="31">
        <v>1.1200000000000001</v>
      </c>
      <c r="L148" s="31">
        <v>1.1000000000000001</v>
      </c>
      <c r="M148" s="31">
        <v>1.1399999999999999</v>
      </c>
    </row>
    <row r="149" spans="1:13" x14ac:dyDescent="0.35">
      <c r="A149" s="1">
        <v>44039</v>
      </c>
      <c r="B149">
        <v>824</v>
      </c>
      <c r="C149">
        <v>787</v>
      </c>
      <c r="D149">
        <v>860</v>
      </c>
      <c r="E149">
        <v>685</v>
      </c>
      <c r="F149">
        <v>652</v>
      </c>
      <c r="G149">
        <v>717</v>
      </c>
      <c r="H149" s="31">
        <v>0.98</v>
      </c>
      <c r="I149" s="31">
        <v>0.94</v>
      </c>
      <c r="J149" s="31">
        <v>1.01</v>
      </c>
      <c r="K149" s="31">
        <v>1.0900000000000001</v>
      </c>
      <c r="L149" s="31">
        <v>1.07</v>
      </c>
      <c r="M149" s="31">
        <v>1.1100000000000001</v>
      </c>
    </row>
    <row r="150" spans="1:13" x14ac:dyDescent="0.35">
      <c r="A150" s="1">
        <v>44040</v>
      </c>
      <c r="B150">
        <v>765</v>
      </c>
      <c r="C150">
        <v>732</v>
      </c>
      <c r="D150">
        <v>804</v>
      </c>
      <c r="E150">
        <v>703</v>
      </c>
      <c r="F150">
        <v>671</v>
      </c>
      <c r="G150">
        <v>738</v>
      </c>
      <c r="H150" s="31">
        <v>1</v>
      </c>
      <c r="I150" s="31">
        <v>0.97</v>
      </c>
      <c r="J150" s="31">
        <v>1.04</v>
      </c>
      <c r="K150" s="31">
        <v>1.06</v>
      </c>
      <c r="L150" s="31">
        <v>1.05</v>
      </c>
      <c r="M150" s="31">
        <v>1.08</v>
      </c>
    </row>
    <row r="151" spans="1:13" x14ac:dyDescent="0.35">
      <c r="A151" s="1">
        <v>44041</v>
      </c>
      <c r="B151">
        <v>740</v>
      </c>
      <c r="C151">
        <v>712</v>
      </c>
      <c r="D151">
        <v>772</v>
      </c>
      <c r="E151">
        <v>734</v>
      </c>
      <c r="F151">
        <v>702</v>
      </c>
      <c r="G151">
        <v>768</v>
      </c>
      <c r="H151" s="31">
        <v>1.08</v>
      </c>
      <c r="I151" s="31">
        <v>1.05</v>
      </c>
      <c r="J151" s="31">
        <v>1.1200000000000001</v>
      </c>
      <c r="K151" s="31">
        <v>1.06</v>
      </c>
      <c r="L151" s="31">
        <v>1.04</v>
      </c>
      <c r="M151" s="31">
        <v>1.08</v>
      </c>
    </row>
    <row r="152" spans="1:13" x14ac:dyDescent="0.35">
      <c r="A152" s="1">
        <v>44042</v>
      </c>
      <c r="B152">
        <v>763</v>
      </c>
      <c r="C152">
        <v>730</v>
      </c>
      <c r="D152">
        <v>798</v>
      </c>
      <c r="E152">
        <v>773</v>
      </c>
      <c r="F152">
        <v>740</v>
      </c>
      <c r="G152">
        <v>808</v>
      </c>
      <c r="H152" s="31">
        <v>1.19</v>
      </c>
      <c r="I152" s="31">
        <v>1.1499999999999999</v>
      </c>
      <c r="J152" s="31">
        <v>1.24</v>
      </c>
      <c r="K152" s="31">
        <v>1.05</v>
      </c>
      <c r="L152" s="31">
        <v>1.03</v>
      </c>
      <c r="M152" s="31">
        <v>1.07</v>
      </c>
    </row>
    <row r="153" spans="1:13" x14ac:dyDescent="0.35">
      <c r="A153" s="1">
        <v>44043</v>
      </c>
      <c r="B153">
        <v>775</v>
      </c>
      <c r="C153">
        <v>737</v>
      </c>
      <c r="D153">
        <v>809</v>
      </c>
      <c r="E153">
        <v>761</v>
      </c>
      <c r="F153">
        <v>728</v>
      </c>
      <c r="G153">
        <v>796</v>
      </c>
      <c r="H153" s="31">
        <v>1.1100000000000001</v>
      </c>
      <c r="I153" s="31">
        <v>1.07</v>
      </c>
      <c r="J153" s="31">
        <v>1.1499999999999999</v>
      </c>
      <c r="K153" s="31">
        <v>1.08</v>
      </c>
      <c r="L153" s="31">
        <v>1.06</v>
      </c>
      <c r="M153" s="31">
        <v>1.1000000000000001</v>
      </c>
    </row>
    <row r="154" spans="1:13" x14ac:dyDescent="0.35">
      <c r="A154" s="1">
        <v>44044</v>
      </c>
      <c r="B154">
        <v>823</v>
      </c>
      <c r="C154">
        <v>785</v>
      </c>
      <c r="D154">
        <v>865</v>
      </c>
      <c r="E154">
        <v>775</v>
      </c>
      <c r="F154">
        <v>741</v>
      </c>
      <c r="G154">
        <v>811</v>
      </c>
      <c r="H154" s="31">
        <v>1.1000000000000001</v>
      </c>
      <c r="I154" s="31">
        <v>1.07</v>
      </c>
      <c r="J154" s="31">
        <v>1.1399999999999999</v>
      </c>
      <c r="K154" s="31">
        <v>1.1299999999999999</v>
      </c>
      <c r="L154" s="31">
        <v>1.1100000000000001</v>
      </c>
      <c r="M154" s="31">
        <v>1.1499999999999999</v>
      </c>
    </row>
    <row r="155" spans="1:13" x14ac:dyDescent="0.35">
      <c r="A155" s="1">
        <v>44045</v>
      </c>
      <c r="B155">
        <v>889</v>
      </c>
      <c r="C155">
        <v>848</v>
      </c>
      <c r="D155">
        <v>927</v>
      </c>
      <c r="E155">
        <v>813</v>
      </c>
      <c r="F155">
        <v>775</v>
      </c>
      <c r="G155">
        <v>849</v>
      </c>
      <c r="H155" s="31">
        <v>1.1100000000000001</v>
      </c>
      <c r="I155" s="31">
        <v>1.07</v>
      </c>
      <c r="J155" s="31">
        <v>1.1399999999999999</v>
      </c>
      <c r="K155" s="31">
        <v>1.17</v>
      </c>
      <c r="L155" s="31">
        <v>1.1499999999999999</v>
      </c>
      <c r="M155" s="31">
        <v>1.18</v>
      </c>
    </row>
    <row r="156" spans="1:13" x14ac:dyDescent="0.35">
      <c r="A156" s="1">
        <v>44046</v>
      </c>
      <c r="B156">
        <v>1079</v>
      </c>
      <c r="C156">
        <v>1040</v>
      </c>
      <c r="D156">
        <v>1124</v>
      </c>
      <c r="E156">
        <v>892</v>
      </c>
      <c r="F156">
        <v>852</v>
      </c>
      <c r="G156">
        <v>931</v>
      </c>
      <c r="H156" s="31">
        <v>1.1499999999999999</v>
      </c>
      <c r="I156" s="31">
        <v>1.1200000000000001</v>
      </c>
      <c r="J156" s="31">
        <v>1.19</v>
      </c>
      <c r="K156" s="31">
        <v>1.19</v>
      </c>
      <c r="L156" s="31">
        <v>1.17</v>
      </c>
      <c r="M156" s="31">
        <v>1.21</v>
      </c>
    </row>
    <row r="157" spans="1:13" x14ac:dyDescent="0.35">
      <c r="A157" s="1">
        <v>44047</v>
      </c>
      <c r="B157">
        <v>993</v>
      </c>
      <c r="C157">
        <v>955</v>
      </c>
      <c r="D157">
        <v>1032</v>
      </c>
      <c r="E157">
        <v>946</v>
      </c>
      <c r="F157">
        <v>907</v>
      </c>
      <c r="G157">
        <v>987</v>
      </c>
      <c r="H157" s="31">
        <v>1.24</v>
      </c>
      <c r="I157" s="31">
        <v>1.2</v>
      </c>
      <c r="J157" s="31">
        <v>1.28</v>
      </c>
      <c r="K157" s="31">
        <v>1.19</v>
      </c>
      <c r="L157" s="31">
        <v>1.17</v>
      </c>
      <c r="M157" s="31">
        <v>1.21</v>
      </c>
    </row>
    <row r="158" spans="1:13" x14ac:dyDescent="0.35">
      <c r="A158" s="1">
        <v>44048</v>
      </c>
      <c r="B158">
        <v>988</v>
      </c>
      <c r="C158">
        <v>948</v>
      </c>
      <c r="D158">
        <v>1031</v>
      </c>
      <c r="E158">
        <v>987</v>
      </c>
      <c r="F158">
        <v>948</v>
      </c>
      <c r="G158">
        <v>1028</v>
      </c>
      <c r="H158" s="31">
        <v>1.27</v>
      </c>
      <c r="I158" s="31">
        <v>1.24</v>
      </c>
      <c r="J158" s="31">
        <v>1.31</v>
      </c>
      <c r="K158" s="31">
        <v>1.17</v>
      </c>
      <c r="L158" s="31">
        <v>1.1599999999999999</v>
      </c>
      <c r="M158" s="31">
        <v>1.2</v>
      </c>
    </row>
    <row r="159" spans="1:13" x14ac:dyDescent="0.35">
      <c r="A159" s="1">
        <v>44049</v>
      </c>
      <c r="B159">
        <v>1004</v>
      </c>
      <c r="C159">
        <v>961</v>
      </c>
      <c r="D159">
        <v>1048</v>
      </c>
      <c r="E159">
        <v>1016</v>
      </c>
      <c r="F159">
        <v>976</v>
      </c>
      <c r="G159">
        <v>1059</v>
      </c>
      <c r="H159" s="31">
        <v>1.25</v>
      </c>
      <c r="I159" s="31">
        <v>1.21</v>
      </c>
      <c r="J159" s="31">
        <v>1.29</v>
      </c>
      <c r="K159" s="31">
        <v>1.17</v>
      </c>
      <c r="L159" s="31">
        <v>1.1499999999999999</v>
      </c>
      <c r="M159" s="31">
        <v>1.19</v>
      </c>
    </row>
    <row r="160" spans="1:13" x14ac:dyDescent="0.35">
      <c r="A160" s="1">
        <v>44050</v>
      </c>
      <c r="B160">
        <v>1052</v>
      </c>
      <c r="C160">
        <v>1006</v>
      </c>
      <c r="D160">
        <v>1103</v>
      </c>
      <c r="E160">
        <v>1009</v>
      </c>
      <c r="F160">
        <v>967</v>
      </c>
      <c r="G160">
        <v>1053</v>
      </c>
      <c r="H160" s="31">
        <v>1.1299999999999999</v>
      </c>
      <c r="I160" s="31">
        <v>1.1000000000000001</v>
      </c>
      <c r="J160" s="31">
        <v>1.17</v>
      </c>
      <c r="K160" s="31">
        <v>1.1599999999999999</v>
      </c>
      <c r="L160" s="31">
        <v>1.1399999999999999</v>
      </c>
      <c r="M160" s="31">
        <v>1.18</v>
      </c>
    </row>
    <row r="161" spans="1:13" x14ac:dyDescent="0.35">
      <c r="A161" s="1">
        <v>44051</v>
      </c>
      <c r="B161">
        <v>1002</v>
      </c>
      <c r="C161">
        <v>952</v>
      </c>
      <c r="D161">
        <v>1051</v>
      </c>
      <c r="E161">
        <v>1011</v>
      </c>
      <c r="F161">
        <v>967</v>
      </c>
      <c r="G161">
        <v>1058</v>
      </c>
      <c r="H161" s="31">
        <v>1.07</v>
      </c>
      <c r="I161" s="31">
        <v>1.04</v>
      </c>
      <c r="J161" s="31">
        <v>1.1100000000000001</v>
      </c>
      <c r="K161" s="31">
        <v>1.1299999999999999</v>
      </c>
      <c r="L161" s="31">
        <v>1.1200000000000001</v>
      </c>
      <c r="M161" s="31">
        <v>1.1499999999999999</v>
      </c>
    </row>
    <row r="162" spans="1:13" x14ac:dyDescent="0.35">
      <c r="A162" s="1">
        <v>44052</v>
      </c>
      <c r="B162">
        <v>1041</v>
      </c>
      <c r="C162">
        <v>994</v>
      </c>
      <c r="D162">
        <v>1089</v>
      </c>
      <c r="E162">
        <v>1025</v>
      </c>
      <c r="F162">
        <v>978</v>
      </c>
      <c r="G162">
        <v>1073</v>
      </c>
      <c r="H162" s="31">
        <v>1.04</v>
      </c>
      <c r="I162" s="31">
        <v>1.01</v>
      </c>
      <c r="J162" s="31">
        <v>1.07</v>
      </c>
      <c r="K162" s="31">
        <v>1.1399999999999999</v>
      </c>
      <c r="L162" s="31">
        <v>1.1200000000000001</v>
      </c>
      <c r="M162" s="31">
        <v>1.1599999999999999</v>
      </c>
    </row>
    <row r="163" spans="1:13" x14ac:dyDescent="0.35">
      <c r="A163" s="1">
        <v>44053</v>
      </c>
      <c r="B163">
        <v>1401</v>
      </c>
      <c r="C163">
        <v>1350</v>
      </c>
      <c r="D163">
        <v>1462</v>
      </c>
      <c r="E163">
        <v>1124</v>
      </c>
      <c r="F163">
        <v>1075</v>
      </c>
      <c r="G163">
        <v>1176</v>
      </c>
      <c r="H163" s="31">
        <v>1.1100000000000001</v>
      </c>
      <c r="I163" s="31">
        <v>1.07</v>
      </c>
      <c r="J163" s="31">
        <v>1.1399999999999999</v>
      </c>
      <c r="K163" s="31">
        <v>1.1399999999999999</v>
      </c>
      <c r="L163" s="31">
        <v>1.1200000000000001</v>
      </c>
      <c r="M163" s="31">
        <v>1.1599999999999999</v>
      </c>
    </row>
    <row r="164" spans="1:13" x14ac:dyDescent="0.35">
      <c r="A164" s="1">
        <v>44054</v>
      </c>
      <c r="B164">
        <v>1310</v>
      </c>
      <c r="C164">
        <v>1261</v>
      </c>
      <c r="D164">
        <v>1362</v>
      </c>
      <c r="E164">
        <v>1188</v>
      </c>
      <c r="F164">
        <v>1139</v>
      </c>
      <c r="G164">
        <v>1241</v>
      </c>
      <c r="H164" s="31">
        <v>1.18</v>
      </c>
      <c r="I164" s="31">
        <v>1.1299999999999999</v>
      </c>
      <c r="J164" s="31">
        <v>1.21</v>
      </c>
      <c r="K164" s="31">
        <v>1.1599999999999999</v>
      </c>
      <c r="L164" s="31">
        <v>1.1399999999999999</v>
      </c>
      <c r="M164" s="31">
        <v>1.18</v>
      </c>
    </row>
    <row r="165" spans="1:13" x14ac:dyDescent="0.35">
      <c r="A165" s="1">
        <v>44055</v>
      </c>
      <c r="B165">
        <v>1319</v>
      </c>
      <c r="C165">
        <v>1272</v>
      </c>
      <c r="D165">
        <v>1370</v>
      </c>
      <c r="E165">
        <v>1268</v>
      </c>
      <c r="F165">
        <v>1219</v>
      </c>
      <c r="G165">
        <v>1321</v>
      </c>
      <c r="H165" s="31">
        <v>1.25</v>
      </c>
      <c r="I165" s="31">
        <v>1.21</v>
      </c>
      <c r="J165" s="31">
        <v>1.29</v>
      </c>
      <c r="K165" s="31">
        <v>1.18</v>
      </c>
      <c r="L165" s="31">
        <v>1.17</v>
      </c>
      <c r="M165" s="31">
        <v>1.2</v>
      </c>
    </row>
    <row r="166" spans="1:13" x14ac:dyDescent="0.35">
      <c r="A166" s="1">
        <v>44056</v>
      </c>
      <c r="B166">
        <v>1355</v>
      </c>
      <c r="C166">
        <v>1291</v>
      </c>
      <c r="D166">
        <v>1409</v>
      </c>
      <c r="E166">
        <v>1346</v>
      </c>
      <c r="F166">
        <v>1293</v>
      </c>
      <c r="G166">
        <v>1401</v>
      </c>
      <c r="H166" s="31">
        <v>1.31</v>
      </c>
      <c r="I166" s="31">
        <v>1.27</v>
      </c>
      <c r="J166" s="31">
        <v>1.35</v>
      </c>
      <c r="K166" s="31">
        <v>1.17</v>
      </c>
      <c r="L166" s="31">
        <v>1.1499999999999999</v>
      </c>
      <c r="M166" s="31">
        <v>1.19</v>
      </c>
    </row>
    <row r="167" spans="1:13" x14ac:dyDescent="0.35">
      <c r="A167" s="1">
        <v>44057</v>
      </c>
      <c r="B167">
        <v>1320</v>
      </c>
      <c r="C167">
        <v>1264</v>
      </c>
      <c r="D167">
        <v>1373</v>
      </c>
      <c r="E167">
        <v>1326</v>
      </c>
      <c r="F167">
        <v>1272</v>
      </c>
      <c r="G167">
        <v>1378</v>
      </c>
      <c r="H167" s="31">
        <v>1.18</v>
      </c>
      <c r="I167" s="31">
        <v>1.1299999999999999</v>
      </c>
      <c r="J167" s="31">
        <v>1.21</v>
      </c>
      <c r="K167" s="31">
        <v>1.1499999999999999</v>
      </c>
      <c r="L167" s="31">
        <v>1.1299999999999999</v>
      </c>
      <c r="M167" s="31">
        <v>1.1599999999999999</v>
      </c>
    </row>
    <row r="168" spans="1:13" x14ac:dyDescent="0.35">
      <c r="A168" s="1">
        <v>44058</v>
      </c>
      <c r="B168">
        <v>1201</v>
      </c>
      <c r="C168">
        <v>1163</v>
      </c>
      <c r="D168">
        <v>1262</v>
      </c>
      <c r="E168">
        <v>1299</v>
      </c>
      <c r="F168">
        <v>1247</v>
      </c>
      <c r="G168">
        <v>1353</v>
      </c>
      <c r="H168" s="31">
        <v>1.0900000000000001</v>
      </c>
      <c r="I168" s="31">
        <v>1.07</v>
      </c>
      <c r="J168" s="31">
        <v>1.1299999999999999</v>
      </c>
      <c r="K168" s="31">
        <v>1.1200000000000001</v>
      </c>
      <c r="L168" s="31">
        <v>1.1000000000000001</v>
      </c>
      <c r="M168" s="31">
        <v>1.1299999999999999</v>
      </c>
    </row>
    <row r="169" spans="1:13" x14ac:dyDescent="0.35">
      <c r="A169" s="1">
        <v>44059</v>
      </c>
      <c r="B169">
        <v>1167</v>
      </c>
      <c r="C169">
        <v>1125</v>
      </c>
      <c r="D169">
        <v>1226</v>
      </c>
      <c r="E169">
        <v>1261</v>
      </c>
      <c r="F169">
        <v>1210</v>
      </c>
      <c r="G169">
        <v>1317</v>
      </c>
      <c r="H169" s="31">
        <v>0.99</v>
      </c>
      <c r="I169" s="31">
        <v>0.97</v>
      </c>
      <c r="J169" s="31">
        <v>1.03</v>
      </c>
      <c r="K169" s="31">
        <v>1.07</v>
      </c>
      <c r="L169" s="31">
        <v>1.06</v>
      </c>
      <c r="M169" s="31">
        <v>1.0900000000000001</v>
      </c>
    </row>
    <row r="170" spans="1:13" x14ac:dyDescent="0.35">
      <c r="A170" s="1">
        <v>44060</v>
      </c>
      <c r="B170">
        <v>1415</v>
      </c>
      <c r="C170">
        <v>1366</v>
      </c>
      <c r="D170">
        <v>1466</v>
      </c>
      <c r="E170">
        <v>1276</v>
      </c>
      <c r="F170">
        <v>1229</v>
      </c>
      <c r="G170">
        <v>1332</v>
      </c>
      <c r="H170" s="31">
        <v>0.95</v>
      </c>
      <c r="I170" s="31">
        <v>0.93</v>
      </c>
      <c r="J170" s="31">
        <v>0.98</v>
      </c>
      <c r="K170" s="31">
        <v>1.06</v>
      </c>
      <c r="L170" s="31">
        <v>1.04</v>
      </c>
      <c r="M170" s="31">
        <v>1.07</v>
      </c>
    </row>
    <row r="171" spans="1:13" x14ac:dyDescent="0.35">
      <c r="A171" s="1">
        <v>44061</v>
      </c>
      <c r="B171">
        <v>1459</v>
      </c>
      <c r="C171">
        <v>1404</v>
      </c>
      <c r="D171">
        <v>1515</v>
      </c>
      <c r="E171">
        <v>1310</v>
      </c>
      <c r="F171">
        <v>1264</v>
      </c>
      <c r="G171">
        <v>1367</v>
      </c>
      <c r="H171" s="31">
        <v>0.99</v>
      </c>
      <c r="I171" s="31">
        <v>0.96</v>
      </c>
      <c r="J171" s="31">
        <v>1.02</v>
      </c>
      <c r="K171" s="31">
        <v>1.03</v>
      </c>
      <c r="L171" s="31">
        <v>1.01</v>
      </c>
      <c r="M171" s="31">
        <v>1.04</v>
      </c>
    </row>
    <row r="172" spans="1:13" x14ac:dyDescent="0.35">
      <c r="A172" s="1">
        <v>44062</v>
      </c>
      <c r="B172">
        <v>1294</v>
      </c>
      <c r="C172">
        <v>1248</v>
      </c>
      <c r="D172">
        <v>1342</v>
      </c>
      <c r="E172">
        <v>1333</v>
      </c>
      <c r="F172">
        <v>1286</v>
      </c>
      <c r="G172">
        <v>1387</v>
      </c>
      <c r="H172" s="31">
        <v>1.03</v>
      </c>
      <c r="I172" s="31">
        <v>1</v>
      </c>
      <c r="J172" s="31">
        <v>1.05</v>
      </c>
      <c r="K172" s="31">
        <v>0.99</v>
      </c>
      <c r="L172" s="31">
        <v>0.98</v>
      </c>
      <c r="M172" s="31">
        <v>1.01</v>
      </c>
    </row>
    <row r="173" spans="1:13" x14ac:dyDescent="0.35">
      <c r="A173" s="1">
        <v>44063</v>
      </c>
      <c r="B173">
        <v>1139</v>
      </c>
      <c r="C173">
        <v>1092</v>
      </c>
      <c r="D173">
        <v>1184</v>
      </c>
      <c r="E173">
        <v>1327</v>
      </c>
      <c r="F173">
        <v>1277</v>
      </c>
      <c r="G173">
        <v>1377</v>
      </c>
      <c r="H173" s="31">
        <v>1.05</v>
      </c>
      <c r="I173" s="31">
        <v>1.03</v>
      </c>
      <c r="J173" s="31">
        <v>1.08</v>
      </c>
      <c r="K173" s="31">
        <v>0.97</v>
      </c>
      <c r="L173" s="31">
        <v>0.96</v>
      </c>
      <c r="M173" s="31">
        <v>0.99</v>
      </c>
    </row>
    <row r="174" spans="1:13" x14ac:dyDescent="0.35">
      <c r="A174" s="1">
        <v>44064</v>
      </c>
      <c r="B174">
        <v>1156</v>
      </c>
      <c r="C174">
        <v>1111</v>
      </c>
      <c r="D174">
        <v>1205</v>
      </c>
      <c r="E174">
        <v>1262</v>
      </c>
      <c r="F174">
        <v>1213</v>
      </c>
      <c r="G174">
        <v>1311</v>
      </c>
      <c r="H174" s="31">
        <v>0.99</v>
      </c>
      <c r="I174" s="31">
        <v>0.97</v>
      </c>
      <c r="J174" s="31">
        <v>1.01</v>
      </c>
      <c r="K174" s="31">
        <v>0.95</v>
      </c>
      <c r="L174" s="31">
        <v>0.93</v>
      </c>
      <c r="M174" s="31">
        <v>0.96</v>
      </c>
    </row>
    <row r="175" spans="1:13" x14ac:dyDescent="0.35">
      <c r="A175" s="1">
        <v>44065</v>
      </c>
      <c r="B175">
        <v>1112</v>
      </c>
      <c r="C175">
        <v>1071</v>
      </c>
      <c r="D175">
        <v>1160</v>
      </c>
      <c r="E175">
        <v>1175</v>
      </c>
      <c r="F175">
        <v>1130</v>
      </c>
      <c r="G175">
        <v>1223</v>
      </c>
      <c r="H175" s="31">
        <v>0.9</v>
      </c>
      <c r="I175" s="31">
        <v>0.87</v>
      </c>
      <c r="J175" s="31">
        <v>0.92</v>
      </c>
      <c r="K175" s="31">
        <v>0.95</v>
      </c>
      <c r="L175" s="31">
        <v>0.93</v>
      </c>
      <c r="M175" s="31">
        <v>0.96</v>
      </c>
    </row>
    <row r="176" spans="1:13" x14ac:dyDescent="0.35">
      <c r="A176" s="1">
        <v>44066</v>
      </c>
      <c r="B176">
        <v>1159</v>
      </c>
      <c r="C176">
        <v>1121</v>
      </c>
      <c r="D176">
        <v>1203</v>
      </c>
      <c r="E176">
        <v>1142</v>
      </c>
      <c r="F176">
        <v>1099</v>
      </c>
      <c r="G176">
        <v>1188</v>
      </c>
      <c r="H176" s="31">
        <v>0.86</v>
      </c>
      <c r="I176" s="31">
        <v>0.83</v>
      </c>
      <c r="J176" s="31">
        <v>0.88</v>
      </c>
      <c r="K176" s="31">
        <v>0.97</v>
      </c>
      <c r="L176" s="31">
        <v>0.96</v>
      </c>
      <c r="M176" s="31">
        <v>0.99</v>
      </c>
    </row>
    <row r="177" spans="1:13" x14ac:dyDescent="0.35">
      <c r="A177" s="1">
        <v>44067</v>
      </c>
      <c r="B177">
        <v>1428</v>
      </c>
      <c r="C177">
        <v>1387</v>
      </c>
      <c r="D177">
        <v>1474</v>
      </c>
      <c r="E177">
        <v>1214</v>
      </c>
      <c r="F177">
        <v>1172</v>
      </c>
      <c r="G177">
        <v>1260</v>
      </c>
      <c r="H177" s="31">
        <v>0.92</v>
      </c>
      <c r="I177" s="31">
        <v>0.89</v>
      </c>
      <c r="J177" s="31">
        <v>0.94</v>
      </c>
      <c r="K177" s="31">
        <v>0.98</v>
      </c>
      <c r="L177" s="31">
        <v>0.96</v>
      </c>
      <c r="M177" s="31">
        <v>0.99</v>
      </c>
    </row>
    <row r="178" spans="1:13" x14ac:dyDescent="0.35">
      <c r="A178" s="1">
        <v>44068</v>
      </c>
      <c r="B178">
        <v>1331</v>
      </c>
      <c r="C178">
        <v>1286</v>
      </c>
      <c r="D178">
        <v>1383</v>
      </c>
      <c r="E178">
        <v>1257</v>
      </c>
      <c r="F178">
        <v>1216</v>
      </c>
      <c r="G178">
        <v>1305</v>
      </c>
      <c r="H178" s="31">
        <v>1</v>
      </c>
      <c r="I178" s="31">
        <v>0.97</v>
      </c>
      <c r="J178" s="31">
        <v>1.02</v>
      </c>
      <c r="K178" s="31">
        <v>0.98</v>
      </c>
      <c r="L178" s="31">
        <v>0.96</v>
      </c>
      <c r="M178" s="31">
        <v>0.99</v>
      </c>
    </row>
    <row r="179" spans="1:13" x14ac:dyDescent="0.35">
      <c r="A179" s="1">
        <v>44069</v>
      </c>
      <c r="B179">
        <v>1200</v>
      </c>
      <c r="C179">
        <v>1159</v>
      </c>
      <c r="D179">
        <v>1248</v>
      </c>
      <c r="E179">
        <v>1279</v>
      </c>
      <c r="F179">
        <v>1238</v>
      </c>
      <c r="G179">
        <v>1327</v>
      </c>
      <c r="H179" s="31">
        <v>1.0900000000000001</v>
      </c>
      <c r="I179" s="31">
        <v>1.07</v>
      </c>
      <c r="J179" s="31">
        <v>1.1200000000000001</v>
      </c>
      <c r="K179" s="31">
        <v>0.98</v>
      </c>
      <c r="L179" s="31">
        <v>0.97</v>
      </c>
      <c r="M179" s="31">
        <v>1</v>
      </c>
    </row>
    <row r="180" spans="1:13" x14ac:dyDescent="0.35">
      <c r="A180" s="1">
        <v>44070</v>
      </c>
      <c r="B180">
        <v>1216</v>
      </c>
      <c r="C180">
        <v>1164</v>
      </c>
      <c r="D180">
        <v>1275</v>
      </c>
      <c r="E180">
        <v>1294</v>
      </c>
      <c r="F180">
        <v>1249</v>
      </c>
      <c r="G180">
        <v>1345</v>
      </c>
      <c r="H180" s="31">
        <v>1.1299999999999999</v>
      </c>
      <c r="I180" s="31">
        <v>1.1000000000000001</v>
      </c>
      <c r="J180" s="31">
        <v>1.17</v>
      </c>
      <c r="K180" s="31">
        <v>0.98</v>
      </c>
      <c r="L180" s="31">
        <v>0.97</v>
      </c>
      <c r="M180" s="31">
        <v>0.99</v>
      </c>
    </row>
    <row r="181" spans="1:13" x14ac:dyDescent="0.35">
      <c r="A181" s="1">
        <v>44071</v>
      </c>
      <c r="B181">
        <v>1135</v>
      </c>
      <c r="C181">
        <v>1089</v>
      </c>
      <c r="D181">
        <v>1174</v>
      </c>
      <c r="E181">
        <v>1220</v>
      </c>
      <c r="F181">
        <v>1174</v>
      </c>
      <c r="G181">
        <v>1270</v>
      </c>
      <c r="H181" s="31">
        <v>1.01</v>
      </c>
      <c r="I181" s="31">
        <v>0.98</v>
      </c>
      <c r="J181" s="31">
        <v>1.03</v>
      </c>
      <c r="K181" s="31">
        <v>0.98</v>
      </c>
      <c r="L181" s="31">
        <v>0.96</v>
      </c>
      <c r="M181" s="31">
        <v>0.99</v>
      </c>
    </row>
    <row r="182" spans="1:13" x14ac:dyDescent="0.35">
      <c r="A182" s="1">
        <v>44072</v>
      </c>
      <c r="B182">
        <v>959</v>
      </c>
      <c r="C182">
        <v>918</v>
      </c>
      <c r="D182">
        <v>1002</v>
      </c>
      <c r="E182">
        <v>1127</v>
      </c>
      <c r="F182">
        <v>1082</v>
      </c>
      <c r="G182">
        <v>1175</v>
      </c>
      <c r="H182" s="31">
        <v>0.9</v>
      </c>
      <c r="I182" s="31">
        <v>0.87</v>
      </c>
      <c r="J182" s="31">
        <v>0.92</v>
      </c>
      <c r="K182" s="31">
        <v>0.97</v>
      </c>
      <c r="L182" s="31">
        <v>0.95</v>
      </c>
      <c r="M182" s="31">
        <v>0.99</v>
      </c>
    </row>
    <row r="183" spans="1:13" x14ac:dyDescent="0.35">
      <c r="A183" s="1">
        <v>44073</v>
      </c>
      <c r="B183">
        <v>1023</v>
      </c>
      <c r="C183">
        <v>976</v>
      </c>
      <c r="D183">
        <v>1071</v>
      </c>
      <c r="E183">
        <v>1083</v>
      </c>
      <c r="F183">
        <v>1037</v>
      </c>
      <c r="G183">
        <v>1130</v>
      </c>
      <c r="H183" s="31">
        <v>0.85</v>
      </c>
      <c r="I183" s="31">
        <v>0.82</v>
      </c>
      <c r="J183" s="31">
        <v>0.87</v>
      </c>
      <c r="K183" s="31">
        <v>0.96</v>
      </c>
      <c r="L183" s="31">
        <v>0.94</v>
      </c>
      <c r="M183" s="31">
        <v>0.97</v>
      </c>
    </row>
    <row r="184" spans="1:13" x14ac:dyDescent="0.35">
      <c r="A184" s="1">
        <v>44074</v>
      </c>
      <c r="B184">
        <v>1363</v>
      </c>
      <c r="C184">
        <v>1314</v>
      </c>
      <c r="D184">
        <v>1426</v>
      </c>
      <c r="E184">
        <v>1120</v>
      </c>
      <c r="F184">
        <v>1074</v>
      </c>
      <c r="G184">
        <v>1168</v>
      </c>
      <c r="H184" s="31">
        <v>0.87</v>
      </c>
      <c r="I184" s="31">
        <v>0.85</v>
      </c>
      <c r="J184" s="31">
        <v>0.89</v>
      </c>
      <c r="K184" s="31">
        <v>0.98</v>
      </c>
      <c r="L184" s="31">
        <v>0.96</v>
      </c>
      <c r="M184" s="31">
        <v>0.99</v>
      </c>
    </row>
    <row r="185" spans="1:13" x14ac:dyDescent="0.35">
      <c r="A185" s="1">
        <v>44075</v>
      </c>
      <c r="B185">
        <v>1484</v>
      </c>
      <c r="C185">
        <v>1441</v>
      </c>
      <c r="D185">
        <v>1532</v>
      </c>
      <c r="E185">
        <v>1207</v>
      </c>
      <c r="F185">
        <v>1162</v>
      </c>
      <c r="G185">
        <v>1257</v>
      </c>
      <c r="H185" s="31">
        <v>0.99</v>
      </c>
      <c r="I185" s="31">
        <v>0.96</v>
      </c>
      <c r="J185" s="31">
        <v>1.01</v>
      </c>
      <c r="K185" s="31">
        <v>1.01</v>
      </c>
      <c r="L185" s="31">
        <v>0.99</v>
      </c>
      <c r="M185" s="31">
        <v>1.02</v>
      </c>
    </row>
    <row r="186" spans="1:13" x14ac:dyDescent="0.35">
      <c r="A186" s="1">
        <v>44076</v>
      </c>
      <c r="B186">
        <v>1330</v>
      </c>
      <c r="C186">
        <v>1282</v>
      </c>
      <c r="D186">
        <v>1385</v>
      </c>
      <c r="E186">
        <v>1300</v>
      </c>
      <c r="F186">
        <v>1253</v>
      </c>
      <c r="G186">
        <v>1353</v>
      </c>
      <c r="H186" s="31">
        <v>1.1499999999999999</v>
      </c>
      <c r="I186" s="31">
        <v>1.1200000000000001</v>
      </c>
      <c r="J186" s="31">
        <v>1.19</v>
      </c>
      <c r="K186" s="31">
        <v>1.03</v>
      </c>
      <c r="L186" s="31">
        <v>1.02</v>
      </c>
      <c r="M186" s="31">
        <v>1.04</v>
      </c>
    </row>
    <row r="187" spans="1:13" x14ac:dyDescent="0.35">
      <c r="A187" s="1">
        <v>44077</v>
      </c>
      <c r="B187">
        <v>1256</v>
      </c>
      <c r="C187">
        <v>1204</v>
      </c>
      <c r="D187">
        <v>1306</v>
      </c>
      <c r="E187">
        <v>1358</v>
      </c>
      <c r="F187">
        <v>1310</v>
      </c>
      <c r="G187">
        <v>1412</v>
      </c>
      <c r="H187" s="31">
        <v>1.25</v>
      </c>
      <c r="I187" s="31">
        <v>1.23</v>
      </c>
      <c r="J187" s="31">
        <v>1.3</v>
      </c>
      <c r="K187" s="31">
        <v>1.06</v>
      </c>
      <c r="L187" s="31">
        <v>1.04</v>
      </c>
      <c r="M187" s="31">
        <v>1.07</v>
      </c>
    </row>
    <row r="188" spans="1:13" x14ac:dyDescent="0.35">
      <c r="A188" s="1">
        <v>44078</v>
      </c>
      <c r="B188">
        <v>1275</v>
      </c>
      <c r="C188">
        <v>1224</v>
      </c>
      <c r="D188">
        <v>1326</v>
      </c>
      <c r="E188">
        <v>1336</v>
      </c>
      <c r="F188">
        <v>1288</v>
      </c>
      <c r="G188">
        <v>1387</v>
      </c>
      <c r="H188" s="31">
        <v>1.19</v>
      </c>
      <c r="I188" s="31">
        <v>1.1599999999999999</v>
      </c>
      <c r="J188" s="31">
        <v>1.22</v>
      </c>
      <c r="K188" s="31">
        <v>1.06</v>
      </c>
      <c r="L188" s="31">
        <v>1.05</v>
      </c>
      <c r="M188" s="31">
        <v>1.08</v>
      </c>
    </row>
    <row r="189" spans="1:13" x14ac:dyDescent="0.35">
      <c r="A189" s="1">
        <v>44079</v>
      </c>
      <c r="B189">
        <v>1155</v>
      </c>
      <c r="C189">
        <v>1117</v>
      </c>
      <c r="D189">
        <v>1192</v>
      </c>
      <c r="E189">
        <v>1254</v>
      </c>
      <c r="F189">
        <v>1207</v>
      </c>
      <c r="G189">
        <v>1302</v>
      </c>
      <c r="H189" s="31">
        <v>1.04</v>
      </c>
      <c r="I189" s="31">
        <v>1.01</v>
      </c>
      <c r="J189" s="31">
        <v>1.06</v>
      </c>
      <c r="K189" s="31">
        <v>1.08</v>
      </c>
      <c r="L189" s="31">
        <v>1.06</v>
      </c>
      <c r="M189" s="31">
        <v>1.0900000000000001</v>
      </c>
    </row>
    <row r="190" spans="1:13" x14ac:dyDescent="0.35">
      <c r="A190" s="1">
        <v>44080</v>
      </c>
      <c r="B190">
        <v>1302</v>
      </c>
      <c r="C190">
        <v>1261</v>
      </c>
      <c r="D190">
        <v>1356</v>
      </c>
      <c r="E190">
        <v>1247</v>
      </c>
      <c r="F190">
        <v>1201</v>
      </c>
      <c r="G190">
        <v>1295</v>
      </c>
      <c r="H190" s="31">
        <v>0.96</v>
      </c>
      <c r="I190" s="31">
        <v>0.94</v>
      </c>
      <c r="J190" s="31">
        <v>0.98</v>
      </c>
      <c r="K190" s="31">
        <v>1.1000000000000001</v>
      </c>
      <c r="L190" s="31">
        <v>1.08</v>
      </c>
      <c r="M190" s="31">
        <v>1.1100000000000001</v>
      </c>
    </row>
    <row r="191" spans="1:13" x14ac:dyDescent="0.35">
      <c r="A191" s="1">
        <v>44081</v>
      </c>
      <c r="B191">
        <v>1591</v>
      </c>
      <c r="C191">
        <v>1542</v>
      </c>
      <c r="D191">
        <v>1644</v>
      </c>
      <c r="E191">
        <v>1331</v>
      </c>
      <c r="F191">
        <v>1286</v>
      </c>
      <c r="G191">
        <v>1379</v>
      </c>
      <c r="H191" s="31">
        <v>0.98</v>
      </c>
      <c r="I191" s="31">
        <v>0.96</v>
      </c>
      <c r="J191" s="31">
        <v>1</v>
      </c>
      <c r="K191" s="31">
        <v>1.0900000000000001</v>
      </c>
      <c r="L191" s="31">
        <v>1.08</v>
      </c>
      <c r="M191" s="31">
        <v>1.1100000000000001</v>
      </c>
    </row>
    <row r="192" spans="1:13" x14ac:dyDescent="0.35">
      <c r="A192" s="1">
        <v>44082</v>
      </c>
      <c r="B192">
        <v>1583</v>
      </c>
      <c r="C192">
        <v>1541</v>
      </c>
      <c r="D192">
        <v>1626</v>
      </c>
      <c r="E192">
        <v>1408</v>
      </c>
      <c r="F192">
        <v>1365</v>
      </c>
      <c r="G192">
        <v>1454</v>
      </c>
      <c r="H192" s="31">
        <v>1.05</v>
      </c>
      <c r="I192" s="31">
        <v>1.03</v>
      </c>
      <c r="J192" s="31">
        <v>1.08</v>
      </c>
      <c r="K192" s="31">
        <v>1.1000000000000001</v>
      </c>
      <c r="L192" s="31">
        <v>1.08</v>
      </c>
      <c r="M192" s="31">
        <v>1.1100000000000001</v>
      </c>
    </row>
    <row r="193" spans="1:13" x14ac:dyDescent="0.35">
      <c r="A193" s="1">
        <v>44083</v>
      </c>
      <c r="B193">
        <v>1599</v>
      </c>
      <c r="C193">
        <v>1552</v>
      </c>
      <c r="D193">
        <v>1655</v>
      </c>
      <c r="E193">
        <v>1519</v>
      </c>
      <c r="F193">
        <v>1474</v>
      </c>
      <c r="G193">
        <v>1570</v>
      </c>
      <c r="H193" s="31">
        <v>1.21</v>
      </c>
      <c r="I193" s="31">
        <v>1.18</v>
      </c>
      <c r="J193" s="31">
        <v>1.24</v>
      </c>
      <c r="K193" s="31">
        <v>1.1100000000000001</v>
      </c>
      <c r="L193" s="31">
        <v>1.0900000000000001</v>
      </c>
      <c r="M193" s="31">
        <v>1.1200000000000001</v>
      </c>
    </row>
    <row r="194" spans="1:13" x14ac:dyDescent="0.35">
      <c r="A194" s="1">
        <v>44084</v>
      </c>
      <c r="B194">
        <v>1627</v>
      </c>
      <c r="C194">
        <v>1577</v>
      </c>
      <c r="D194">
        <v>1683</v>
      </c>
      <c r="E194">
        <v>1600</v>
      </c>
      <c r="F194">
        <v>1553</v>
      </c>
      <c r="G194">
        <v>1652</v>
      </c>
      <c r="H194" s="31">
        <v>1.28</v>
      </c>
      <c r="I194" s="31">
        <v>1.25</v>
      </c>
      <c r="J194" s="31">
        <v>1.32</v>
      </c>
      <c r="K194" s="31">
        <v>1.1200000000000001</v>
      </c>
      <c r="L194" s="31">
        <v>1.1000000000000001</v>
      </c>
      <c r="M194" s="31">
        <v>1.1299999999999999</v>
      </c>
    </row>
    <row r="195" spans="1:13" x14ac:dyDescent="0.35">
      <c r="A195" s="1">
        <v>44085</v>
      </c>
      <c r="B195">
        <v>1642</v>
      </c>
      <c r="C195">
        <v>1594</v>
      </c>
      <c r="D195">
        <v>1701</v>
      </c>
      <c r="E195">
        <v>1613</v>
      </c>
      <c r="F195">
        <v>1566</v>
      </c>
      <c r="G195">
        <v>1666</v>
      </c>
      <c r="H195" s="31">
        <v>1.21</v>
      </c>
      <c r="I195" s="31">
        <v>1.19</v>
      </c>
      <c r="J195" s="31">
        <v>1.24</v>
      </c>
      <c r="K195" s="31">
        <v>1.1499999999999999</v>
      </c>
      <c r="L195" s="31">
        <v>1.1299999999999999</v>
      </c>
      <c r="M195" s="31">
        <v>1.1599999999999999</v>
      </c>
    </row>
    <row r="196" spans="1:13" x14ac:dyDescent="0.35">
      <c r="A196" s="1">
        <v>44086</v>
      </c>
      <c r="B196">
        <v>1536</v>
      </c>
      <c r="C196">
        <v>1497</v>
      </c>
      <c r="D196">
        <v>1604</v>
      </c>
      <c r="E196">
        <v>1601</v>
      </c>
      <c r="F196">
        <v>1555</v>
      </c>
      <c r="G196">
        <v>1660</v>
      </c>
      <c r="H196" s="31">
        <v>1.1399999999999999</v>
      </c>
      <c r="I196" s="31">
        <v>1.1100000000000001</v>
      </c>
      <c r="J196" s="31">
        <v>1.1599999999999999</v>
      </c>
      <c r="K196" s="31">
        <v>1.1399999999999999</v>
      </c>
      <c r="L196" s="31">
        <v>1.1299999999999999</v>
      </c>
      <c r="M196" s="31">
        <v>1.1599999999999999</v>
      </c>
    </row>
    <row r="197" spans="1:13" x14ac:dyDescent="0.35">
      <c r="A197" s="1">
        <v>44087</v>
      </c>
      <c r="B197">
        <v>1576</v>
      </c>
      <c r="C197">
        <v>1532</v>
      </c>
      <c r="D197">
        <v>1629</v>
      </c>
      <c r="E197">
        <v>1595</v>
      </c>
      <c r="F197">
        <v>1550</v>
      </c>
      <c r="G197">
        <v>1654</v>
      </c>
      <c r="H197" s="31">
        <v>1.05</v>
      </c>
      <c r="I197" s="31">
        <v>1.03</v>
      </c>
      <c r="J197" s="31">
        <v>1.07</v>
      </c>
      <c r="K197" s="31">
        <v>1.1499999999999999</v>
      </c>
      <c r="L197" s="31">
        <v>1.1399999999999999</v>
      </c>
      <c r="M197" s="31">
        <v>1.17</v>
      </c>
    </row>
    <row r="198" spans="1:13" x14ac:dyDescent="0.35">
      <c r="A198" s="1">
        <v>44088</v>
      </c>
      <c r="B198">
        <v>2124</v>
      </c>
      <c r="C198">
        <v>2070</v>
      </c>
      <c r="D198">
        <v>2176</v>
      </c>
      <c r="E198">
        <v>1720</v>
      </c>
      <c r="F198">
        <v>1673</v>
      </c>
      <c r="G198">
        <v>1777</v>
      </c>
      <c r="H198" s="31">
        <v>1.07</v>
      </c>
      <c r="I198" s="31">
        <v>1.05</v>
      </c>
      <c r="J198" s="31">
        <v>1.1000000000000001</v>
      </c>
      <c r="K198" s="31">
        <v>1.1499999999999999</v>
      </c>
      <c r="L198" s="31">
        <v>1.1399999999999999</v>
      </c>
      <c r="M198" s="31">
        <v>1.1599999999999999</v>
      </c>
    </row>
    <row r="199" spans="1:13" x14ac:dyDescent="0.35">
      <c r="A199" s="1">
        <v>44089</v>
      </c>
      <c r="B199">
        <v>1966</v>
      </c>
      <c r="C199">
        <v>1910</v>
      </c>
      <c r="D199">
        <v>2017</v>
      </c>
      <c r="E199">
        <v>1801</v>
      </c>
      <c r="F199">
        <v>1752</v>
      </c>
      <c r="G199">
        <v>1856</v>
      </c>
      <c r="H199" s="31">
        <v>1.1200000000000001</v>
      </c>
      <c r="I199" s="31">
        <v>1.0900000000000001</v>
      </c>
      <c r="J199" s="31">
        <v>1.1399999999999999</v>
      </c>
      <c r="K199" s="31">
        <v>1.1399999999999999</v>
      </c>
      <c r="L199" s="31">
        <v>1.1200000000000001</v>
      </c>
      <c r="M199" s="31">
        <v>1.1499999999999999</v>
      </c>
    </row>
    <row r="200" spans="1:13" x14ac:dyDescent="0.35">
      <c r="A200" s="1">
        <v>44090</v>
      </c>
      <c r="B200">
        <v>1887</v>
      </c>
      <c r="C200">
        <v>1844</v>
      </c>
      <c r="D200">
        <v>1942</v>
      </c>
      <c r="E200">
        <v>1888</v>
      </c>
      <c r="F200">
        <v>1839</v>
      </c>
      <c r="G200">
        <v>1941</v>
      </c>
      <c r="H200" s="31">
        <v>1.18</v>
      </c>
      <c r="I200" s="31">
        <v>1.1599999999999999</v>
      </c>
      <c r="J200" s="31">
        <v>1.2</v>
      </c>
      <c r="K200" s="31">
        <v>1.1200000000000001</v>
      </c>
      <c r="L200" s="31">
        <v>1.1000000000000001</v>
      </c>
      <c r="M200" s="31">
        <v>1.1299999999999999</v>
      </c>
    </row>
    <row r="201" spans="1:13" x14ac:dyDescent="0.35">
      <c r="A201" s="1">
        <v>44091</v>
      </c>
      <c r="B201">
        <v>1721</v>
      </c>
      <c r="C201">
        <v>1679</v>
      </c>
      <c r="D201">
        <v>1773</v>
      </c>
      <c r="E201">
        <v>1924</v>
      </c>
      <c r="F201">
        <v>1876</v>
      </c>
      <c r="G201">
        <v>1977</v>
      </c>
      <c r="H201" s="31">
        <v>1.21</v>
      </c>
      <c r="I201" s="31">
        <v>1.18</v>
      </c>
      <c r="J201" s="31">
        <v>1.23</v>
      </c>
      <c r="K201" s="31">
        <v>1.07</v>
      </c>
      <c r="L201" s="31">
        <v>1.06</v>
      </c>
      <c r="M201" s="31">
        <v>1.08</v>
      </c>
    </row>
    <row r="202" spans="1:13" x14ac:dyDescent="0.35">
      <c r="A202" s="1">
        <v>44092</v>
      </c>
      <c r="B202">
        <v>1706</v>
      </c>
      <c r="C202">
        <v>1659</v>
      </c>
      <c r="D202">
        <v>1760</v>
      </c>
      <c r="E202">
        <v>1820</v>
      </c>
      <c r="F202">
        <v>1773</v>
      </c>
      <c r="G202">
        <v>1873</v>
      </c>
      <c r="H202" s="31">
        <v>1.06</v>
      </c>
      <c r="I202" s="31">
        <v>1.04</v>
      </c>
      <c r="J202" s="31">
        <v>1.08</v>
      </c>
      <c r="K202" s="31">
        <v>1.03</v>
      </c>
      <c r="L202" s="31">
        <v>1.02</v>
      </c>
      <c r="M202" s="31">
        <v>1.05</v>
      </c>
    </row>
    <row r="203" spans="1:13" x14ac:dyDescent="0.35">
      <c r="A203" s="1">
        <v>44093</v>
      </c>
      <c r="B203">
        <v>1499</v>
      </c>
      <c r="C203">
        <v>1451</v>
      </c>
      <c r="D203">
        <v>1545</v>
      </c>
      <c r="E203">
        <v>1703</v>
      </c>
      <c r="F203">
        <v>1658</v>
      </c>
      <c r="G203">
        <v>1755</v>
      </c>
      <c r="H203" s="31">
        <v>0.95</v>
      </c>
      <c r="I203" s="31">
        <v>0.93</v>
      </c>
      <c r="J203" s="31">
        <v>0.97</v>
      </c>
      <c r="K203" s="31">
        <v>1.01</v>
      </c>
      <c r="L203" s="31">
        <v>1.01</v>
      </c>
      <c r="M203" s="31">
        <v>1.02</v>
      </c>
    </row>
    <row r="204" spans="1:13" x14ac:dyDescent="0.35">
      <c r="A204" s="1">
        <v>44094</v>
      </c>
      <c r="B204">
        <v>1630</v>
      </c>
      <c r="C204">
        <v>1578</v>
      </c>
      <c r="D204">
        <v>1672</v>
      </c>
      <c r="E204">
        <v>1639</v>
      </c>
      <c r="F204">
        <v>1591</v>
      </c>
      <c r="G204">
        <v>1687</v>
      </c>
      <c r="H204" s="31">
        <v>0.87</v>
      </c>
      <c r="I204" s="31">
        <v>0.85</v>
      </c>
      <c r="J204" s="31">
        <v>0.88</v>
      </c>
      <c r="K204" s="31">
        <v>1.01</v>
      </c>
      <c r="L204" s="31">
        <v>1</v>
      </c>
      <c r="M204" s="31">
        <v>1.02</v>
      </c>
    </row>
    <row r="205" spans="1:13" x14ac:dyDescent="0.35">
      <c r="A205" s="1">
        <v>44095</v>
      </c>
      <c r="B205">
        <v>2191</v>
      </c>
      <c r="C205">
        <v>2129</v>
      </c>
      <c r="D205">
        <v>2235</v>
      </c>
      <c r="E205">
        <v>1756</v>
      </c>
      <c r="F205">
        <v>1704</v>
      </c>
      <c r="G205">
        <v>1803</v>
      </c>
      <c r="H205" s="31">
        <v>0.91</v>
      </c>
      <c r="I205" s="31">
        <v>0.89</v>
      </c>
      <c r="J205" s="31">
        <v>0.93</v>
      </c>
      <c r="K205" s="31">
        <v>1.02</v>
      </c>
      <c r="L205" s="31">
        <v>1.01</v>
      </c>
      <c r="M205" s="31">
        <v>1.03</v>
      </c>
    </row>
    <row r="206" spans="1:13" x14ac:dyDescent="0.35">
      <c r="A206" s="1">
        <v>44096</v>
      </c>
      <c r="B206">
        <v>2155</v>
      </c>
      <c r="C206">
        <v>2103</v>
      </c>
      <c r="D206">
        <v>2208</v>
      </c>
      <c r="E206">
        <v>1869</v>
      </c>
      <c r="F206">
        <v>1815</v>
      </c>
      <c r="G206">
        <v>1915</v>
      </c>
      <c r="H206" s="31">
        <v>1.03</v>
      </c>
      <c r="I206" s="31">
        <v>1</v>
      </c>
      <c r="J206" s="31">
        <v>1.05</v>
      </c>
      <c r="K206" s="31">
        <v>1.04</v>
      </c>
      <c r="L206" s="31">
        <v>1.03</v>
      </c>
      <c r="M206" s="31">
        <v>1.05</v>
      </c>
    </row>
    <row r="207" spans="1:13" x14ac:dyDescent="0.35">
      <c r="A207" s="1">
        <v>44097</v>
      </c>
      <c r="B207">
        <v>2080</v>
      </c>
      <c r="C207">
        <v>2016</v>
      </c>
      <c r="D207">
        <v>2136</v>
      </c>
      <c r="E207">
        <v>2014</v>
      </c>
      <c r="F207">
        <v>1956</v>
      </c>
      <c r="G207">
        <v>2063</v>
      </c>
      <c r="H207" s="31">
        <v>1.18</v>
      </c>
      <c r="I207" s="31">
        <v>1.1599999999999999</v>
      </c>
      <c r="J207" s="31">
        <v>1.21</v>
      </c>
      <c r="K207" s="31">
        <v>1.06</v>
      </c>
      <c r="L207" s="31">
        <v>1.05</v>
      </c>
      <c r="M207" s="31">
        <v>1.07</v>
      </c>
    </row>
    <row r="208" spans="1:13" x14ac:dyDescent="0.35">
      <c r="A208" s="1">
        <v>44098</v>
      </c>
      <c r="B208">
        <v>2070</v>
      </c>
      <c r="C208">
        <v>2009</v>
      </c>
      <c r="D208">
        <v>2126</v>
      </c>
      <c r="E208">
        <v>2124</v>
      </c>
      <c r="F208">
        <v>2064</v>
      </c>
      <c r="G208">
        <v>2176</v>
      </c>
      <c r="H208" s="31">
        <v>1.3</v>
      </c>
      <c r="I208" s="31">
        <v>1.27</v>
      </c>
      <c r="J208" s="31">
        <v>1.32</v>
      </c>
      <c r="K208" s="31">
        <v>1.0900000000000001</v>
      </c>
      <c r="L208" s="31">
        <v>1.08</v>
      </c>
      <c r="M208" s="31">
        <v>1.1000000000000001</v>
      </c>
    </row>
    <row r="209" spans="1:13" x14ac:dyDescent="0.35">
      <c r="A209" s="1">
        <v>44099</v>
      </c>
      <c r="B209">
        <v>2159</v>
      </c>
      <c r="C209">
        <v>2108</v>
      </c>
      <c r="D209">
        <v>2221</v>
      </c>
      <c r="E209">
        <v>2116</v>
      </c>
      <c r="F209">
        <v>2059</v>
      </c>
      <c r="G209">
        <v>2173</v>
      </c>
      <c r="H209" s="31">
        <v>1.2</v>
      </c>
      <c r="I209" s="31">
        <v>1.18</v>
      </c>
      <c r="J209" s="31">
        <v>1.23</v>
      </c>
      <c r="K209" s="31">
        <v>1.1100000000000001</v>
      </c>
      <c r="L209" s="31">
        <v>1.1000000000000001</v>
      </c>
      <c r="M209" s="31">
        <v>1.1200000000000001</v>
      </c>
    </row>
    <row r="210" spans="1:13" x14ac:dyDescent="0.35">
      <c r="A210" s="1">
        <v>44100</v>
      </c>
      <c r="B210">
        <v>1927</v>
      </c>
      <c r="C210">
        <v>1875</v>
      </c>
      <c r="D210">
        <v>1991</v>
      </c>
      <c r="E210">
        <v>2059</v>
      </c>
      <c r="F210">
        <v>2002</v>
      </c>
      <c r="G210">
        <v>2118</v>
      </c>
      <c r="H210" s="31">
        <v>1.1000000000000001</v>
      </c>
      <c r="I210" s="31">
        <v>1.08</v>
      </c>
      <c r="J210" s="31">
        <v>1.1200000000000001</v>
      </c>
      <c r="K210" s="31">
        <v>1.1200000000000001</v>
      </c>
      <c r="L210" s="31">
        <v>1.1100000000000001</v>
      </c>
      <c r="M210" s="31">
        <v>1.1299999999999999</v>
      </c>
    </row>
    <row r="211" spans="1:13" x14ac:dyDescent="0.35">
      <c r="A211" s="1">
        <v>44101</v>
      </c>
      <c r="B211">
        <v>1904</v>
      </c>
      <c r="C211">
        <v>1853</v>
      </c>
      <c r="D211">
        <v>1955</v>
      </c>
      <c r="E211">
        <v>2015</v>
      </c>
      <c r="F211">
        <v>1961</v>
      </c>
      <c r="G211">
        <v>2073</v>
      </c>
      <c r="H211" s="31">
        <v>1</v>
      </c>
      <c r="I211" s="31">
        <v>0.98</v>
      </c>
      <c r="J211" s="31">
        <v>1.02</v>
      </c>
      <c r="K211" s="31">
        <v>1.1200000000000001</v>
      </c>
      <c r="L211" s="31">
        <v>1.1100000000000001</v>
      </c>
      <c r="M211" s="31">
        <v>1.1299999999999999</v>
      </c>
    </row>
    <row r="212" spans="1:13" x14ac:dyDescent="0.35">
      <c r="A212" s="1">
        <v>44102</v>
      </c>
      <c r="B212">
        <v>2664</v>
      </c>
      <c r="C212">
        <v>2592</v>
      </c>
      <c r="D212">
        <v>2742</v>
      </c>
      <c r="E212">
        <v>2164</v>
      </c>
      <c r="F212">
        <v>2107</v>
      </c>
      <c r="G212">
        <v>2227</v>
      </c>
      <c r="H212" s="31">
        <v>1.02</v>
      </c>
      <c r="I212" s="31">
        <v>1</v>
      </c>
      <c r="J212" s="31">
        <v>1.04</v>
      </c>
      <c r="K212" s="31">
        <v>1.1299999999999999</v>
      </c>
      <c r="L212" s="31">
        <v>1.1200000000000001</v>
      </c>
      <c r="M212" s="31">
        <v>1.1399999999999999</v>
      </c>
    </row>
    <row r="213" spans="1:13" x14ac:dyDescent="0.35">
      <c r="A213" s="1">
        <v>44103</v>
      </c>
      <c r="B213">
        <v>2767</v>
      </c>
      <c r="C213">
        <v>2706</v>
      </c>
      <c r="D213">
        <v>2841</v>
      </c>
      <c r="E213">
        <v>2315</v>
      </c>
      <c r="F213">
        <v>2256</v>
      </c>
      <c r="G213">
        <v>2382</v>
      </c>
      <c r="H213" s="31">
        <v>1.0900000000000001</v>
      </c>
      <c r="I213" s="31">
        <v>1.07</v>
      </c>
      <c r="J213" s="31">
        <v>1.1100000000000001</v>
      </c>
      <c r="K213" s="31">
        <v>1.1499999999999999</v>
      </c>
      <c r="L213" s="31">
        <v>1.1299999999999999</v>
      </c>
      <c r="M213" s="31">
        <v>1.1599999999999999</v>
      </c>
    </row>
    <row r="214" spans="1:13" x14ac:dyDescent="0.35">
      <c r="A214" s="1">
        <v>44104</v>
      </c>
      <c r="B214">
        <v>2784</v>
      </c>
      <c r="C214">
        <v>2709</v>
      </c>
      <c r="D214">
        <v>2841</v>
      </c>
      <c r="E214">
        <v>2530</v>
      </c>
      <c r="F214">
        <v>2465</v>
      </c>
      <c r="G214">
        <v>2594</v>
      </c>
      <c r="H214" s="31">
        <v>1.23</v>
      </c>
      <c r="I214" s="31">
        <v>1.21</v>
      </c>
      <c r="J214" s="31">
        <v>1.25</v>
      </c>
      <c r="K214" s="31">
        <v>1.19</v>
      </c>
      <c r="L214" s="31">
        <v>1.17</v>
      </c>
      <c r="M214" s="31">
        <v>1.2</v>
      </c>
    </row>
    <row r="215" spans="1:13" x14ac:dyDescent="0.35">
      <c r="A215" s="1">
        <v>44105</v>
      </c>
      <c r="B215">
        <v>3008</v>
      </c>
      <c r="C215">
        <v>2930</v>
      </c>
      <c r="D215">
        <v>3086</v>
      </c>
      <c r="E215">
        <v>2806</v>
      </c>
      <c r="F215">
        <v>2734</v>
      </c>
      <c r="G215">
        <v>2877</v>
      </c>
      <c r="H215" s="31">
        <v>1.39</v>
      </c>
      <c r="I215" s="31">
        <v>1.37</v>
      </c>
      <c r="J215" s="31">
        <v>1.41</v>
      </c>
      <c r="K215" s="31">
        <v>1.23</v>
      </c>
      <c r="L215" s="31">
        <v>1.22</v>
      </c>
      <c r="M215" s="31">
        <v>1.24</v>
      </c>
    </row>
    <row r="216" spans="1:13" x14ac:dyDescent="0.35">
      <c r="A216" s="1">
        <v>44106</v>
      </c>
      <c r="B216">
        <v>3373</v>
      </c>
      <c r="C216">
        <v>3298</v>
      </c>
      <c r="D216">
        <v>3438</v>
      </c>
      <c r="E216">
        <v>2983</v>
      </c>
      <c r="F216">
        <v>2911</v>
      </c>
      <c r="G216">
        <v>3051</v>
      </c>
      <c r="H216" s="31">
        <v>1.38</v>
      </c>
      <c r="I216" s="31">
        <v>1.36</v>
      </c>
      <c r="J216" s="31">
        <v>1.4</v>
      </c>
      <c r="K216" s="31">
        <v>1.28</v>
      </c>
      <c r="L216" s="31">
        <v>1.26</v>
      </c>
      <c r="M216" s="31">
        <v>1.29</v>
      </c>
    </row>
    <row r="217" spans="1:13" x14ac:dyDescent="0.35">
      <c r="A217" s="1">
        <v>44107</v>
      </c>
      <c r="B217">
        <v>3357</v>
      </c>
      <c r="C217">
        <v>3290</v>
      </c>
      <c r="D217">
        <v>3440</v>
      </c>
      <c r="E217">
        <v>3131</v>
      </c>
      <c r="F217">
        <v>3057</v>
      </c>
      <c r="G217">
        <v>3201</v>
      </c>
      <c r="H217" s="31">
        <v>1.35</v>
      </c>
      <c r="I217" s="31">
        <v>1.33</v>
      </c>
      <c r="J217" s="31">
        <v>1.37</v>
      </c>
      <c r="K217" s="31">
        <v>1.31</v>
      </c>
      <c r="L217" s="31">
        <v>1.3</v>
      </c>
      <c r="M217" s="31">
        <v>1.33</v>
      </c>
    </row>
    <row r="218" spans="1:13" x14ac:dyDescent="0.35">
      <c r="A218" s="1">
        <v>44108</v>
      </c>
      <c r="B218">
        <v>3420</v>
      </c>
      <c r="C218">
        <v>3353</v>
      </c>
      <c r="D218">
        <v>3472</v>
      </c>
      <c r="E218">
        <v>3290</v>
      </c>
      <c r="F218">
        <v>3218</v>
      </c>
      <c r="G218">
        <v>3359</v>
      </c>
      <c r="H218" s="31">
        <v>1.3</v>
      </c>
      <c r="I218" s="31">
        <v>1.28</v>
      </c>
      <c r="J218" s="31">
        <v>1.32</v>
      </c>
      <c r="K218" s="31">
        <v>1.36</v>
      </c>
      <c r="L218" s="31">
        <v>1.35</v>
      </c>
      <c r="M218" s="31">
        <v>1.37</v>
      </c>
    </row>
    <row r="219" spans="1:13" x14ac:dyDescent="0.35">
      <c r="A219" s="1">
        <v>44109</v>
      </c>
      <c r="B219">
        <v>4758</v>
      </c>
      <c r="C219">
        <v>4676</v>
      </c>
      <c r="D219">
        <v>4846</v>
      </c>
      <c r="E219">
        <v>3727</v>
      </c>
      <c r="F219">
        <v>3654</v>
      </c>
      <c r="G219">
        <v>3799</v>
      </c>
      <c r="H219" s="31">
        <v>1.33</v>
      </c>
      <c r="I219" s="31">
        <v>1.31</v>
      </c>
      <c r="J219" s="31">
        <v>1.35</v>
      </c>
      <c r="K219" s="31">
        <v>1.38</v>
      </c>
      <c r="L219" s="31">
        <v>1.37</v>
      </c>
      <c r="M219" s="31">
        <v>1.39</v>
      </c>
    </row>
    <row r="220" spans="1:13" x14ac:dyDescent="0.35">
      <c r="A220" s="1">
        <v>44110</v>
      </c>
      <c r="B220">
        <v>4794</v>
      </c>
      <c r="C220">
        <v>4703</v>
      </c>
      <c r="D220">
        <v>4885</v>
      </c>
      <c r="E220">
        <v>4082</v>
      </c>
      <c r="F220">
        <v>4005</v>
      </c>
      <c r="G220">
        <v>4161</v>
      </c>
      <c r="H220" s="31">
        <v>1.37</v>
      </c>
      <c r="I220" s="31">
        <v>1.35</v>
      </c>
      <c r="J220" s="31">
        <v>1.39</v>
      </c>
      <c r="K220" s="31">
        <v>1.39</v>
      </c>
      <c r="L220" s="31">
        <v>1.38</v>
      </c>
      <c r="M220" s="31">
        <v>1.4</v>
      </c>
    </row>
    <row r="221" spans="1:13" x14ac:dyDescent="0.35">
      <c r="A221" s="1">
        <v>44111</v>
      </c>
      <c r="B221">
        <v>4912</v>
      </c>
      <c r="C221">
        <v>4824</v>
      </c>
      <c r="D221">
        <v>5002</v>
      </c>
      <c r="E221">
        <v>4471</v>
      </c>
      <c r="F221">
        <v>4389</v>
      </c>
      <c r="G221">
        <v>4551</v>
      </c>
      <c r="H221" s="31">
        <v>1.43</v>
      </c>
      <c r="I221" s="31">
        <v>1.41</v>
      </c>
      <c r="J221" s="31">
        <v>1.45</v>
      </c>
      <c r="K221" s="31">
        <v>1.38</v>
      </c>
      <c r="L221" s="31">
        <v>1.37</v>
      </c>
      <c r="M221" s="31">
        <v>1.4</v>
      </c>
    </row>
    <row r="222" spans="1:13" x14ac:dyDescent="0.35">
      <c r="A222" s="1">
        <v>44112</v>
      </c>
      <c r="B222">
        <v>4979</v>
      </c>
      <c r="C222">
        <v>4887</v>
      </c>
      <c r="D222">
        <v>5078</v>
      </c>
      <c r="E222">
        <v>4861</v>
      </c>
      <c r="F222">
        <v>4772</v>
      </c>
      <c r="G222">
        <v>4953</v>
      </c>
      <c r="H222" s="31">
        <v>1.48</v>
      </c>
      <c r="I222" s="31">
        <v>1.46</v>
      </c>
      <c r="J222" s="31">
        <v>1.5</v>
      </c>
      <c r="K222" s="31">
        <v>1.35</v>
      </c>
      <c r="L222" s="31">
        <v>1.34</v>
      </c>
      <c r="M222" s="31">
        <v>1.36</v>
      </c>
    </row>
    <row r="223" spans="1:13" x14ac:dyDescent="0.35">
      <c r="A223" s="1">
        <v>44113</v>
      </c>
      <c r="B223">
        <v>5379</v>
      </c>
      <c r="C223">
        <v>5307</v>
      </c>
      <c r="D223">
        <v>5465</v>
      </c>
      <c r="E223">
        <v>5016</v>
      </c>
      <c r="F223">
        <v>4930</v>
      </c>
      <c r="G223">
        <v>5107</v>
      </c>
      <c r="H223" s="31">
        <v>1.35</v>
      </c>
      <c r="I223" s="31">
        <v>1.33</v>
      </c>
      <c r="J223" s="31">
        <v>1.36</v>
      </c>
      <c r="K223" s="31">
        <v>1.32</v>
      </c>
      <c r="L223" s="31">
        <v>1.31</v>
      </c>
      <c r="M223" s="31">
        <v>1.32</v>
      </c>
    </row>
    <row r="224" spans="1:13" x14ac:dyDescent="0.35">
      <c r="A224" s="1">
        <v>44114</v>
      </c>
      <c r="B224">
        <v>5310</v>
      </c>
      <c r="C224">
        <v>5211</v>
      </c>
      <c r="D224">
        <v>5386</v>
      </c>
      <c r="E224">
        <v>5145</v>
      </c>
      <c r="F224">
        <v>5057</v>
      </c>
      <c r="G224">
        <v>5232</v>
      </c>
      <c r="H224" s="31">
        <v>1.26</v>
      </c>
      <c r="I224" s="31">
        <v>1.24</v>
      </c>
      <c r="J224" s="31">
        <v>1.28</v>
      </c>
      <c r="K224" s="31">
        <v>1.29</v>
      </c>
      <c r="L224" s="31">
        <v>1.28</v>
      </c>
      <c r="M224" s="31">
        <v>1.3</v>
      </c>
    </row>
    <row r="225" spans="1:13" x14ac:dyDescent="0.35">
      <c r="A225" s="1">
        <v>44115</v>
      </c>
      <c r="B225">
        <v>5499</v>
      </c>
      <c r="C225">
        <v>5382</v>
      </c>
      <c r="D225">
        <v>5573</v>
      </c>
      <c r="E225">
        <v>5292</v>
      </c>
      <c r="F225">
        <v>5197</v>
      </c>
      <c r="G225">
        <v>5375</v>
      </c>
      <c r="H225" s="31">
        <v>1.18</v>
      </c>
      <c r="I225" s="31">
        <v>1.17</v>
      </c>
      <c r="J225" s="31">
        <v>1.2</v>
      </c>
      <c r="K225" s="31">
        <v>1.3</v>
      </c>
      <c r="L225" s="31">
        <v>1.29</v>
      </c>
      <c r="M225" s="31">
        <v>1.3</v>
      </c>
    </row>
    <row r="226" spans="1:13" x14ac:dyDescent="0.35">
      <c r="A226" s="1">
        <v>44116</v>
      </c>
      <c r="B226">
        <v>7498</v>
      </c>
      <c r="C226">
        <v>7392</v>
      </c>
      <c r="D226">
        <v>7602</v>
      </c>
      <c r="E226">
        <v>5922</v>
      </c>
      <c r="F226">
        <v>5823</v>
      </c>
      <c r="G226">
        <v>6006</v>
      </c>
      <c r="H226" s="31">
        <v>1.22</v>
      </c>
      <c r="I226" s="31">
        <v>1.2</v>
      </c>
      <c r="J226" s="31">
        <v>1.23</v>
      </c>
      <c r="K226" s="31">
        <v>1.31</v>
      </c>
      <c r="L226" s="31">
        <v>1.3</v>
      </c>
      <c r="M226" s="31">
        <v>1.32</v>
      </c>
    </row>
    <row r="227" spans="1:13" x14ac:dyDescent="0.35">
      <c r="A227" s="1">
        <v>44117</v>
      </c>
      <c r="B227">
        <v>7855</v>
      </c>
      <c r="C227">
        <v>7749</v>
      </c>
      <c r="D227">
        <v>7961</v>
      </c>
      <c r="E227">
        <v>6541</v>
      </c>
      <c r="F227">
        <v>6433</v>
      </c>
      <c r="G227">
        <v>6630</v>
      </c>
      <c r="H227" s="31">
        <v>1.3</v>
      </c>
      <c r="I227" s="31">
        <v>1.29</v>
      </c>
      <c r="J227" s="31">
        <v>1.32</v>
      </c>
      <c r="K227" s="31">
        <v>1.34</v>
      </c>
      <c r="L227" s="31">
        <v>1.33</v>
      </c>
      <c r="M227" s="31">
        <v>1.35</v>
      </c>
    </row>
    <row r="228" spans="1:13" x14ac:dyDescent="0.35">
      <c r="A228" s="1">
        <v>44118</v>
      </c>
      <c r="B228">
        <v>8437</v>
      </c>
      <c r="C228">
        <v>8290</v>
      </c>
      <c r="D228">
        <v>8576</v>
      </c>
      <c r="E228">
        <v>7322</v>
      </c>
      <c r="F228">
        <v>7203</v>
      </c>
      <c r="G228">
        <v>7428</v>
      </c>
      <c r="H228" s="31">
        <v>1.42</v>
      </c>
      <c r="I228" s="31">
        <v>1.41</v>
      </c>
      <c r="J228" s="31">
        <v>1.44</v>
      </c>
      <c r="K228" s="31">
        <v>1.37</v>
      </c>
      <c r="L228" s="31">
        <v>1.35</v>
      </c>
      <c r="M228" s="31">
        <v>1.37</v>
      </c>
    </row>
    <row r="229" spans="1:13" x14ac:dyDescent="0.35">
      <c r="A229" s="1">
        <v>44119</v>
      </c>
      <c r="B229">
        <v>8692</v>
      </c>
      <c r="C229">
        <v>8588</v>
      </c>
      <c r="D229">
        <v>8817</v>
      </c>
      <c r="E229">
        <v>8121</v>
      </c>
      <c r="F229">
        <v>8005</v>
      </c>
      <c r="G229">
        <v>8239</v>
      </c>
      <c r="H229" s="31">
        <v>1.53</v>
      </c>
      <c r="I229" s="31">
        <v>1.52</v>
      </c>
      <c r="J229" s="31">
        <v>1.55</v>
      </c>
      <c r="K229" s="31">
        <v>1.38</v>
      </c>
      <c r="L229" s="31">
        <v>1.37</v>
      </c>
      <c r="M229" s="31">
        <v>1.39</v>
      </c>
    </row>
    <row r="230" spans="1:13" x14ac:dyDescent="0.35">
      <c r="A230" s="1">
        <v>44120</v>
      </c>
      <c r="B230">
        <v>9559</v>
      </c>
      <c r="C230">
        <v>9404</v>
      </c>
      <c r="D230">
        <v>9674</v>
      </c>
      <c r="E230">
        <v>8636</v>
      </c>
      <c r="F230">
        <v>8508</v>
      </c>
      <c r="G230">
        <v>8757</v>
      </c>
      <c r="H230" s="31">
        <v>1.46</v>
      </c>
      <c r="I230" s="31">
        <v>1.44</v>
      </c>
      <c r="J230" s="31">
        <v>1.47</v>
      </c>
      <c r="K230" s="31">
        <v>1.37</v>
      </c>
      <c r="L230" s="31">
        <v>1.36</v>
      </c>
      <c r="M230" s="31">
        <v>1.38</v>
      </c>
    </row>
    <row r="231" spans="1:13" x14ac:dyDescent="0.35">
      <c r="A231" s="1">
        <v>44121</v>
      </c>
      <c r="B231">
        <v>9358</v>
      </c>
      <c r="C231">
        <v>9220</v>
      </c>
      <c r="D231">
        <v>9488</v>
      </c>
      <c r="E231">
        <v>9011</v>
      </c>
      <c r="F231">
        <v>8876</v>
      </c>
      <c r="G231">
        <v>9139</v>
      </c>
      <c r="H231" s="31">
        <v>1.38</v>
      </c>
      <c r="I231" s="31">
        <v>1.36</v>
      </c>
      <c r="J231" s="31">
        <v>1.39</v>
      </c>
      <c r="K231" s="31">
        <v>1.38</v>
      </c>
      <c r="L231" s="31">
        <v>1.37</v>
      </c>
      <c r="M231" s="31">
        <v>1.38</v>
      </c>
    </row>
    <row r="232" spans="1:13" x14ac:dyDescent="0.35">
      <c r="A232" s="1">
        <v>44122</v>
      </c>
      <c r="B232">
        <v>10457</v>
      </c>
      <c r="C232">
        <v>10334</v>
      </c>
      <c r="D232">
        <v>10622</v>
      </c>
      <c r="E232">
        <v>9516</v>
      </c>
      <c r="F232">
        <v>9386</v>
      </c>
      <c r="G232">
        <v>9650</v>
      </c>
      <c r="H232" s="31">
        <v>1.3</v>
      </c>
      <c r="I232" s="31">
        <v>1.29</v>
      </c>
      <c r="J232" s="31">
        <v>1.31</v>
      </c>
      <c r="K232" s="31">
        <v>1.4</v>
      </c>
      <c r="L232" s="31">
        <v>1.39</v>
      </c>
      <c r="M232" s="31">
        <v>1.41</v>
      </c>
    </row>
    <row r="233" spans="1:13" x14ac:dyDescent="0.35">
      <c r="A233" s="1">
        <v>44123</v>
      </c>
      <c r="B233">
        <v>13826</v>
      </c>
      <c r="C233">
        <v>13664</v>
      </c>
      <c r="D233">
        <v>13978</v>
      </c>
      <c r="E233">
        <v>10800</v>
      </c>
      <c r="F233">
        <v>10655</v>
      </c>
      <c r="G233">
        <v>10941</v>
      </c>
      <c r="H233" s="31">
        <v>1.33</v>
      </c>
      <c r="I233" s="31">
        <v>1.32</v>
      </c>
      <c r="J233" s="31">
        <v>1.34</v>
      </c>
      <c r="K233" s="31">
        <v>1.42</v>
      </c>
      <c r="L233" s="31">
        <v>1.41</v>
      </c>
      <c r="M233" s="31">
        <v>1.43</v>
      </c>
    </row>
    <row r="234" spans="1:13" x14ac:dyDescent="0.35">
      <c r="A234" s="1">
        <v>44124</v>
      </c>
      <c r="B234">
        <v>14820</v>
      </c>
      <c r="C234">
        <v>14634</v>
      </c>
      <c r="D234">
        <v>14949</v>
      </c>
      <c r="E234">
        <v>12115</v>
      </c>
      <c r="F234">
        <v>11963</v>
      </c>
      <c r="G234">
        <v>12259</v>
      </c>
      <c r="H234" s="31">
        <v>1.4</v>
      </c>
      <c r="I234" s="31">
        <v>1.39</v>
      </c>
      <c r="J234" s="31">
        <v>1.42</v>
      </c>
      <c r="K234" s="31">
        <v>1.44</v>
      </c>
      <c r="L234" s="31">
        <v>1.44</v>
      </c>
      <c r="M234" s="31">
        <v>1.45</v>
      </c>
    </row>
    <row r="235" spans="1:13" x14ac:dyDescent="0.35">
      <c r="A235" s="1">
        <v>44125</v>
      </c>
      <c r="B235">
        <v>15394</v>
      </c>
      <c r="C235">
        <v>15227</v>
      </c>
      <c r="D235">
        <v>15570</v>
      </c>
      <c r="E235">
        <v>13624</v>
      </c>
      <c r="F235">
        <v>13464</v>
      </c>
      <c r="G235">
        <v>13780</v>
      </c>
      <c r="H235" s="31">
        <v>1.51</v>
      </c>
      <c r="I235" s="31">
        <v>1.5</v>
      </c>
      <c r="J235" s="31">
        <v>1.52</v>
      </c>
      <c r="K235" s="31">
        <v>1.43</v>
      </c>
      <c r="L235" s="31">
        <v>1.42</v>
      </c>
      <c r="M235" s="31">
        <v>1.44</v>
      </c>
    </row>
    <row r="236" spans="1:13" x14ac:dyDescent="0.35">
      <c r="A236" s="1">
        <v>44126</v>
      </c>
      <c r="B236">
        <v>15032</v>
      </c>
      <c r="C236">
        <v>14858</v>
      </c>
      <c r="D236">
        <v>15188</v>
      </c>
      <c r="E236">
        <v>14768</v>
      </c>
      <c r="F236">
        <v>14596</v>
      </c>
      <c r="G236">
        <v>14921</v>
      </c>
      <c r="H236" s="31">
        <v>1.55</v>
      </c>
      <c r="I236" s="31">
        <v>1.54</v>
      </c>
      <c r="J236" s="31">
        <v>1.56</v>
      </c>
      <c r="K236" s="31">
        <v>1.39</v>
      </c>
      <c r="L236" s="31">
        <v>1.38</v>
      </c>
      <c r="M236" s="31">
        <v>1.4</v>
      </c>
    </row>
    <row r="237" spans="1:13" x14ac:dyDescent="0.35">
      <c r="A237" s="1">
        <v>44127</v>
      </c>
      <c r="B237">
        <v>15853</v>
      </c>
      <c r="C237">
        <v>15649</v>
      </c>
      <c r="D237">
        <v>16039</v>
      </c>
      <c r="E237">
        <v>15275</v>
      </c>
      <c r="F237">
        <v>15092</v>
      </c>
      <c r="G237">
        <v>15436</v>
      </c>
      <c r="H237" s="31">
        <v>1.41</v>
      </c>
      <c r="I237" s="31">
        <v>1.4</v>
      </c>
      <c r="J237" s="31">
        <v>1.43</v>
      </c>
      <c r="K237" s="31">
        <v>1.34</v>
      </c>
      <c r="L237" s="31">
        <v>1.33</v>
      </c>
      <c r="M237" s="31">
        <v>1.34</v>
      </c>
    </row>
    <row r="238" spans="1:13" x14ac:dyDescent="0.35">
      <c r="A238" s="1">
        <v>44128</v>
      </c>
      <c r="B238">
        <v>15088</v>
      </c>
      <c r="C238">
        <v>14916</v>
      </c>
      <c r="D238">
        <v>15236</v>
      </c>
      <c r="E238">
        <v>15342</v>
      </c>
      <c r="F238">
        <v>15162</v>
      </c>
      <c r="G238">
        <v>15508</v>
      </c>
      <c r="H238" s="31">
        <v>1.27</v>
      </c>
      <c r="I238" s="31">
        <v>1.26</v>
      </c>
      <c r="J238" s="31">
        <v>1.28</v>
      </c>
      <c r="K238" s="31">
        <v>1.29</v>
      </c>
      <c r="L238" s="31">
        <v>1.28</v>
      </c>
      <c r="M238" s="31">
        <v>1.29</v>
      </c>
    </row>
    <row r="239" spans="1:13" x14ac:dyDescent="0.35">
      <c r="A239" s="1">
        <v>44129</v>
      </c>
      <c r="B239">
        <v>15654</v>
      </c>
      <c r="C239">
        <v>15479</v>
      </c>
      <c r="D239">
        <v>15845</v>
      </c>
      <c r="E239">
        <v>15407</v>
      </c>
      <c r="F239">
        <v>15225</v>
      </c>
      <c r="G239">
        <v>15577</v>
      </c>
      <c r="H239" s="31">
        <v>1.1299999999999999</v>
      </c>
      <c r="I239" s="31">
        <v>1.1200000000000001</v>
      </c>
      <c r="J239" s="31">
        <v>1.1399999999999999</v>
      </c>
      <c r="K239" s="31">
        <v>1.26</v>
      </c>
      <c r="L239" s="31">
        <v>1.25</v>
      </c>
      <c r="M239" s="31">
        <v>1.26</v>
      </c>
    </row>
    <row r="240" spans="1:13" x14ac:dyDescent="0.35">
      <c r="A240" s="1">
        <v>44130</v>
      </c>
      <c r="B240">
        <v>19202</v>
      </c>
      <c r="C240">
        <v>19047</v>
      </c>
      <c r="D240">
        <v>19379</v>
      </c>
      <c r="E240">
        <v>16449</v>
      </c>
      <c r="F240">
        <v>16273</v>
      </c>
      <c r="G240">
        <v>16625</v>
      </c>
      <c r="H240" s="31">
        <v>1.1100000000000001</v>
      </c>
      <c r="I240" s="31">
        <v>1.1100000000000001</v>
      </c>
      <c r="J240" s="31">
        <v>1.1200000000000001</v>
      </c>
      <c r="K240" s="31">
        <v>1.21</v>
      </c>
      <c r="L240" s="31">
        <v>1.2</v>
      </c>
      <c r="M240" s="31">
        <v>1.21</v>
      </c>
    </row>
    <row r="241" spans="1:13" x14ac:dyDescent="0.35">
      <c r="A241" s="1">
        <v>44131</v>
      </c>
      <c r="B241">
        <v>18417</v>
      </c>
      <c r="C241">
        <v>18256</v>
      </c>
      <c r="D241">
        <v>18617</v>
      </c>
      <c r="E241">
        <v>17090</v>
      </c>
      <c r="F241">
        <v>16924</v>
      </c>
      <c r="G241">
        <v>17269</v>
      </c>
      <c r="H241" s="31">
        <v>1.1200000000000001</v>
      </c>
      <c r="I241" s="31">
        <v>1.1100000000000001</v>
      </c>
      <c r="J241" s="31">
        <v>1.1299999999999999</v>
      </c>
      <c r="K241" s="31">
        <v>1.17</v>
      </c>
      <c r="L241" s="31">
        <v>1.1599999999999999</v>
      </c>
      <c r="M241" s="31">
        <v>1.17</v>
      </c>
    </row>
    <row r="242" spans="1:13" x14ac:dyDescent="0.35">
      <c r="A242" s="1">
        <v>44132</v>
      </c>
      <c r="B242">
        <v>18090</v>
      </c>
      <c r="C242">
        <v>17890</v>
      </c>
      <c r="D242">
        <v>18276</v>
      </c>
      <c r="E242">
        <v>17841</v>
      </c>
      <c r="F242">
        <v>17668</v>
      </c>
      <c r="G242">
        <v>18029</v>
      </c>
      <c r="H242" s="31">
        <v>1.1599999999999999</v>
      </c>
      <c r="I242" s="31">
        <v>1.1499999999999999</v>
      </c>
      <c r="J242" s="31">
        <v>1.17</v>
      </c>
      <c r="K242" s="31">
        <v>1.1299999999999999</v>
      </c>
      <c r="L242" s="31">
        <v>1.1200000000000001</v>
      </c>
      <c r="M242" s="31">
        <v>1.1299999999999999</v>
      </c>
    </row>
    <row r="243" spans="1:13" x14ac:dyDescent="0.35">
      <c r="A243" s="1">
        <v>44133</v>
      </c>
      <c r="B243">
        <v>16811</v>
      </c>
      <c r="C243">
        <v>16594</v>
      </c>
      <c r="D243">
        <v>16992</v>
      </c>
      <c r="E243">
        <v>18130</v>
      </c>
      <c r="F243">
        <v>17947</v>
      </c>
      <c r="G243">
        <v>18316</v>
      </c>
      <c r="H243" s="31">
        <v>1.18</v>
      </c>
      <c r="I243" s="31">
        <v>1.17</v>
      </c>
      <c r="J243" s="31">
        <v>1.18</v>
      </c>
      <c r="K243" s="31">
        <v>1.0900000000000001</v>
      </c>
      <c r="L243" s="31">
        <v>1.08</v>
      </c>
      <c r="M243" s="31">
        <v>1.0900000000000001</v>
      </c>
    </row>
    <row r="244" spans="1:13" x14ac:dyDescent="0.35">
      <c r="A244" s="1">
        <v>44134</v>
      </c>
      <c r="B244">
        <v>17247</v>
      </c>
      <c r="C244">
        <v>17093</v>
      </c>
      <c r="D244">
        <v>17385</v>
      </c>
      <c r="E244">
        <v>17641</v>
      </c>
      <c r="F244">
        <v>17458</v>
      </c>
      <c r="G244">
        <v>17817</v>
      </c>
      <c r="H244" s="31">
        <v>1.07</v>
      </c>
      <c r="I244" s="31">
        <v>1.06</v>
      </c>
      <c r="J244" s="31">
        <v>1.08</v>
      </c>
      <c r="K244" s="31">
        <v>1.06</v>
      </c>
      <c r="L244" s="31">
        <v>1.05</v>
      </c>
      <c r="M244" s="31">
        <v>1.06</v>
      </c>
    </row>
    <row r="245" spans="1:13" x14ac:dyDescent="0.35">
      <c r="A245" s="1">
        <v>44135</v>
      </c>
      <c r="B245">
        <v>15614</v>
      </c>
      <c r="C245">
        <v>15413</v>
      </c>
      <c r="D245">
        <v>15776</v>
      </c>
      <c r="E245">
        <v>16940</v>
      </c>
      <c r="F245">
        <v>16747</v>
      </c>
      <c r="G245">
        <v>17107</v>
      </c>
      <c r="H245" s="31">
        <v>0.99</v>
      </c>
      <c r="I245" s="31">
        <v>0.98</v>
      </c>
      <c r="J245" s="31">
        <v>1</v>
      </c>
      <c r="K245" s="31">
        <v>1.04</v>
      </c>
      <c r="L245" s="31">
        <v>1.04</v>
      </c>
      <c r="M245" s="31">
        <v>1.04</v>
      </c>
    </row>
    <row r="246" spans="1:13" x14ac:dyDescent="0.35">
      <c r="A246" s="1">
        <v>44136</v>
      </c>
      <c r="B246">
        <v>16655</v>
      </c>
      <c r="C246">
        <v>16494</v>
      </c>
      <c r="D246">
        <v>16830</v>
      </c>
      <c r="E246">
        <v>16582</v>
      </c>
      <c r="F246">
        <v>16398</v>
      </c>
      <c r="G246">
        <v>16745</v>
      </c>
      <c r="H246" s="31">
        <v>0.93</v>
      </c>
      <c r="I246" s="31">
        <v>0.92</v>
      </c>
      <c r="J246" s="31">
        <v>0.94</v>
      </c>
      <c r="K246" s="31">
        <v>1.04</v>
      </c>
      <c r="L246" s="31">
        <v>1.03</v>
      </c>
      <c r="M246" s="31">
        <v>1.04</v>
      </c>
    </row>
    <row r="247" spans="1:13" x14ac:dyDescent="0.35">
      <c r="A247" s="1">
        <v>44137</v>
      </c>
      <c r="B247">
        <v>20970</v>
      </c>
      <c r="C247">
        <v>20786</v>
      </c>
      <c r="D247">
        <v>21166</v>
      </c>
      <c r="E247">
        <v>17621</v>
      </c>
      <c r="F247">
        <v>17446</v>
      </c>
      <c r="G247">
        <v>17789</v>
      </c>
      <c r="H247" s="31">
        <v>0.97</v>
      </c>
      <c r="I247" s="31">
        <v>0.97</v>
      </c>
      <c r="J247" s="31">
        <v>0.98</v>
      </c>
      <c r="K247" s="31">
        <v>1.03</v>
      </c>
      <c r="L247" s="31">
        <v>1.03</v>
      </c>
      <c r="M247" s="31">
        <v>1.04</v>
      </c>
    </row>
    <row r="248" spans="1:13" x14ac:dyDescent="0.35">
      <c r="A248" s="1">
        <v>44138</v>
      </c>
      <c r="B248">
        <v>19021</v>
      </c>
      <c r="C248">
        <v>18843</v>
      </c>
      <c r="D248">
        <v>19202</v>
      </c>
      <c r="E248">
        <v>18065</v>
      </c>
      <c r="F248">
        <v>17884</v>
      </c>
      <c r="G248">
        <v>18243</v>
      </c>
      <c r="H248" s="31">
        <v>1.02</v>
      </c>
      <c r="I248" s="31">
        <v>1.02</v>
      </c>
      <c r="J248" s="31">
        <v>1.03</v>
      </c>
      <c r="K248" s="31">
        <v>1.03</v>
      </c>
      <c r="L248" s="31">
        <v>1.02</v>
      </c>
      <c r="M248" s="31">
        <v>1.03</v>
      </c>
    </row>
    <row r="249" spans="1:13" x14ac:dyDescent="0.35">
      <c r="A249" s="1">
        <v>44139</v>
      </c>
      <c r="B249">
        <v>18020</v>
      </c>
      <c r="C249">
        <v>17858</v>
      </c>
      <c r="D249">
        <v>18172</v>
      </c>
      <c r="E249">
        <v>18667</v>
      </c>
      <c r="F249">
        <v>18495</v>
      </c>
      <c r="G249">
        <v>18842</v>
      </c>
      <c r="H249" s="31">
        <v>1.1000000000000001</v>
      </c>
      <c r="I249" s="31">
        <v>1.0900000000000001</v>
      </c>
      <c r="J249" s="31">
        <v>1.1100000000000001</v>
      </c>
      <c r="K249" s="31">
        <v>1.02</v>
      </c>
      <c r="L249" s="31">
        <v>1.01</v>
      </c>
      <c r="M249" s="31">
        <v>1.02</v>
      </c>
    </row>
    <row r="250" spans="1:13" x14ac:dyDescent="0.35">
      <c r="A250" s="1">
        <v>44140</v>
      </c>
      <c r="B250">
        <v>16540</v>
      </c>
      <c r="C250">
        <v>16366</v>
      </c>
      <c r="D250">
        <v>16720</v>
      </c>
      <c r="E250">
        <v>18638</v>
      </c>
      <c r="F250">
        <v>18463</v>
      </c>
      <c r="G250">
        <v>18815</v>
      </c>
      <c r="H250" s="31">
        <v>1.1200000000000001</v>
      </c>
      <c r="I250" s="31">
        <v>1.1200000000000001</v>
      </c>
      <c r="J250" s="31">
        <v>1.1299999999999999</v>
      </c>
      <c r="K250" s="31">
        <v>0.99</v>
      </c>
      <c r="L250" s="31">
        <v>0.99</v>
      </c>
      <c r="M250" s="31">
        <v>1</v>
      </c>
    </row>
    <row r="251" spans="1:13" x14ac:dyDescent="0.35">
      <c r="A251" s="1">
        <v>44141</v>
      </c>
      <c r="B251">
        <v>16122</v>
      </c>
      <c r="C251">
        <v>15969</v>
      </c>
      <c r="D251">
        <v>16314</v>
      </c>
      <c r="E251">
        <v>17426</v>
      </c>
      <c r="F251">
        <v>17259</v>
      </c>
      <c r="G251">
        <v>17602</v>
      </c>
      <c r="H251" s="31">
        <v>0.99</v>
      </c>
      <c r="I251" s="31">
        <v>0.98</v>
      </c>
      <c r="J251" s="31">
        <v>1</v>
      </c>
      <c r="K251" s="31">
        <v>0.98</v>
      </c>
      <c r="L251" s="31">
        <v>0.98</v>
      </c>
      <c r="M251" s="31">
        <v>0.99</v>
      </c>
    </row>
    <row r="252" spans="1:13" x14ac:dyDescent="0.35">
      <c r="A252" s="1">
        <v>44142</v>
      </c>
      <c r="B252">
        <v>15047</v>
      </c>
      <c r="C252">
        <v>14903</v>
      </c>
      <c r="D252">
        <v>15212</v>
      </c>
      <c r="E252">
        <v>16433</v>
      </c>
      <c r="F252">
        <v>16274</v>
      </c>
      <c r="G252">
        <v>16604</v>
      </c>
      <c r="H252" s="31">
        <v>0.91</v>
      </c>
      <c r="I252" s="31">
        <v>0.9</v>
      </c>
      <c r="J252" s="31">
        <v>0.92</v>
      </c>
      <c r="K252" s="31">
        <v>0.97</v>
      </c>
      <c r="L252" s="31">
        <v>0.97</v>
      </c>
      <c r="M252" s="31">
        <v>0.98</v>
      </c>
    </row>
    <row r="253" spans="1:13" x14ac:dyDescent="0.35">
      <c r="A253" s="1">
        <v>44143</v>
      </c>
      <c r="B253">
        <v>15142</v>
      </c>
      <c r="C253">
        <v>14940</v>
      </c>
      <c r="D253">
        <v>15315</v>
      </c>
      <c r="E253">
        <v>15713</v>
      </c>
      <c r="F253">
        <v>15544</v>
      </c>
      <c r="G253">
        <v>15890</v>
      </c>
      <c r="H253" s="31">
        <v>0.84</v>
      </c>
      <c r="I253" s="31">
        <v>0.84</v>
      </c>
      <c r="J253" s="31">
        <v>0.85</v>
      </c>
      <c r="K253" s="31">
        <v>0.96</v>
      </c>
      <c r="L253" s="31">
        <v>0.95</v>
      </c>
      <c r="M253" s="31">
        <v>0.96</v>
      </c>
    </row>
    <row r="254" spans="1:13" x14ac:dyDescent="0.35">
      <c r="A254" s="1">
        <v>44144</v>
      </c>
      <c r="B254">
        <v>19033</v>
      </c>
      <c r="C254">
        <v>18852</v>
      </c>
      <c r="D254">
        <v>19274</v>
      </c>
      <c r="E254">
        <v>16336</v>
      </c>
      <c r="F254">
        <v>16166</v>
      </c>
      <c r="G254">
        <v>16529</v>
      </c>
      <c r="H254" s="31">
        <v>0.88</v>
      </c>
      <c r="I254" s="31">
        <v>0.87</v>
      </c>
      <c r="J254" s="31">
        <v>0.88</v>
      </c>
      <c r="K254" s="31">
        <v>0.96</v>
      </c>
      <c r="L254" s="31">
        <v>0.96</v>
      </c>
      <c r="M254" s="31">
        <v>0.97</v>
      </c>
    </row>
    <row r="255" spans="1:13" x14ac:dyDescent="0.35">
      <c r="A255" s="1">
        <v>44145</v>
      </c>
      <c r="B255">
        <v>18429</v>
      </c>
      <c r="C255">
        <v>18231</v>
      </c>
      <c r="D255">
        <v>18605</v>
      </c>
      <c r="E255">
        <v>16913</v>
      </c>
      <c r="F255">
        <v>16731</v>
      </c>
      <c r="G255">
        <v>17101</v>
      </c>
      <c r="H255" s="31">
        <v>0.97</v>
      </c>
      <c r="I255" s="31">
        <v>0.96</v>
      </c>
      <c r="J255" s="31">
        <v>0.98</v>
      </c>
      <c r="K255" s="31">
        <v>0.97</v>
      </c>
      <c r="L255" s="31">
        <v>0.96</v>
      </c>
      <c r="M255" s="31">
        <v>0.97</v>
      </c>
    </row>
    <row r="256" spans="1:13" x14ac:dyDescent="0.35">
      <c r="A256" s="1">
        <v>44146</v>
      </c>
      <c r="B256">
        <v>17921</v>
      </c>
      <c r="C256">
        <v>17724</v>
      </c>
      <c r="D256">
        <v>18103</v>
      </c>
      <c r="E256">
        <v>17631</v>
      </c>
      <c r="F256">
        <v>17437</v>
      </c>
      <c r="G256">
        <v>17824</v>
      </c>
      <c r="H256" s="31">
        <v>1.07</v>
      </c>
      <c r="I256" s="31">
        <v>1.06</v>
      </c>
      <c r="J256" s="31">
        <v>1.08</v>
      </c>
      <c r="K256" s="31">
        <v>0.99</v>
      </c>
      <c r="L256" s="31">
        <v>0.98</v>
      </c>
      <c r="M256" s="31">
        <v>0.99</v>
      </c>
    </row>
    <row r="257" spans="1:13" x14ac:dyDescent="0.35">
      <c r="A257" s="1">
        <v>44147</v>
      </c>
      <c r="B257">
        <v>17646</v>
      </c>
      <c r="C257">
        <v>17471</v>
      </c>
      <c r="D257">
        <v>17849</v>
      </c>
      <c r="E257">
        <v>18257</v>
      </c>
      <c r="F257">
        <v>18069</v>
      </c>
      <c r="G257">
        <v>18457</v>
      </c>
      <c r="H257" s="31">
        <v>1.1599999999999999</v>
      </c>
      <c r="I257" s="31">
        <v>1.1499999999999999</v>
      </c>
      <c r="J257" s="31">
        <v>1.17</v>
      </c>
      <c r="K257" s="31">
        <v>1.02</v>
      </c>
      <c r="L257" s="31">
        <v>1.02</v>
      </c>
      <c r="M257" s="31">
        <v>1.03</v>
      </c>
    </row>
    <row r="258" spans="1:13" x14ac:dyDescent="0.35">
      <c r="A258" s="1">
        <v>44148</v>
      </c>
      <c r="B258">
        <v>18348</v>
      </c>
      <c r="C258">
        <v>18182</v>
      </c>
      <c r="D258">
        <v>18550</v>
      </c>
      <c r="E258">
        <v>18086</v>
      </c>
      <c r="F258">
        <v>17902</v>
      </c>
      <c r="G258">
        <v>18277</v>
      </c>
      <c r="H258" s="31">
        <v>1.1100000000000001</v>
      </c>
      <c r="I258" s="31">
        <v>1.1000000000000001</v>
      </c>
      <c r="J258" s="31">
        <v>1.1200000000000001</v>
      </c>
      <c r="K258" s="31">
        <v>1.04</v>
      </c>
      <c r="L258" s="31">
        <v>1.03</v>
      </c>
      <c r="M258" s="31">
        <v>1.04</v>
      </c>
    </row>
    <row r="259" spans="1:13" x14ac:dyDescent="0.35">
      <c r="A259" s="1">
        <v>44149</v>
      </c>
      <c r="B259">
        <v>16313</v>
      </c>
      <c r="C259">
        <v>16152</v>
      </c>
      <c r="D259">
        <v>16497</v>
      </c>
      <c r="E259">
        <v>17557</v>
      </c>
      <c r="F259">
        <v>17382</v>
      </c>
      <c r="G259">
        <v>17750</v>
      </c>
      <c r="H259" s="31">
        <v>1.04</v>
      </c>
      <c r="I259" s="31">
        <v>1.03</v>
      </c>
      <c r="J259" s="31">
        <v>1.04</v>
      </c>
      <c r="K259" s="31">
        <v>1.05</v>
      </c>
      <c r="L259" s="31">
        <v>1.05</v>
      </c>
      <c r="M259" s="31">
        <v>1.05</v>
      </c>
    </row>
    <row r="260" spans="1:13" x14ac:dyDescent="0.35">
      <c r="A260" s="1">
        <v>44150</v>
      </c>
      <c r="B260">
        <v>16482</v>
      </c>
      <c r="C260">
        <v>16302</v>
      </c>
      <c r="D260">
        <v>16674</v>
      </c>
      <c r="E260">
        <v>17197</v>
      </c>
      <c r="F260">
        <v>17027</v>
      </c>
      <c r="G260">
        <v>17392</v>
      </c>
      <c r="H260" s="31">
        <v>0.98</v>
      </c>
      <c r="I260" s="31">
        <v>0.97</v>
      </c>
      <c r="J260" s="31">
        <v>0.98</v>
      </c>
      <c r="K260" s="31">
        <v>1.05</v>
      </c>
      <c r="L260" s="31">
        <v>1.05</v>
      </c>
      <c r="M260" s="31">
        <v>1.06</v>
      </c>
    </row>
    <row r="261" spans="1:13" x14ac:dyDescent="0.35">
      <c r="A261" s="1">
        <v>44151</v>
      </c>
      <c r="B261">
        <v>20446</v>
      </c>
      <c r="C261">
        <v>20237</v>
      </c>
      <c r="D261">
        <v>20634</v>
      </c>
      <c r="E261">
        <v>17897</v>
      </c>
      <c r="F261">
        <v>17718</v>
      </c>
      <c r="G261">
        <v>18088</v>
      </c>
      <c r="H261" s="31">
        <v>0.98</v>
      </c>
      <c r="I261" s="31">
        <v>0.97</v>
      </c>
      <c r="J261" s="31">
        <v>0.99</v>
      </c>
      <c r="K261" s="31">
        <v>1.04</v>
      </c>
      <c r="L261" s="31">
        <v>1.04</v>
      </c>
      <c r="M261" s="31">
        <v>1.05</v>
      </c>
    </row>
    <row r="262" spans="1:13" x14ac:dyDescent="0.35">
      <c r="A262" s="1">
        <v>44152</v>
      </c>
      <c r="B262">
        <v>19429</v>
      </c>
      <c r="C262">
        <v>19241</v>
      </c>
      <c r="D262">
        <v>19608</v>
      </c>
      <c r="E262">
        <v>18168</v>
      </c>
      <c r="F262">
        <v>17983</v>
      </c>
      <c r="G262">
        <v>18353</v>
      </c>
      <c r="H262" s="31">
        <v>1</v>
      </c>
      <c r="I262" s="31">
        <v>1</v>
      </c>
      <c r="J262" s="31">
        <v>1.01</v>
      </c>
      <c r="K262" s="31">
        <v>1.04</v>
      </c>
      <c r="L262" s="31">
        <v>1.03</v>
      </c>
      <c r="M262" s="31">
        <v>1.04</v>
      </c>
    </row>
    <row r="263" spans="1:13" x14ac:dyDescent="0.35">
      <c r="A263" s="1">
        <v>44153</v>
      </c>
      <c r="B263">
        <v>18591</v>
      </c>
      <c r="C263">
        <v>18412</v>
      </c>
      <c r="D263">
        <v>18759</v>
      </c>
      <c r="E263">
        <v>18737</v>
      </c>
      <c r="F263">
        <v>18548</v>
      </c>
      <c r="G263">
        <v>18918</v>
      </c>
      <c r="H263" s="31">
        <v>1.07</v>
      </c>
      <c r="I263" s="31">
        <v>1.06</v>
      </c>
      <c r="J263" s="31">
        <v>1.08</v>
      </c>
      <c r="K263" s="31">
        <v>1.02</v>
      </c>
      <c r="L263" s="31">
        <v>1.02</v>
      </c>
      <c r="M263" s="31">
        <v>1.03</v>
      </c>
    </row>
    <row r="264" spans="1:13" x14ac:dyDescent="0.35">
      <c r="A264" s="1">
        <v>44154</v>
      </c>
      <c r="B264">
        <v>17260</v>
      </c>
      <c r="C264">
        <v>17085</v>
      </c>
      <c r="D264">
        <v>17500</v>
      </c>
      <c r="E264">
        <v>18932</v>
      </c>
      <c r="F264">
        <v>18744</v>
      </c>
      <c r="G264">
        <v>19125</v>
      </c>
      <c r="H264" s="31">
        <v>1.1000000000000001</v>
      </c>
      <c r="I264" s="31">
        <v>1.0900000000000001</v>
      </c>
      <c r="J264" s="31">
        <v>1.1100000000000001</v>
      </c>
      <c r="K264" s="31">
        <v>1</v>
      </c>
      <c r="L264" s="31">
        <v>0.99</v>
      </c>
      <c r="M264" s="31">
        <v>1</v>
      </c>
    </row>
    <row r="265" spans="1:13" x14ac:dyDescent="0.35">
      <c r="A265" s="1">
        <v>44155</v>
      </c>
      <c r="B265">
        <v>16785</v>
      </c>
      <c r="C265">
        <v>16576</v>
      </c>
      <c r="D265">
        <v>16973</v>
      </c>
      <c r="E265">
        <v>18016</v>
      </c>
      <c r="F265">
        <v>17828</v>
      </c>
      <c r="G265">
        <v>18210</v>
      </c>
      <c r="H265" s="31">
        <v>1.01</v>
      </c>
      <c r="I265" s="31">
        <v>1</v>
      </c>
      <c r="J265" s="31">
        <v>1.01</v>
      </c>
      <c r="K265" s="31">
        <v>0.98</v>
      </c>
      <c r="L265" s="31">
        <v>0.97</v>
      </c>
      <c r="M265" s="31">
        <v>0.98</v>
      </c>
    </row>
    <row r="266" spans="1:13" x14ac:dyDescent="0.35">
      <c r="A266" s="1">
        <v>44156</v>
      </c>
      <c r="B266">
        <v>14448</v>
      </c>
      <c r="C266">
        <v>14288</v>
      </c>
      <c r="D266">
        <v>14596</v>
      </c>
      <c r="E266">
        <v>16771</v>
      </c>
      <c r="F266">
        <v>16590</v>
      </c>
      <c r="G266">
        <v>16957</v>
      </c>
      <c r="H266" s="31">
        <v>0.92</v>
      </c>
      <c r="I266" s="31">
        <v>0.92</v>
      </c>
      <c r="J266" s="31">
        <v>0.93</v>
      </c>
      <c r="K266" s="31">
        <v>0.95</v>
      </c>
      <c r="L266" s="31">
        <v>0.95</v>
      </c>
      <c r="M266" s="31">
        <v>0.96</v>
      </c>
    </row>
    <row r="267" spans="1:13" x14ac:dyDescent="0.35">
      <c r="A267" s="1">
        <v>44157</v>
      </c>
      <c r="B267">
        <v>14505</v>
      </c>
      <c r="C267">
        <v>14318</v>
      </c>
      <c r="D267">
        <v>14694</v>
      </c>
      <c r="E267">
        <v>15749</v>
      </c>
      <c r="F267">
        <v>15567</v>
      </c>
      <c r="G267">
        <v>15940</v>
      </c>
      <c r="H267" s="31">
        <v>0.84</v>
      </c>
      <c r="I267" s="31">
        <v>0.83</v>
      </c>
      <c r="J267" s="31">
        <v>0.85</v>
      </c>
      <c r="K267" s="31">
        <v>0.94</v>
      </c>
      <c r="L267" s="31">
        <v>0.94</v>
      </c>
      <c r="M267" s="31">
        <v>0.94</v>
      </c>
    </row>
    <row r="268" spans="1:13" x14ac:dyDescent="0.35">
      <c r="A268" s="1">
        <v>44158</v>
      </c>
      <c r="B268">
        <v>18471</v>
      </c>
      <c r="C268">
        <v>18284</v>
      </c>
      <c r="D268">
        <v>18641</v>
      </c>
      <c r="E268">
        <v>16052</v>
      </c>
      <c r="F268">
        <v>15866</v>
      </c>
      <c r="G268">
        <v>16226</v>
      </c>
      <c r="H268" s="31">
        <v>0.85</v>
      </c>
      <c r="I268" s="31">
        <v>0.84</v>
      </c>
      <c r="J268" s="31">
        <v>0.85</v>
      </c>
      <c r="K268" s="31">
        <v>0.94</v>
      </c>
      <c r="L268" s="31">
        <v>0.93</v>
      </c>
      <c r="M268" s="31">
        <v>0.94</v>
      </c>
    </row>
    <row r="269" spans="1:13" x14ac:dyDescent="0.35">
      <c r="A269" s="1">
        <v>44159</v>
      </c>
      <c r="B269">
        <v>17425</v>
      </c>
      <c r="C269">
        <v>17251</v>
      </c>
      <c r="D269">
        <v>17592</v>
      </c>
      <c r="E269">
        <v>16212</v>
      </c>
      <c r="F269">
        <v>16035</v>
      </c>
      <c r="G269">
        <v>16381</v>
      </c>
      <c r="H269" s="31">
        <v>0.9</v>
      </c>
      <c r="I269" s="31">
        <v>0.89</v>
      </c>
      <c r="J269" s="31">
        <v>0.91</v>
      </c>
      <c r="K269" s="31">
        <v>0.94</v>
      </c>
      <c r="L269" s="31">
        <v>0.93</v>
      </c>
      <c r="M269" s="31">
        <v>0.94</v>
      </c>
    </row>
    <row r="270" spans="1:13" x14ac:dyDescent="0.35">
      <c r="A270" s="1">
        <v>44160</v>
      </c>
      <c r="B270">
        <v>16895</v>
      </c>
      <c r="C270">
        <v>16661</v>
      </c>
      <c r="D270">
        <v>17078</v>
      </c>
      <c r="E270">
        <v>16824</v>
      </c>
      <c r="F270">
        <v>16628</v>
      </c>
      <c r="G270">
        <v>17001</v>
      </c>
      <c r="H270" s="31">
        <v>1</v>
      </c>
      <c r="I270" s="31">
        <v>0.99</v>
      </c>
      <c r="J270" s="31">
        <v>1.01</v>
      </c>
      <c r="K270" s="31">
        <v>0.94</v>
      </c>
      <c r="L270" s="31">
        <v>0.94</v>
      </c>
      <c r="M270" s="31">
        <v>0.95</v>
      </c>
    </row>
    <row r="271" spans="1:13" x14ac:dyDescent="0.35">
      <c r="A271" s="1">
        <v>44161</v>
      </c>
      <c r="B271">
        <v>16012</v>
      </c>
      <c r="C271">
        <v>15836</v>
      </c>
      <c r="D271">
        <v>16185</v>
      </c>
      <c r="E271">
        <v>17201</v>
      </c>
      <c r="F271">
        <v>17008</v>
      </c>
      <c r="G271">
        <v>17374</v>
      </c>
      <c r="H271" s="31">
        <v>1.0900000000000001</v>
      </c>
      <c r="I271" s="31">
        <v>1.08</v>
      </c>
      <c r="J271" s="31">
        <v>1.1000000000000001</v>
      </c>
      <c r="K271" s="31">
        <v>0.96</v>
      </c>
      <c r="L271" s="31">
        <v>0.95</v>
      </c>
      <c r="M271" s="31">
        <v>0.96</v>
      </c>
    </row>
    <row r="272" spans="1:13" x14ac:dyDescent="0.35">
      <c r="A272" s="1">
        <v>44162</v>
      </c>
      <c r="B272">
        <v>16412</v>
      </c>
      <c r="C272">
        <v>16243</v>
      </c>
      <c r="D272">
        <v>16583</v>
      </c>
      <c r="E272">
        <v>16686</v>
      </c>
      <c r="F272">
        <v>16497</v>
      </c>
      <c r="G272">
        <v>16859</v>
      </c>
      <c r="H272" s="31">
        <v>1.04</v>
      </c>
      <c r="I272" s="31">
        <v>1.03</v>
      </c>
      <c r="J272" s="31">
        <v>1.05</v>
      </c>
      <c r="K272" s="31">
        <v>0.98</v>
      </c>
      <c r="L272" s="31">
        <v>0.98</v>
      </c>
      <c r="M272" s="31">
        <v>0.98</v>
      </c>
    </row>
    <row r="273" spans="1:13" x14ac:dyDescent="0.35">
      <c r="A273" s="1">
        <v>44163</v>
      </c>
      <c r="B273">
        <v>15492</v>
      </c>
      <c r="C273">
        <v>15321</v>
      </c>
      <c r="D273">
        <v>15676</v>
      </c>
      <c r="E273">
        <v>16203</v>
      </c>
      <c r="F273">
        <v>16015</v>
      </c>
      <c r="G273">
        <v>16380</v>
      </c>
      <c r="H273" s="31">
        <v>1</v>
      </c>
      <c r="I273" s="31">
        <v>0.99</v>
      </c>
      <c r="J273" s="31">
        <v>1.01</v>
      </c>
      <c r="K273" s="31">
        <v>1</v>
      </c>
      <c r="L273" s="31">
        <v>1</v>
      </c>
      <c r="M273" s="31">
        <v>1.01</v>
      </c>
    </row>
    <row r="274" spans="1:13" x14ac:dyDescent="0.35">
      <c r="A274" s="1">
        <v>44164</v>
      </c>
      <c r="B274">
        <v>15343</v>
      </c>
      <c r="C274">
        <v>15155</v>
      </c>
      <c r="D274">
        <v>15495</v>
      </c>
      <c r="E274">
        <v>15815</v>
      </c>
      <c r="F274">
        <v>15639</v>
      </c>
      <c r="G274">
        <v>15985</v>
      </c>
      <c r="H274" s="31">
        <v>0.94</v>
      </c>
      <c r="I274" s="31">
        <v>0.93</v>
      </c>
      <c r="J274" s="31">
        <v>0.95</v>
      </c>
      <c r="K274" s="31">
        <v>1.03</v>
      </c>
      <c r="L274" s="31">
        <v>1.03</v>
      </c>
      <c r="M274" s="31">
        <v>1.04</v>
      </c>
    </row>
    <row r="275" spans="1:13" x14ac:dyDescent="0.35">
      <c r="A275" s="1">
        <v>44165</v>
      </c>
      <c r="B275">
        <v>20712</v>
      </c>
      <c r="C275">
        <v>20477</v>
      </c>
      <c r="D275">
        <v>20889</v>
      </c>
      <c r="E275">
        <v>16990</v>
      </c>
      <c r="F275">
        <v>16799</v>
      </c>
      <c r="G275">
        <v>17161</v>
      </c>
      <c r="H275" s="31">
        <v>0.99</v>
      </c>
      <c r="I275" s="31">
        <v>0.98</v>
      </c>
      <c r="J275" s="31">
        <v>0.99</v>
      </c>
      <c r="K275" s="31">
        <v>1.07</v>
      </c>
      <c r="L275" s="31">
        <v>1.06</v>
      </c>
      <c r="M275" s="31">
        <v>1.07</v>
      </c>
    </row>
    <row r="276" spans="1:13" x14ac:dyDescent="0.35">
      <c r="A276" s="1">
        <v>44166</v>
      </c>
      <c r="B276">
        <v>20739</v>
      </c>
      <c r="C276">
        <v>20535</v>
      </c>
      <c r="D276">
        <v>20948</v>
      </c>
      <c r="E276">
        <v>18071</v>
      </c>
      <c r="F276">
        <v>17872</v>
      </c>
      <c r="G276">
        <v>18252</v>
      </c>
      <c r="H276" s="31">
        <v>1.08</v>
      </c>
      <c r="I276" s="31">
        <v>1.07</v>
      </c>
      <c r="J276" s="31">
        <v>1.0900000000000001</v>
      </c>
      <c r="K276" s="31">
        <v>1.0900000000000001</v>
      </c>
      <c r="L276" s="31">
        <v>1.08</v>
      </c>
      <c r="M276" s="31">
        <v>1.0900000000000001</v>
      </c>
    </row>
    <row r="277" spans="1:13" x14ac:dyDescent="0.35">
      <c r="A277" s="1">
        <v>44167</v>
      </c>
      <c r="B277">
        <v>20604</v>
      </c>
      <c r="C277">
        <v>20386</v>
      </c>
      <c r="D277">
        <v>20838</v>
      </c>
      <c r="E277">
        <v>19349</v>
      </c>
      <c r="F277">
        <v>19138</v>
      </c>
      <c r="G277">
        <v>19542</v>
      </c>
      <c r="H277" s="31">
        <v>1.19</v>
      </c>
      <c r="I277" s="31">
        <v>1.19</v>
      </c>
      <c r="J277" s="31">
        <v>1.2</v>
      </c>
      <c r="K277" s="31">
        <v>1.1200000000000001</v>
      </c>
      <c r="L277" s="31">
        <v>1.1200000000000001</v>
      </c>
      <c r="M277" s="31">
        <v>1.1299999999999999</v>
      </c>
    </row>
    <row r="278" spans="1:13" x14ac:dyDescent="0.35">
      <c r="A278" s="1">
        <v>44168</v>
      </c>
      <c r="B278">
        <v>20867</v>
      </c>
      <c r="C278">
        <v>20644</v>
      </c>
      <c r="D278">
        <v>21037</v>
      </c>
      <c r="E278">
        <v>20730</v>
      </c>
      <c r="F278">
        <v>20510</v>
      </c>
      <c r="G278">
        <v>20928</v>
      </c>
      <c r="H278" s="31">
        <v>1.31</v>
      </c>
      <c r="I278" s="31">
        <v>1.3</v>
      </c>
      <c r="J278" s="31">
        <v>1.32</v>
      </c>
      <c r="K278" s="31">
        <v>1.1399999999999999</v>
      </c>
      <c r="L278" s="31">
        <v>1.1399999999999999</v>
      </c>
      <c r="M278" s="31">
        <v>1.1499999999999999</v>
      </c>
    </row>
    <row r="279" spans="1:13" x14ac:dyDescent="0.35">
      <c r="A279" s="1">
        <v>44169</v>
      </c>
      <c r="B279">
        <v>21540</v>
      </c>
      <c r="C279">
        <v>21351</v>
      </c>
      <c r="D279">
        <v>21740</v>
      </c>
      <c r="E279">
        <v>20937</v>
      </c>
      <c r="F279">
        <v>20729</v>
      </c>
      <c r="G279">
        <v>21141</v>
      </c>
      <c r="H279" s="31">
        <v>1.23</v>
      </c>
      <c r="I279" s="31">
        <v>1.22</v>
      </c>
      <c r="J279" s="31">
        <v>1.24</v>
      </c>
      <c r="K279" s="31">
        <v>1.1499999999999999</v>
      </c>
      <c r="L279" s="31">
        <v>1.1499999999999999</v>
      </c>
      <c r="M279" s="31">
        <v>1.1599999999999999</v>
      </c>
    </row>
    <row r="280" spans="1:13" x14ac:dyDescent="0.35">
      <c r="A280" s="1">
        <v>44170</v>
      </c>
      <c r="B280">
        <v>20433</v>
      </c>
      <c r="C280">
        <v>20248</v>
      </c>
      <c r="D280">
        <v>20666</v>
      </c>
      <c r="E280">
        <v>20861</v>
      </c>
      <c r="F280">
        <v>20657</v>
      </c>
      <c r="G280">
        <v>21070</v>
      </c>
      <c r="H280" s="31">
        <v>1.1499999999999999</v>
      </c>
      <c r="I280" s="31">
        <v>1.1499999999999999</v>
      </c>
      <c r="J280" s="31">
        <v>1.1599999999999999</v>
      </c>
      <c r="K280" s="31">
        <v>1.1599999999999999</v>
      </c>
      <c r="L280" s="31">
        <v>1.1599999999999999</v>
      </c>
      <c r="M280" s="31">
        <v>1.17</v>
      </c>
    </row>
    <row r="281" spans="1:13" x14ac:dyDescent="0.35">
      <c r="A281" s="1">
        <v>44171</v>
      </c>
      <c r="B281">
        <v>20792</v>
      </c>
      <c r="C281">
        <v>20621</v>
      </c>
      <c r="D281">
        <v>20971</v>
      </c>
      <c r="E281">
        <v>20908</v>
      </c>
      <c r="F281">
        <v>20716</v>
      </c>
      <c r="G281">
        <v>21103</v>
      </c>
      <c r="H281" s="31">
        <v>1.08</v>
      </c>
      <c r="I281" s="31">
        <v>1.07</v>
      </c>
      <c r="J281" s="31">
        <v>1.0900000000000001</v>
      </c>
      <c r="K281" s="31">
        <v>1.1599999999999999</v>
      </c>
      <c r="L281" s="31">
        <v>1.1599999999999999</v>
      </c>
      <c r="M281" s="31">
        <v>1.1599999999999999</v>
      </c>
    </row>
    <row r="282" spans="1:13" x14ac:dyDescent="0.35">
      <c r="A282" s="1">
        <v>44172</v>
      </c>
      <c r="B282">
        <v>26076</v>
      </c>
      <c r="C282">
        <v>25841</v>
      </c>
      <c r="D282">
        <v>26289</v>
      </c>
      <c r="E282">
        <v>22210</v>
      </c>
      <c r="F282">
        <v>22015</v>
      </c>
      <c r="G282">
        <v>22416</v>
      </c>
      <c r="H282" s="31">
        <v>1.07</v>
      </c>
      <c r="I282" s="31">
        <v>1.06</v>
      </c>
      <c r="J282" s="31">
        <v>1.08</v>
      </c>
      <c r="K282" s="31">
        <v>1.1499999999999999</v>
      </c>
      <c r="L282" s="31">
        <v>1.1499999999999999</v>
      </c>
      <c r="M282" s="31">
        <v>1.1599999999999999</v>
      </c>
    </row>
    <row r="283" spans="1:13" x14ac:dyDescent="0.35">
      <c r="A283" s="1">
        <v>44173</v>
      </c>
      <c r="B283">
        <v>25860</v>
      </c>
      <c r="C283">
        <v>25621</v>
      </c>
      <c r="D283">
        <v>26059</v>
      </c>
      <c r="E283">
        <v>23290</v>
      </c>
      <c r="F283">
        <v>23083</v>
      </c>
      <c r="G283">
        <v>23496</v>
      </c>
      <c r="H283" s="31">
        <v>1.1100000000000001</v>
      </c>
      <c r="I283" s="31">
        <v>1.1100000000000001</v>
      </c>
      <c r="J283" s="31">
        <v>1.1200000000000001</v>
      </c>
      <c r="K283" s="31">
        <v>1.1499999999999999</v>
      </c>
      <c r="L283" s="31">
        <v>1.1399999999999999</v>
      </c>
      <c r="M283" s="31">
        <v>1.1499999999999999</v>
      </c>
    </row>
    <row r="284" spans="1:13" x14ac:dyDescent="0.35">
      <c r="A284" s="1">
        <v>44174</v>
      </c>
      <c r="B284">
        <v>25170</v>
      </c>
      <c r="C284">
        <v>24968</v>
      </c>
      <c r="D284">
        <v>25379</v>
      </c>
      <c r="E284">
        <v>24475</v>
      </c>
      <c r="F284">
        <v>24263</v>
      </c>
      <c r="G284">
        <v>24674</v>
      </c>
      <c r="H284" s="31">
        <v>1.17</v>
      </c>
      <c r="I284" s="31">
        <v>1.17</v>
      </c>
      <c r="J284" s="31">
        <v>1.18</v>
      </c>
      <c r="K284" s="31">
        <v>1.1299999999999999</v>
      </c>
      <c r="L284" s="31">
        <v>1.1299999999999999</v>
      </c>
      <c r="M284" s="31">
        <v>1.1299999999999999</v>
      </c>
    </row>
    <row r="285" spans="1:13" x14ac:dyDescent="0.35">
      <c r="A285" s="1">
        <v>44175</v>
      </c>
      <c r="B285">
        <v>24654</v>
      </c>
      <c r="C285">
        <v>24423</v>
      </c>
      <c r="D285">
        <v>24874</v>
      </c>
      <c r="E285">
        <v>25440</v>
      </c>
      <c r="F285">
        <v>25213</v>
      </c>
      <c r="G285">
        <v>25650</v>
      </c>
      <c r="H285" s="31">
        <v>1.22</v>
      </c>
      <c r="I285" s="31">
        <v>1.21</v>
      </c>
      <c r="J285" s="31">
        <v>1.22</v>
      </c>
      <c r="K285" s="31">
        <v>1.1100000000000001</v>
      </c>
      <c r="L285" s="31">
        <v>1.1000000000000001</v>
      </c>
      <c r="M285" s="31">
        <v>1.1100000000000001</v>
      </c>
    </row>
    <row r="286" spans="1:13" x14ac:dyDescent="0.35">
      <c r="A286" s="1">
        <v>44176</v>
      </c>
      <c r="B286">
        <v>24453</v>
      </c>
      <c r="C286">
        <v>24255</v>
      </c>
      <c r="D286">
        <v>24673</v>
      </c>
      <c r="E286">
        <v>25034</v>
      </c>
      <c r="F286">
        <v>24817</v>
      </c>
      <c r="G286">
        <v>25246</v>
      </c>
      <c r="H286" s="31">
        <v>1.1299999999999999</v>
      </c>
      <c r="I286" s="31">
        <v>1.1200000000000001</v>
      </c>
      <c r="J286" s="31">
        <v>1.1299999999999999</v>
      </c>
      <c r="K286" s="31">
        <v>1.0900000000000001</v>
      </c>
      <c r="L286" s="31">
        <v>1.08</v>
      </c>
      <c r="M286" s="31">
        <v>1.0900000000000001</v>
      </c>
    </row>
    <row r="287" spans="1:13" x14ac:dyDescent="0.35">
      <c r="A287" s="1">
        <v>44177</v>
      </c>
      <c r="B287">
        <v>23004</v>
      </c>
      <c r="C287">
        <v>22818</v>
      </c>
      <c r="D287">
        <v>23211</v>
      </c>
      <c r="E287">
        <v>24320</v>
      </c>
      <c r="F287">
        <v>24116</v>
      </c>
      <c r="G287">
        <v>24534</v>
      </c>
      <c r="H287" s="31">
        <v>1.04</v>
      </c>
      <c r="I287" s="31">
        <v>1.04</v>
      </c>
      <c r="J287" s="31">
        <v>1.05</v>
      </c>
      <c r="K287" s="31">
        <v>1.07</v>
      </c>
      <c r="L287" s="31">
        <v>1.06</v>
      </c>
      <c r="M287" s="31">
        <v>1.07</v>
      </c>
    </row>
    <row r="288" spans="1:13" x14ac:dyDescent="0.35">
      <c r="A288" s="1">
        <v>44178</v>
      </c>
      <c r="B288">
        <v>22264</v>
      </c>
      <c r="C288">
        <v>22015</v>
      </c>
      <c r="D288">
        <v>22478</v>
      </c>
      <c r="E288">
        <v>23594</v>
      </c>
      <c r="F288">
        <v>23378</v>
      </c>
      <c r="G288">
        <v>23809</v>
      </c>
      <c r="H288" s="31">
        <v>0.96</v>
      </c>
      <c r="I288" s="31">
        <v>0.96</v>
      </c>
      <c r="J288" s="31">
        <v>0.97</v>
      </c>
      <c r="K288" s="31">
        <v>1.05</v>
      </c>
      <c r="L288" s="31">
        <v>1.05</v>
      </c>
      <c r="M288" s="31">
        <v>1.06</v>
      </c>
    </row>
    <row r="289" spans="1:13" x14ac:dyDescent="0.35">
      <c r="A289" s="1">
        <v>44179</v>
      </c>
      <c r="B289">
        <v>28019</v>
      </c>
      <c r="C289">
        <v>27762</v>
      </c>
      <c r="D289">
        <v>28233</v>
      </c>
      <c r="E289">
        <v>24435</v>
      </c>
      <c r="F289">
        <v>24212</v>
      </c>
      <c r="G289">
        <v>24649</v>
      </c>
      <c r="H289" s="31">
        <v>0.96</v>
      </c>
      <c r="I289" s="31">
        <v>0.95</v>
      </c>
      <c r="J289" s="31">
        <v>0.97</v>
      </c>
      <c r="K289" s="31">
        <v>1.04</v>
      </c>
      <c r="L289" s="31">
        <v>1.04</v>
      </c>
      <c r="M289" s="31">
        <v>1.04</v>
      </c>
    </row>
    <row r="290" spans="1:13" x14ac:dyDescent="0.35">
      <c r="A290" s="1">
        <v>44180</v>
      </c>
      <c r="B290">
        <v>26532</v>
      </c>
      <c r="C290">
        <v>26288</v>
      </c>
      <c r="D290">
        <v>26777</v>
      </c>
      <c r="E290">
        <v>24955</v>
      </c>
      <c r="F290">
        <v>24721</v>
      </c>
      <c r="G290">
        <v>25175</v>
      </c>
      <c r="H290" s="31">
        <v>1</v>
      </c>
      <c r="I290" s="31">
        <v>0.99</v>
      </c>
      <c r="J290" s="31">
        <v>1</v>
      </c>
      <c r="K290" s="31">
        <v>1.03</v>
      </c>
      <c r="L290" s="31">
        <v>1.02</v>
      </c>
      <c r="M290" s="31">
        <v>1.03</v>
      </c>
    </row>
    <row r="291" spans="1:13" x14ac:dyDescent="0.35">
      <c r="A291" s="1">
        <v>44181</v>
      </c>
      <c r="B291">
        <v>25421</v>
      </c>
      <c r="C291">
        <v>25173</v>
      </c>
      <c r="D291">
        <v>25632</v>
      </c>
      <c r="E291">
        <v>25559</v>
      </c>
      <c r="F291">
        <v>25310</v>
      </c>
      <c r="G291">
        <v>25780</v>
      </c>
      <c r="H291" s="31">
        <v>1.05</v>
      </c>
      <c r="I291" s="31">
        <v>1.04</v>
      </c>
      <c r="J291" s="31">
        <v>1.06</v>
      </c>
      <c r="K291" s="31">
        <v>1.01</v>
      </c>
      <c r="L291" s="31">
        <v>1.01</v>
      </c>
      <c r="M291" s="31">
        <v>1.01</v>
      </c>
    </row>
    <row r="292" spans="1:13" x14ac:dyDescent="0.35">
      <c r="A292" s="1">
        <v>44182</v>
      </c>
      <c r="B292">
        <v>23733</v>
      </c>
      <c r="C292">
        <v>23508</v>
      </c>
      <c r="D292">
        <v>23911</v>
      </c>
      <c r="E292">
        <v>25926</v>
      </c>
      <c r="F292">
        <v>25683</v>
      </c>
      <c r="G292">
        <v>26138</v>
      </c>
      <c r="H292" s="31">
        <v>1.1000000000000001</v>
      </c>
      <c r="I292" s="31">
        <v>1.0900000000000001</v>
      </c>
      <c r="J292" s="31">
        <v>1.1100000000000001</v>
      </c>
      <c r="K292" s="31">
        <v>0.99</v>
      </c>
      <c r="L292" s="31">
        <v>0.99</v>
      </c>
      <c r="M292" s="31">
        <v>1</v>
      </c>
    </row>
    <row r="293" spans="1:13" x14ac:dyDescent="0.35">
      <c r="A293" s="1">
        <v>44183</v>
      </c>
      <c r="B293">
        <v>23107</v>
      </c>
      <c r="C293">
        <v>22913</v>
      </c>
      <c r="D293">
        <v>23324</v>
      </c>
      <c r="E293">
        <v>24698</v>
      </c>
      <c r="F293">
        <v>24470</v>
      </c>
      <c r="G293">
        <v>24911</v>
      </c>
      <c r="H293" s="31">
        <v>1.01</v>
      </c>
      <c r="I293" s="31">
        <v>1</v>
      </c>
      <c r="J293" s="31">
        <v>1.02</v>
      </c>
      <c r="K293" s="31">
        <v>0.97</v>
      </c>
      <c r="L293" s="31">
        <v>0.97</v>
      </c>
      <c r="M293" s="31">
        <v>0.98</v>
      </c>
    </row>
    <row r="294" spans="1:13" x14ac:dyDescent="0.35">
      <c r="A294" s="1">
        <v>44184</v>
      </c>
      <c r="B294">
        <v>20616</v>
      </c>
      <c r="C294">
        <v>20407</v>
      </c>
      <c r="D294">
        <v>20782</v>
      </c>
      <c r="E294">
        <v>23219</v>
      </c>
      <c r="F294">
        <v>23000</v>
      </c>
      <c r="G294">
        <v>23412</v>
      </c>
      <c r="H294" s="31">
        <v>0.93</v>
      </c>
      <c r="I294" s="31">
        <v>0.92</v>
      </c>
      <c r="J294" s="31">
        <v>0.94</v>
      </c>
      <c r="K294" s="31">
        <v>0.96</v>
      </c>
      <c r="L294" s="31">
        <v>0.96</v>
      </c>
      <c r="M294" s="31">
        <v>0.96</v>
      </c>
    </row>
    <row r="295" spans="1:13" x14ac:dyDescent="0.35">
      <c r="A295" s="1">
        <v>44185</v>
      </c>
      <c r="B295">
        <v>19976</v>
      </c>
      <c r="C295">
        <v>19764</v>
      </c>
      <c r="D295">
        <v>20161</v>
      </c>
      <c r="E295">
        <v>21858</v>
      </c>
      <c r="F295">
        <v>21648</v>
      </c>
      <c r="G295">
        <v>22044</v>
      </c>
      <c r="H295" s="31">
        <v>0.86</v>
      </c>
      <c r="I295" s="31">
        <v>0.85</v>
      </c>
      <c r="J295" s="31">
        <v>0.86</v>
      </c>
      <c r="K295" s="31">
        <v>0.94</v>
      </c>
      <c r="L295" s="31">
        <v>0.93</v>
      </c>
      <c r="M295" s="31">
        <v>0.94</v>
      </c>
    </row>
    <row r="296" spans="1:13" x14ac:dyDescent="0.35">
      <c r="A296" s="1">
        <v>44186</v>
      </c>
      <c r="B296">
        <v>23036</v>
      </c>
      <c r="C296">
        <v>22792</v>
      </c>
      <c r="D296">
        <v>23237</v>
      </c>
      <c r="E296">
        <v>21684</v>
      </c>
      <c r="F296">
        <v>21469</v>
      </c>
      <c r="G296">
        <v>21876</v>
      </c>
      <c r="H296" s="31">
        <v>0.84</v>
      </c>
      <c r="I296" s="31">
        <v>0.83</v>
      </c>
      <c r="J296" s="31">
        <v>0.84</v>
      </c>
      <c r="K296" s="31">
        <v>0.91</v>
      </c>
      <c r="L296" s="31">
        <v>0.91</v>
      </c>
      <c r="M296" s="31">
        <v>0.91</v>
      </c>
    </row>
    <row r="297" spans="1:13" x14ac:dyDescent="0.35">
      <c r="A297" s="1">
        <v>44187</v>
      </c>
      <c r="B297">
        <v>20566</v>
      </c>
      <c r="C297">
        <v>20356</v>
      </c>
      <c r="D297">
        <v>20737</v>
      </c>
      <c r="E297">
        <v>21049</v>
      </c>
      <c r="F297">
        <v>20830</v>
      </c>
      <c r="G297">
        <v>21229</v>
      </c>
      <c r="H297" s="31">
        <v>0.85</v>
      </c>
      <c r="I297" s="31">
        <v>0.85</v>
      </c>
      <c r="J297" s="31">
        <v>0.86</v>
      </c>
      <c r="K297" s="31">
        <v>0.88</v>
      </c>
      <c r="L297" s="31">
        <v>0.88</v>
      </c>
      <c r="M297" s="31">
        <v>0.88</v>
      </c>
    </row>
    <row r="298" spans="1:13" x14ac:dyDescent="0.35">
      <c r="A298" s="1">
        <v>44188</v>
      </c>
      <c r="B298">
        <v>18525</v>
      </c>
      <c r="C298">
        <v>18326</v>
      </c>
      <c r="D298">
        <v>18744</v>
      </c>
      <c r="E298">
        <v>20526</v>
      </c>
      <c r="F298">
        <v>20309</v>
      </c>
      <c r="G298">
        <v>20720</v>
      </c>
      <c r="H298" s="31">
        <v>0.88</v>
      </c>
      <c r="I298" s="31">
        <v>0.88</v>
      </c>
      <c r="J298" s="31">
        <v>0.89</v>
      </c>
      <c r="K298" s="31">
        <v>0.85</v>
      </c>
      <c r="L298" s="31">
        <v>0.85</v>
      </c>
      <c r="M298" s="31">
        <v>0.85</v>
      </c>
    </row>
    <row r="299" spans="1:13" x14ac:dyDescent="0.35">
      <c r="A299" s="1">
        <v>44189</v>
      </c>
      <c r="B299">
        <v>16484</v>
      </c>
      <c r="C299">
        <v>16288</v>
      </c>
      <c r="D299">
        <v>16660</v>
      </c>
      <c r="E299">
        <v>19653</v>
      </c>
      <c r="F299">
        <v>19440</v>
      </c>
      <c r="G299">
        <v>19844</v>
      </c>
      <c r="H299" s="31">
        <v>0.9</v>
      </c>
      <c r="I299" s="31">
        <v>0.89</v>
      </c>
      <c r="J299" s="31">
        <v>0.9</v>
      </c>
      <c r="K299" s="31">
        <v>0.83</v>
      </c>
      <c r="L299" s="31">
        <v>0.82</v>
      </c>
      <c r="M299" s="31">
        <v>0.83</v>
      </c>
    </row>
    <row r="300" spans="1:13" x14ac:dyDescent="0.35">
      <c r="A300" s="1">
        <v>44190</v>
      </c>
      <c r="B300">
        <v>14918</v>
      </c>
      <c r="C300">
        <v>14749</v>
      </c>
      <c r="D300">
        <v>15119</v>
      </c>
      <c r="E300">
        <v>17624</v>
      </c>
      <c r="F300">
        <v>17430</v>
      </c>
      <c r="G300">
        <v>17815</v>
      </c>
      <c r="H300" s="31">
        <v>0.81</v>
      </c>
      <c r="I300" s="31">
        <v>0.81</v>
      </c>
      <c r="J300" s="31">
        <v>0.82</v>
      </c>
      <c r="K300" s="31">
        <v>0.83</v>
      </c>
      <c r="L300" s="31">
        <v>0.83</v>
      </c>
      <c r="M300" s="31">
        <v>0.83</v>
      </c>
    </row>
    <row r="301" spans="1:13" x14ac:dyDescent="0.35">
      <c r="A301" s="1">
        <v>44191</v>
      </c>
      <c r="B301">
        <v>16300</v>
      </c>
      <c r="C301">
        <v>16135</v>
      </c>
      <c r="D301">
        <v>16466</v>
      </c>
      <c r="E301">
        <v>16557</v>
      </c>
      <c r="F301">
        <v>16374</v>
      </c>
      <c r="G301">
        <v>16747</v>
      </c>
      <c r="H301" s="31">
        <v>0.79</v>
      </c>
      <c r="I301" s="31">
        <v>0.78</v>
      </c>
      <c r="J301" s="31">
        <v>0.79</v>
      </c>
      <c r="K301" s="31">
        <v>0.86</v>
      </c>
      <c r="L301" s="31">
        <v>0.85</v>
      </c>
      <c r="M301" s="31">
        <v>0.86</v>
      </c>
    </row>
    <row r="302" spans="1:13" x14ac:dyDescent="0.35">
      <c r="A302" s="1">
        <v>44192</v>
      </c>
      <c r="B302">
        <v>18083</v>
      </c>
      <c r="C302">
        <v>17916</v>
      </c>
      <c r="D302">
        <v>18278</v>
      </c>
      <c r="E302">
        <v>16446</v>
      </c>
      <c r="F302">
        <v>16272</v>
      </c>
      <c r="G302">
        <v>16631</v>
      </c>
      <c r="H302" s="31">
        <v>0.8</v>
      </c>
      <c r="I302" s="31">
        <v>0.8</v>
      </c>
      <c r="J302" s="31">
        <v>0.81</v>
      </c>
      <c r="K302" s="31">
        <v>0.89</v>
      </c>
      <c r="L302" s="31">
        <v>0.89</v>
      </c>
      <c r="M302" s="31">
        <v>0.9</v>
      </c>
    </row>
    <row r="303" spans="1:13" x14ac:dyDescent="0.35">
      <c r="A303" s="1">
        <v>44193</v>
      </c>
      <c r="B303">
        <v>22344</v>
      </c>
      <c r="C303">
        <v>22138</v>
      </c>
      <c r="D303">
        <v>22542</v>
      </c>
      <c r="E303">
        <v>17911</v>
      </c>
      <c r="F303">
        <v>17734</v>
      </c>
      <c r="G303">
        <v>18101</v>
      </c>
      <c r="H303" s="31">
        <v>0.91</v>
      </c>
      <c r="I303" s="31">
        <v>0.91</v>
      </c>
      <c r="J303" s="31">
        <v>0.92</v>
      </c>
      <c r="K303" s="31">
        <v>0.93</v>
      </c>
      <c r="L303" s="31">
        <v>0.93</v>
      </c>
      <c r="M303" s="31">
        <v>0.94</v>
      </c>
    </row>
    <row r="304" spans="1:13" x14ac:dyDescent="0.35">
      <c r="A304" s="1">
        <v>44194</v>
      </c>
      <c r="B304">
        <v>18571</v>
      </c>
      <c r="C304">
        <v>18379</v>
      </c>
      <c r="D304">
        <v>18789</v>
      </c>
      <c r="E304">
        <v>18824</v>
      </c>
      <c r="F304">
        <v>18642</v>
      </c>
      <c r="G304">
        <v>19019</v>
      </c>
      <c r="H304" s="31">
        <v>1.07</v>
      </c>
      <c r="I304" s="31">
        <v>1.06</v>
      </c>
      <c r="J304" s="31">
        <v>1.08</v>
      </c>
      <c r="K304" s="31">
        <v>0.95</v>
      </c>
      <c r="L304" s="31">
        <v>0.94</v>
      </c>
      <c r="M304" s="31">
        <v>0.95</v>
      </c>
    </row>
    <row r="305" spans="1:13" x14ac:dyDescent="0.35">
      <c r="A305" s="1">
        <v>44195</v>
      </c>
      <c r="B305">
        <v>16289</v>
      </c>
      <c r="C305">
        <v>16110</v>
      </c>
      <c r="D305">
        <v>16462</v>
      </c>
      <c r="E305">
        <v>18822</v>
      </c>
      <c r="F305">
        <v>18636</v>
      </c>
      <c r="G305">
        <v>19017</v>
      </c>
      <c r="H305" s="31">
        <v>1.1399999999999999</v>
      </c>
      <c r="I305" s="31">
        <v>1.1299999999999999</v>
      </c>
      <c r="J305" s="31">
        <v>1.1399999999999999</v>
      </c>
      <c r="K305" s="31">
        <v>0.95</v>
      </c>
      <c r="L305" s="31">
        <v>0.94</v>
      </c>
      <c r="M305" s="31">
        <v>0.95</v>
      </c>
    </row>
    <row r="306" spans="1:13" x14ac:dyDescent="0.35">
      <c r="A306" s="1">
        <v>44196</v>
      </c>
      <c r="B306">
        <v>14568</v>
      </c>
      <c r="C306">
        <v>14422</v>
      </c>
      <c r="D306">
        <v>14716</v>
      </c>
      <c r="E306">
        <v>17943</v>
      </c>
      <c r="F306">
        <v>17762</v>
      </c>
      <c r="G306">
        <v>18127</v>
      </c>
      <c r="H306" s="31">
        <v>1.0900000000000001</v>
      </c>
      <c r="I306" s="31">
        <v>1.08</v>
      </c>
      <c r="J306" s="31">
        <v>1.1000000000000001</v>
      </c>
      <c r="K306" s="31">
        <v>0.95</v>
      </c>
      <c r="L306" s="31">
        <v>0.95</v>
      </c>
      <c r="M306" s="31">
        <v>0.96</v>
      </c>
    </row>
    <row r="307" spans="1:13" x14ac:dyDescent="0.35">
      <c r="A307" s="1">
        <v>44197</v>
      </c>
      <c r="B307">
        <v>15010</v>
      </c>
      <c r="C307">
        <v>14842</v>
      </c>
      <c r="D307">
        <v>15190</v>
      </c>
      <c r="E307">
        <v>16109</v>
      </c>
      <c r="F307">
        <v>15938</v>
      </c>
      <c r="G307">
        <v>16289</v>
      </c>
      <c r="H307" s="31">
        <v>0.9</v>
      </c>
      <c r="I307" s="31">
        <v>0.89</v>
      </c>
      <c r="J307" s="31">
        <v>0.91</v>
      </c>
      <c r="K307" s="31">
        <v>0.97</v>
      </c>
      <c r="L307" s="31">
        <v>0.96</v>
      </c>
      <c r="M307" s="31">
        <v>0.97</v>
      </c>
    </row>
    <row r="308" spans="1:13" x14ac:dyDescent="0.35">
      <c r="A308" s="1">
        <v>44198</v>
      </c>
      <c r="B308">
        <v>16110</v>
      </c>
      <c r="C308">
        <v>15950</v>
      </c>
      <c r="D308">
        <v>16272</v>
      </c>
      <c r="E308">
        <v>15494</v>
      </c>
      <c r="F308">
        <v>15331</v>
      </c>
      <c r="G308">
        <v>15660</v>
      </c>
      <c r="H308" s="31">
        <v>0.82</v>
      </c>
      <c r="I308" s="31">
        <v>0.81</v>
      </c>
      <c r="J308" s="31">
        <v>0.83</v>
      </c>
      <c r="K308" s="31">
        <v>0.98</v>
      </c>
      <c r="L308" s="31">
        <v>0.98</v>
      </c>
      <c r="M308" s="31">
        <v>0.98</v>
      </c>
    </row>
    <row r="309" spans="1:13" x14ac:dyDescent="0.35">
      <c r="A309" s="1">
        <v>44199</v>
      </c>
      <c r="B309">
        <v>17560</v>
      </c>
      <c r="C309">
        <v>17380</v>
      </c>
      <c r="D309">
        <v>17758</v>
      </c>
      <c r="E309">
        <v>15812</v>
      </c>
      <c r="F309">
        <v>15648</v>
      </c>
      <c r="G309">
        <v>15984</v>
      </c>
      <c r="H309" s="31">
        <v>0.84</v>
      </c>
      <c r="I309" s="31">
        <v>0.83</v>
      </c>
      <c r="J309" s="31">
        <v>0.85</v>
      </c>
      <c r="K309" s="31">
        <v>0.99</v>
      </c>
      <c r="L309" s="31">
        <v>0.98</v>
      </c>
      <c r="M309" s="31">
        <v>0.99</v>
      </c>
    </row>
    <row r="310" spans="1:13" x14ac:dyDescent="0.35">
      <c r="A310" s="1">
        <v>44200</v>
      </c>
      <c r="B310">
        <v>21342</v>
      </c>
      <c r="C310">
        <v>21166</v>
      </c>
      <c r="D310">
        <v>21536</v>
      </c>
      <c r="E310">
        <v>17506</v>
      </c>
      <c r="F310">
        <v>17334</v>
      </c>
      <c r="G310">
        <v>17689</v>
      </c>
      <c r="H310" s="31">
        <v>0.98</v>
      </c>
      <c r="I310" s="31">
        <v>0.97</v>
      </c>
      <c r="J310" s="31">
        <v>0.98</v>
      </c>
      <c r="K310" s="31">
        <v>0.99</v>
      </c>
      <c r="L310" s="31">
        <v>0.99</v>
      </c>
      <c r="M310" s="31">
        <v>0.99</v>
      </c>
    </row>
    <row r="311" spans="1:13" x14ac:dyDescent="0.35">
      <c r="A311" s="1">
        <v>44201</v>
      </c>
      <c r="B311">
        <v>19162</v>
      </c>
      <c r="C311">
        <v>18976</v>
      </c>
      <c r="D311">
        <v>19340</v>
      </c>
      <c r="E311">
        <v>18544</v>
      </c>
      <c r="F311">
        <v>18368</v>
      </c>
      <c r="G311">
        <v>18726</v>
      </c>
      <c r="H311" s="31">
        <v>1.1499999999999999</v>
      </c>
      <c r="I311" s="31">
        <v>1.1399999999999999</v>
      </c>
      <c r="J311" s="31">
        <v>1.1599999999999999</v>
      </c>
      <c r="K311" s="31">
        <v>1</v>
      </c>
      <c r="L311" s="31">
        <v>0.99</v>
      </c>
      <c r="M311" s="31">
        <v>1</v>
      </c>
    </row>
    <row r="312" spans="1:13" x14ac:dyDescent="0.35">
      <c r="A312" s="1">
        <v>44202</v>
      </c>
      <c r="B312">
        <v>17011</v>
      </c>
      <c r="C312">
        <v>16822</v>
      </c>
      <c r="D312">
        <v>17193</v>
      </c>
      <c r="E312">
        <v>18769</v>
      </c>
      <c r="F312">
        <v>18586</v>
      </c>
      <c r="G312">
        <v>18957</v>
      </c>
      <c r="H312" s="31">
        <v>1.21</v>
      </c>
      <c r="I312" s="31">
        <v>1.2</v>
      </c>
      <c r="J312" s="31">
        <v>1.22</v>
      </c>
      <c r="K312" s="31">
        <v>1.01</v>
      </c>
      <c r="L312" s="31">
        <v>1.01</v>
      </c>
      <c r="M312" s="31">
        <v>1.02</v>
      </c>
    </row>
    <row r="313" spans="1:13" x14ac:dyDescent="0.35">
      <c r="A313" s="1">
        <v>44203</v>
      </c>
      <c r="B313">
        <v>15612</v>
      </c>
      <c r="C313">
        <v>15422</v>
      </c>
      <c r="D313">
        <v>15770</v>
      </c>
      <c r="E313">
        <v>18282</v>
      </c>
      <c r="F313">
        <v>18096</v>
      </c>
      <c r="G313">
        <v>18460</v>
      </c>
      <c r="H313" s="31">
        <v>1.1599999999999999</v>
      </c>
      <c r="I313" s="31">
        <v>1.1499999999999999</v>
      </c>
      <c r="J313" s="31">
        <v>1.17</v>
      </c>
      <c r="K313" s="31">
        <v>1.02</v>
      </c>
      <c r="L313" s="31">
        <v>1.02</v>
      </c>
      <c r="M313" s="31">
        <v>1.03</v>
      </c>
    </row>
    <row r="314" spans="1:13" x14ac:dyDescent="0.35">
      <c r="A314" s="1">
        <v>44204</v>
      </c>
      <c r="B314">
        <v>15393</v>
      </c>
      <c r="C314">
        <v>15218</v>
      </c>
      <c r="D314">
        <v>15582</v>
      </c>
      <c r="E314">
        <v>16795</v>
      </c>
      <c r="F314">
        <v>16609</v>
      </c>
      <c r="G314">
        <v>16971</v>
      </c>
      <c r="H314" s="31">
        <v>0.96</v>
      </c>
      <c r="I314" s="31">
        <v>0.95</v>
      </c>
      <c r="J314" s="31">
        <v>0.97</v>
      </c>
      <c r="K314" s="31">
        <v>1</v>
      </c>
      <c r="L314" s="31">
        <v>0.99</v>
      </c>
      <c r="M314" s="31">
        <v>1</v>
      </c>
    </row>
    <row r="315" spans="1:13" x14ac:dyDescent="0.35">
      <c r="A315" s="1">
        <v>44205</v>
      </c>
      <c r="B315">
        <v>13360</v>
      </c>
      <c r="C315">
        <v>13159</v>
      </c>
      <c r="D315">
        <v>13519</v>
      </c>
      <c r="E315">
        <v>15344</v>
      </c>
      <c r="F315">
        <v>15155</v>
      </c>
      <c r="G315">
        <v>15516</v>
      </c>
      <c r="H315" s="31">
        <v>0.83</v>
      </c>
      <c r="I315" s="31">
        <v>0.82</v>
      </c>
      <c r="J315" s="31">
        <v>0.83</v>
      </c>
      <c r="K315" s="31">
        <v>0.96</v>
      </c>
      <c r="L315" s="31">
        <v>0.96</v>
      </c>
      <c r="M315" s="31">
        <v>0.96</v>
      </c>
    </row>
    <row r="316" spans="1:13" x14ac:dyDescent="0.35">
      <c r="A316" s="1">
        <v>44206</v>
      </c>
      <c r="B316">
        <v>13925</v>
      </c>
      <c r="C316">
        <v>13782</v>
      </c>
      <c r="D316">
        <v>14073</v>
      </c>
      <c r="E316">
        <v>14573</v>
      </c>
      <c r="F316">
        <v>14395</v>
      </c>
      <c r="G316">
        <v>14736</v>
      </c>
      <c r="H316" s="31">
        <v>0.78</v>
      </c>
      <c r="I316" s="31">
        <v>0.77</v>
      </c>
      <c r="J316" s="31">
        <v>0.78</v>
      </c>
      <c r="K316" s="31">
        <v>0.91</v>
      </c>
      <c r="L316" s="31">
        <v>0.91</v>
      </c>
      <c r="M316" s="31">
        <v>0.92</v>
      </c>
    </row>
    <row r="317" spans="1:13" x14ac:dyDescent="0.35">
      <c r="A317" s="1">
        <v>44207</v>
      </c>
      <c r="B317">
        <v>16614</v>
      </c>
      <c r="C317">
        <v>16415</v>
      </c>
      <c r="D317">
        <v>16811</v>
      </c>
      <c r="E317">
        <v>14823</v>
      </c>
      <c r="F317">
        <v>14643</v>
      </c>
      <c r="G317">
        <v>14996</v>
      </c>
      <c r="H317" s="31">
        <v>0.81</v>
      </c>
      <c r="I317" s="31">
        <v>0.8</v>
      </c>
      <c r="J317" s="31">
        <v>0.82</v>
      </c>
      <c r="K317" s="31">
        <v>0.88</v>
      </c>
      <c r="L317" s="31">
        <v>0.87</v>
      </c>
      <c r="M317" s="31">
        <v>0.88</v>
      </c>
    </row>
    <row r="318" spans="1:13" x14ac:dyDescent="0.35">
      <c r="A318" s="1">
        <v>44208</v>
      </c>
      <c r="B318">
        <v>15204</v>
      </c>
      <c r="C318">
        <v>15017</v>
      </c>
      <c r="D318">
        <v>15390</v>
      </c>
      <c r="E318">
        <v>14776</v>
      </c>
      <c r="F318">
        <v>14593</v>
      </c>
      <c r="G318">
        <v>14948</v>
      </c>
      <c r="H318" s="31">
        <v>0.88</v>
      </c>
      <c r="I318" s="31">
        <v>0.87</v>
      </c>
      <c r="J318" s="31">
        <v>0.89</v>
      </c>
      <c r="K318" s="31">
        <v>0.88</v>
      </c>
      <c r="L318" s="31">
        <v>0.87</v>
      </c>
      <c r="M318" s="31">
        <v>0.88</v>
      </c>
    </row>
    <row r="319" spans="1:13" x14ac:dyDescent="0.35">
      <c r="A319" s="1">
        <v>44209</v>
      </c>
      <c r="B319">
        <v>14499</v>
      </c>
      <c r="C319">
        <v>14326</v>
      </c>
      <c r="D319">
        <v>14665</v>
      </c>
      <c r="E319">
        <v>15060</v>
      </c>
      <c r="F319">
        <v>14885</v>
      </c>
      <c r="G319">
        <v>15234</v>
      </c>
      <c r="H319" s="31">
        <v>0.98</v>
      </c>
      <c r="I319" s="31">
        <v>0.97</v>
      </c>
      <c r="J319" s="31">
        <v>0.99</v>
      </c>
      <c r="K319" s="31">
        <v>0.88</v>
      </c>
      <c r="L319" s="31">
        <v>0.88</v>
      </c>
      <c r="M319" s="31">
        <v>0.89</v>
      </c>
    </row>
    <row r="320" spans="1:13" x14ac:dyDescent="0.35">
      <c r="A320" s="1">
        <v>44210</v>
      </c>
      <c r="B320">
        <v>13417</v>
      </c>
      <c r="C320">
        <v>13271</v>
      </c>
      <c r="D320">
        <v>13538</v>
      </c>
      <c r="E320">
        <v>14933</v>
      </c>
      <c r="F320">
        <v>14757</v>
      </c>
      <c r="G320">
        <v>15101</v>
      </c>
      <c r="H320" s="31">
        <v>1.02</v>
      </c>
      <c r="I320" s="31">
        <v>1.02</v>
      </c>
      <c r="J320" s="31">
        <v>1.03</v>
      </c>
      <c r="K320" s="31">
        <v>0.9</v>
      </c>
      <c r="L320" s="31">
        <v>0.9</v>
      </c>
      <c r="M320" s="31">
        <v>0.91</v>
      </c>
    </row>
    <row r="321" spans="1:13" x14ac:dyDescent="0.35">
      <c r="A321" s="1">
        <v>44211</v>
      </c>
      <c r="B321">
        <v>13387</v>
      </c>
      <c r="C321">
        <v>13228</v>
      </c>
      <c r="D321">
        <v>13509</v>
      </c>
      <c r="E321">
        <v>14127</v>
      </c>
      <c r="F321">
        <v>13960</v>
      </c>
      <c r="G321">
        <v>14275</v>
      </c>
      <c r="H321" s="31">
        <v>0.95</v>
      </c>
      <c r="I321" s="31">
        <v>0.95</v>
      </c>
      <c r="J321" s="31">
        <v>0.96</v>
      </c>
      <c r="K321" s="31">
        <v>0.92</v>
      </c>
      <c r="L321" s="31">
        <v>0.92</v>
      </c>
      <c r="M321" s="31">
        <v>0.93</v>
      </c>
    </row>
    <row r="322" spans="1:13" x14ac:dyDescent="0.35">
      <c r="A322" s="1">
        <v>44212</v>
      </c>
      <c r="B322">
        <v>11977</v>
      </c>
      <c r="C322">
        <v>11822</v>
      </c>
      <c r="D322">
        <v>12136</v>
      </c>
      <c r="E322">
        <v>13320</v>
      </c>
      <c r="F322">
        <v>13161</v>
      </c>
      <c r="G322">
        <v>13462</v>
      </c>
      <c r="H322" s="31">
        <v>0.9</v>
      </c>
      <c r="I322" s="31">
        <v>0.9</v>
      </c>
      <c r="J322" s="31">
        <v>0.91</v>
      </c>
      <c r="K322" s="31">
        <v>0.93</v>
      </c>
      <c r="L322" s="31">
        <v>0.92</v>
      </c>
      <c r="M322" s="31">
        <v>0.93</v>
      </c>
    </row>
    <row r="323" spans="1:13" x14ac:dyDescent="0.35">
      <c r="A323" s="1">
        <v>44213</v>
      </c>
      <c r="B323">
        <v>12008</v>
      </c>
      <c r="C323">
        <v>11843</v>
      </c>
      <c r="D323">
        <v>12156</v>
      </c>
      <c r="E323">
        <v>12697</v>
      </c>
      <c r="F323">
        <v>12541</v>
      </c>
      <c r="G323">
        <v>12835</v>
      </c>
      <c r="H323" s="31">
        <v>0.84</v>
      </c>
      <c r="I323" s="31">
        <v>0.84</v>
      </c>
      <c r="J323" s="31">
        <v>0.85</v>
      </c>
      <c r="K323" s="31">
        <v>0.94</v>
      </c>
      <c r="L323" s="31">
        <v>0.93</v>
      </c>
      <c r="M323" s="31">
        <v>0.94</v>
      </c>
    </row>
    <row r="324" spans="1:13" x14ac:dyDescent="0.35">
      <c r="A324" s="1">
        <v>44214</v>
      </c>
      <c r="B324">
        <v>15285</v>
      </c>
      <c r="C324">
        <v>15113</v>
      </c>
      <c r="D324">
        <v>15426</v>
      </c>
      <c r="E324">
        <v>13164</v>
      </c>
      <c r="F324">
        <v>13001</v>
      </c>
      <c r="G324">
        <v>13307</v>
      </c>
      <c r="H324" s="31">
        <v>0.88</v>
      </c>
      <c r="I324" s="31">
        <v>0.87</v>
      </c>
      <c r="J324" s="31">
        <v>0.89</v>
      </c>
      <c r="K324" s="31">
        <v>0.94</v>
      </c>
      <c r="L324" s="31">
        <v>0.94</v>
      </c>
      <c r="M324" s="31">
        <v>0.94</v>
      </c>
    </row>
    <row r="325" spans="1:13" x14ac:dyDescent="0.35">
      <c r="A325" s="1">
        <v>44215</v>
      </c>
      <c r="B325">
        <v>13825</v>
      </c>
      <c r="C325">
        <v>13665</v>
      </c>
      <c r="D325">
        <v>13966</v>
      </c>
      <c r="E325">
        <v>13274</v>
      </c>
      <c r="F325">
        <v>13110</v>
      </c>
      <c r="G325">
        <v>13421</v>
      </c>
      <c r="H325" s="31">
        <v>0.94</v>
      </c>
      <c r="I325" s="31">
        <v>0.93</v>
      </c>
      <c r="J325" s="31">
        <v>0.95</v>
      </c>
      <c r="K325" s="31">
        <v>0.94</v>
      </c>
      <c r="L325" s="31">
        <v>0.94</v>
      </c>
      <c r="M325" s="31">
        <v>0.94</v>
      </c>
    </row>
    <row r="326" spans="1:13" x14ac:dyDescent="0.35">
      <c r="A326" s="1">
        <v>44216</v>
      </c>
      <c r="B326">
        <v>13187</v>
      </c>
      <c r="C326">
        <v>13042</v>
      </c>
      <c r="D326">
        <v>13352</v>
      </c>
      <c r="E326">
        <v>13576</v>
      </c>
      <c r="F326">
        <v>13416</v>
      </c>
      <c r="G326">
        <v>13725</v>
      </c>
      <c r="H326" s="31">
        <v>1.02</v>
      </c>
      <c r="I326" s="31">
        <v>1.01</v>
      </c>
      <c r="J326" s="31">
        <v>1.03</v>
      </c>
      <c r="K326" s="31">
        <v>0.94</v>
      </c>
      <c r="L326" s="31">
        <v>0.94</v>
      </c>
      <c r="M326" s="31">
        <v>0.94</v>
      </c>
    </row>
    <row r="327" spans="1:13" x14ac:dyDescent="0.35">
      <c r="A327" s="1">
        <v>44217</v>
      </c>
      <c r="B327">
        <v>11601</v>
      </c>
      <c r="C327">
        <v>11434</v>
      </c>
      <c r="D327">
        <v>11744</v>
      </c>
      <c r="E327">
        <v>13475</v>
      </c>
      <c r="F327">
        <v>13313</v>
      </c>
      <c r="G327">
        <v>13622</v>
      </c>
      <c r="H327" s="31">
        <v>1.06</v>
      </c>
      <c r="I327" s="31">
        <v>1.05</v>
      </c>
      <c r="J327" s="31">
        <v>1.07</v>
      </c>
      <c r="K327" s="31">
        <v>0.93</v>
      </c>
      <c r="L327" s="31">
        <v>0.93</v>
      </c>
      <c r="M327" s="31">
        <v>0.94</v>
      </c>
    </row>
    <row r="328" spans="1:13" x14ac:dyDescent="0.35">
      <c r="A328" s="1">
        <v>44218</v>
      </c>
      <c r="B328">
        <v>11473</v>
      </c>
      <c r="C328">
        <v>11326</v>
      </c>
      <c r="D328">
        <v>11598</v>
      </c>
      <c r="E328">
        <v>12521</v>
      </c>
      <c r="F328">
        <v>12367</v>
      </c>
      <c r="G328">
        <v>12665</v>
      </c>
      <c r="H328" s="31">
        <v>0.95</v>
      </c>
      <c r="I328" s="31">
        <v>0.94</v>
      </c>
      <c r="J328" s="31">
        <v>0.96</v>
      </c>
      <c r="K328" s="31">
        <v>0.93</v>
      </c>
      <c r="L328" s="31">
        <v>0.92</v>
      </c>
      <c r="M328" s="31">
        <v>0.93</v>
      </c>
    </row>
    <row r="329" spans="1:13" x14ac:dyDescent="0.35">
      <c r="A329" s="1">
        <v>44219</v>
      </c>
      <c r="B329">
        <v>10265</v>
      </c>
      <c r="C329">
        <v>10125</v>
      </c>
      <c r="D329">
        <v>10397</v>
      </c>
      <c r="E329">
        <v>11631</v>
      </c>
      <c r="F329">
        <v>11482</v>
      </c>
      <c r="G329">
        <v>11772</v>
      </c>
      <c r="H329" s="31">
        <v>0.88</v>
      </c>
      <c r="I329" s="31">
        <v>0.87</v>
      </c>
      <c r="J329" s="31">
        <v>0.88</v>
      </c>
      <c r="K329" s="31">
        <v>0.92</v>
      </c>
      <c r="L329" s="31">
        <v>0.92</v>
      </c>
      <c r="M329" s="31">
        <v>0.92</v>
      </c>
    </row>
    <row r="330" spans="1:13" x14ac:dyDescent="0.35">
      <c r="A330" s="1">
        <v>44220</v>
      </c>
      <c r="B330">
        <v>9925</v>
      </c>
      <c r="C330">
        <v>9794</v>
      </c>
      <c r="D330">
        <v>10050</v>
      </c>
      <c r="E330">
        <v>10816</v>
      </c>
      <c r="F330">
        <v>10670</v>
      </c>
      <c r="G330">
        <v>10947</v>
      </c>
      <c r="H330" s="31">
        <v>0.8</v>
      </c>
      <c r="I330" s="31">
        <v>0.79</v>
      </c>
      <c r="J330" s="31">
        <v>0.8</v>
      </c>
      <c r="K330" s="31">
        <v>0.91</v>
      </c>
      <c r="L330" s="31">
        <v>0.9</v>
      </c>
      <c r="M330" s="31">
        <v>0.91</v>
      </c>
    </row>
    <row r="331" spans="1:13" x14ac:dyDescent="0.35">
      <c r="A331" s="1">
        <v>44221</v>
      </c>
      <c r="B331">
        <v>12462</v>
      </c>
      <c r="C331">
        <v>12343</v>
      </c>
      <c r="D331">
        <v>12588</v>
      </c>
      <c r="E331">
        <v>11031</v>
      </c>
      <c r="F331">
        <v>10897</v>
      </c>
      <c r="G331">
        <v>11158</v>
      </c>
      <c r="H331" s="31">
        <v>0.82</v>
      </c>
      <c r="I331" s="31">
        <v>0.81</v>
      </c>
      <c r="J331" s="31">
        <v>0.83</v>
      </c>
      <c r="K331" s="31">
        <v>0.9</v>
      </c>
      <c r="L331" s="31">
        <v>0.89</v>
      </c>
      <c r="M331" s="31">
        <v>0.9</v>
      </c>
    </row>
    <row r="332" spans="1:13" x14ac:dyDescent="0.35">
      <c r="A332" s="1">
        <v>44222</v>
      </c>
      <c r="B332">
        <v>11277</v>
      </c>
      <c r="C332">
        <v>11140</v>
      </c>
      <c r="D332">
        <v>11401</v>
      </c>
      <c r="E332">
        <v>10982</v>
      </c>
      <c r="F332">
        <v>10851</v>
      </c>
      <c r="G332">
        <v>11109</v>
      </c>
      <c r="H332" s="31">
        <v>0.88</v>
      </c>
      <c r="I332" s="31">
        <v>0.87</v>
      </c>
      <c r="J332" s="31">
        <v>0.88</v>
      </c>
      <c r="K332" s="31">
        <v>0.88</v>
      </c>
      <c r="L332" s="31">
        <v>0.88</v>
      </c>
      <c r="M332" s="31">
        <v>0.88</v>
      </c>
    </row>
    <row r="333" spans="1:13" x14ac:dyDescent="0.35">
      <c r="A333" s="1">
        <v>44223</v>
      </c>
      <c r="B333">
        <v>10265</v>
      </c>
      <c r="C333">
        <v>10152</v>
      </c>
      <c r="D333">
        <v>10382</v>
      </c>
      <c r="E333">
        <v>10982</v>
      </c>
      <c r="F333">
        <v>10857</v>
      </c>
      <c r="G333">
        <v>11105</v>
      </c>
      <c r="H333" s="31">
        <v>0.94</v>
      </c>
      <c r="I333" s="31">
        <v>0.94</v>
      </c>
      <c r="J333" s="31">
        <v>0.95</v>
      </c>
      <c r="K333" s="31">
        <v>0.88</v>
      </c>
      <c r="L333" s="31">
        <v>0.88</v>
      </c>
      <c r="M333" s="31">
        <v>0.88</v>
      </c>
    </row>
    <row r="334" spans="1:13" x14ac:dyDescent="0.35">
      <c r="A334" s="1">
        <v>44224</v>
      </c>
      <c r="B334">
        <v>9752</v>
      </c>
      <c r="C334">
        <v>9624</v>
      </c>
      <c r="D334">
        <v>9875</v>
      </c>
      <c r="E334">
        <v>10939</v>
      </c>
      <c r="F334">
        <v>10815</v>
      </c>
      <c r="G334">
        <v>11061</v>
      </c>
      <c r="H334" s="31">
        <v>1.01</v>
      </c>
      <c r="I334" s="31">
        <v>1</v>
      </c>
      <c r="J334" s="31">
        <v>1.02</v>
      </c>
      <c r="K334" s="31">
        <v>0.89</v>
      </c>
      <c r="L334" s="31">
        <v>0.88</v>
      </c>
      <c r="M334" s="31">
        <v>0.89</v>
      </c>
    </row>
    <row r="335" spans="1:13" x14ac:dyDescent="0.35">
      <c r="A335" s="1">
        <v>44225</v>
      </c>
      <c r="B335">
        <v>9362</v>
      </c>
      <c r="C335">
        <v>9191</v>
      </c>
      <c r="D335">
        <v>9525</v>
      </c>
      <c r="E335">
        <v>10164</v>
      </c>
      <c r="F335">
        <v>10027</v>
      </c>
      <c r="G335">
        <v>10295</v>
      </c>
      <c r="H335" s="31">
        <v>0.92</v>
      </c>
      <c r="I335" s="31">
        <v>0.91</v>
      </c>
      <c r="J335" s="31">
        <v>0.93</v>
      </c>
      <c r="K335" s="31">
        <v>0.89</v>
      </c>
      <c r="L335" s="31">
        <v>0.89</v>
      </c>
      <c r="M335" s="31">
        <v>0.89</v>
      </c>
    </row>
    <row r="336" spans="1:13" x14ac:dyDescent="0.35">
      <c r="A336" s="1">
        <v>44226</v>
      </c>
      <c r="B336">
        <v>8288</v>
      </c>
      <c r="C336">
        <v>8160</v>
      </c>
      <c r="D336">
        <v>8401</v>
      </c>
      <c r="E336">
        <v>9417</v>
      </c>
      <c r="F336">
        <v>9282</v>
      </c>
      <c r="G336">
        <v>9545</v>
      </c>
      <c r="H336" s="31">
        <v>0.86</v>
      </c>
      <c r="I336" s="31">
        <v>0.85</v>
      </c>
      <c r="J336" s="31">
        <v>0.87</v>
      </c>
      <c r="K336" s="31">
        <v>0.9</v>
      </c>
      <c r="L336" s="31">
        <v>0.9</v>
      </c>
      <c r="M336" s="31">
        <v>0.9</v>
      </c>
    </row>
    <row r="337" spans="1:13" x14ac:dyDescent="0.35">
      <c r="A337" s="1">
        <v>44227</v>
      </c>
      <c r="B337">
        <v>8041</v>
      </c>
      <c r="C337">
        <v>7912</v>
      </c>
      <c r="D337">
        <v>8159</v>
      </c>
      <c r="E337">
        <v>8861</v>
      </c>
      <c r="F337">
        <v>8721</v>
      </c>
      <c r="G337">
        <v>8990</v>
      </c>
      <c r="H337" s="31">
        <v>0.81</v>
      </c>
      <c r="I337" s="31">
        <v>0.8</v>
      </c>
      <c r="J337" s="31">
        <v>0.81</v>
      </c>
      <c r="K337" s="31">
        <v>0.89</v>
      </c>
      <c r="L337" s="31">
        <v>0.89</v>
      </c>
      <c r="M337" s="31">
        <v>0.9</v>
      </c>
    </row>
    <row r="338" spans="1:13" x14ac:dyDescent="0.35">
      <c r="A338" s="1">
        <v>44228</v>
      </c>
      <c r="B338">
        <v>10341</v>
      </c>
      <c r="C338">
        <v>10244</v>
      </c>
      <c r="D338">
        <v>10461</v>
      </c>
      <c r="E338">
        <v>9008</v>
      </c>
      <c r="F338">
        <v>8876</v>
      </c>
      <c r="G338">
        <v>9136</v>
      </c>
      <c r="H338" s="31">
        <v>0.82</v>
      </c>
      <c r="I338" s="31">
        <v>0.82</v>
      </c>
      <c r="J338" s="31">
        <v>0.83</v>
      </c>
      <c r="K338" s="31">
        <v>0.89</v>
      </c>
      <c r="L338" s="31">
        <v>0.89</v>
      </c>
      <c r="M338" s="31">
        <v>0.9</v>
      </c>
    </row>
    <row r="339" spans="1:13" x14ac:dyDescent="0.35">
      <c r="A339" s="1">
        <v>44229</v>
      </c>
      <c r="B339">
        <v>9447</v>
      </c>
      <c r="C339">
        <v>9322</v>
      </c>
      <c r="D339">
        <v>9559</v>
      </c>
      <c r="E339">
        <v>9030</v>
      </c>
      <c r="F339">
        <v>8909</v>
      </c>
      <c r="G339">
        <v>9145</v>
      </c>
      <c r="H339" s="31">
        <v>0.89</v>
      </c>
      <c r="I339" s="31">
        <v>0.88</v>
      </c>
      <c r="J339" s="31">
        <v>0.9</v>
      </c>
      <c r="K339" s="31">
        <v>0.9</v>
      </c>
      <c r="L339" s="31">
        <v>0.89</v>
      </c>
      <c r="M339" s="31">
        <v>0.9</v>
      </c>
    </row>
    <row r="340" spans="1:13" x14ac:dyDescent="0.35">
      <c r="A340" s="1">
        <v>44230</v>
      </c>
      <c r="B340">
        <v>8677</v>
      </c>
      <c r="C340">
        <v>8577</v>
      </c>
      <c r="D340">
        <v>8783</v>
      </c>
      <c r="E340">
        <v>9127</v>
      </c>
      <c r="F340">
        <v>9014</v>
      </c>
      <c r="G340">
        <v>9240</v>
      </c>
      <c r="H340" s="31">
        <v>0.97</v>
      </c>
      <c r="I340" s="31">
        <v>0.96</v>
      </c>
      <c r="J340" s="31">
        <v>0.98</v>
      </c>
      <c r="K340" s="31">
        <v>0.89</v>
      </c>
      <c r="L340" s="31">
        <v>0.89</v>
      </c>
      <c r="M340" s="31">
        <v>0.9</v>
      </c>
    </row>
    <row r="341" spans="1:13" x14ac:dyDescent="0.35">
      <c r="A341" s="1">
        <v>44231</v>
      </c>
      <c r="B341">
        <v>7753</v>
      </c>
      <c r="C341">
        <v>7647</v>
      </c>
      <c r="D341">
        <v>7850</v>
      </c>
      <c r="E341">
        <v>9055</v>
      </c>
      <c r="F341">
        <v>8947</v>
      </c>
      <c r="G341">
        <v>9163</v>
      </c>
      <c r="H341" s="31">
        <v>1.02</v>
      </c>
      <c r="I341" s="31">
        <v>1.01</v>
      </c>
      <c r="J341" s="31">
        <v>1.03</v>
      </c>
      <c r="K341" s="31">
        <v>0.89</v>
      </c>
      <c r="L341" s="31">
        <v>0.89</v>
      </c>
      <c r="M341" s="31">
        <v>0.9</v>
      </c>
    </row>
    <row r="342" spans="1:13" x14ac:dyDescent="0.35">
      <c r="A342" s="1">
        <v>44232</v>
      </c>
      <c r="B342">
        <v>7524</v>
      </c>
      <c r="C342">
        <v>7388</v>
      </c>
      <c r="D342">
        <v>7627</v>
      </c>
      <c r="E342">
        <v>8350</v>
      </c>
      <c r="F342">
        <v>8233</v>
      </c>
      <c r="G342">
        <v>8455</v>
      </c>
      <c r="H342" s="31">
        <v>0.93</v>
      </c>
      <c r="I342" s="31">
        <v>0.92</v>
      </c>
      <c r="J342" s="31">
        <v>0.94</v>
      </c>
      <c r="K342" s="31">
        <v>0.89</v>
      </c>
      <c r="L342" s="31">
        <v>0.89</v>
      </c>
      <c r="M342" s="31">
        <v>0.9</v>
      </c>
    </row>
    <row r="343" spans="1:13" x14ac:dyDescent="0.35">
      <c r="A343" s="1">
        <v>44233</v>
      </c>
      <c r="B343">
        <v>6725</v>
      </c>
      <c r="C343">
        <v>6637</v>
      </c>
      <c r="D343">
        <v>6831</v>
      </c>
      <c r="E343">
        <v>7670</v>
      </c>
      <c r="F343">
        <v>7562</v>
      </c>
      <c r="G343">
        <v>7773</v>
      </c>
      <c r="H343" s="31">
        <v>0.85</v>
      </c>
      <c r="I343" s="31">
        <v>0.84</v>
      </c>
      <c r="J343" s="31">
        <v>0.86</v>
      </c>
      <c r="K343" s="31">
        <v>0.89</v>
      </c>
      <c r="L343" s="31">
        <v>0.89</v>
      </c>
      <c r="M343" s="31">
        <v>0.89</v>
      </c>
    </row>
    <row r="344" spans="1:13" x14ac:dyDescent="0.35">
      <c r="A344" s="1">
        <v>44234</v>
      </c>
      <c r="B344">
        <v>6430</v>
      </c>
      <c r="C344">
        <v>6340</v>
      </c>
      <c r="D344">
        <v>6535</v>
      </c>
      <c r="E344">
        <v>7108</v>
      </c>
      <c r="F344">
        <v>7003</v>
      </c>
      <c r="G344">
        <v>7211</v>
      </c>
      <c r="H344" s="31">
        <v>0.78</v>
      </c>
      <c r="I344" s="31">
        <v>0.77</v>
      </c>
      <c r="J344" s="31">
        <v>0.79</v>
      </c>
      <c r="K344" s="31">
        <v>0.88</v>
      </c>
      <c r="L344" s="31">
        <v>0.88</v>
      </c>
      <c r="M344" s="31">
        <v>0.89</v>
      </c>
    </row>
    <row r="345" spans="1:13" x14ac:dyDescent="0.35">
      <c r="A345" s="1">
        <v>44235</v>
      </c>
      <c r="B345">
        <v>8128</v>
      </c>
      <c r="C345">
        <v>8012</v>
      </c>
      <c r="D345">
        <v>8230</v>
      </c>
      <c r="E345">
        <v>7202</v>
      </c>
      <c r="F345">
        <v>7094</v>
      </c>
      <c r="G345">
        <v>7306</v>
      </c>
      <c r="H345" s="31">
        <v>0.8</v>
      </c>
      <c r="I345" s="31">
        <v>0.79</v>
      </c>
      <c r="J345" s="31">
        <v>0.8</v>
      </c>
      <c r="K345" s="31">
        <v>0.88</v>
      </c>
      <c r="L345" s="31">
        <v>0.88</v>
      </c>
      <c r="M345" s="31">
        <v>0.89</v>
      </c>
    </row>
    <row r="346" spans="1:13" x14ac:dyDescent="0.35">
      <c r="A346" s="1">
        <v>44236</v>
      </c>
      <c r="B346">
        <v>7690</v>
      </c>
      <c r="C346">
        <v>7563</v>
      </c>
      <c r="D346">
        <v>7793</v>
      </c>
      <c r="E346">
        <v>7243</v>
      </c>
      <c r="F346">
        <v>7138</v>
      </c>
      <c r="G346">
        <v>7347</v>
      </c>
      <c r="H346" s="31">
        <v>0.87</v>
      </c>
      <c r="I346" s="31">
        <v>0.86</v>
      </c>
      <c r="J346" s="31">
        <v>0.88</v>
      </c>
      <c r="K346" s="31">
        <v>0.88</v>
      </c>
      <c r="L346" s="31">
        <v>0.88</v>
      </c>
      <c r="M346" s="31">
        <v>0.89</v>
      </c>
    </row>
    <row r="347" spans="1:13" x14ac:dyDescent="0.35">
      <c r="A347" s="1">
        <v>44237</v>
      </c>
      <c r="B347">
        <v>7433</v>
      </c>
      <c r="C347">
        <v>7346</v>
      </c>
      <c r="D347">
        <v>7531</v>
      </c>
      <c r="E347">
        <v>7420</v>
      </c>
      <c r="F347">
        <v>7315</v>
      </c>
      <c r="G347">
        <v>7522</v>
      </c>
      <c r="H347" s="31">
        <v>0.97</v>
      </c>
      <c r="I347" s="31">
        <v>0.96</v>
      </c>
      <c r="J347" s="31">
        <v>0.98</v>
      </c>
      <c r="K347" s="31">
        <v>0.89</v>
      </c>
      <c r="L347" s="31">
        <v>0.88</v>
      </c>
      <c r="M347" s="31">
        <v>0.89</v>
      </c>
    </row>
    <row r="348" spans="1:13" x14ac:dyDescent="0.35">
      <c r="A348" s="1">
        <v>44238</v>
      </c>
      <c r="B348">
        <v>6690</v>
      </c>
      <c r="C348">
        <v>6591</v>
      </c>
      <c r="D348">
        <v>6809</v>
      </c>
      <c r="E348">
        <v>7485</v>
      </c>
      <c r="F348">
        <v>7378</v>
      </c>
      <c r="G348">
        <v>7591</v>
      </c>
      <c r="H348" s="31">
        <v>1.05</v>
      </c>
      <c r="I348" s="31">
        <v>1.04</v>
      </c>
      <c r="J348" s="31">
        <v>1.06</v>
      </c>
      <c r="K348" s="31">
        <v>0.91</v>
      </c>
      <c r="L348" s="31">
        <v>0.91</v>
      </c>
      <c r="M348" s="31">
        <v>0.92</v>
      </c>
    </row>
    <row r="349" spans="1:13" x14ac:dyDescent="0.35">
      <c r="A349" s="1">
        <v>44239</v>
      </c>
      <c r="B349">
        <v>6917</v>
      </c>
      <c r="C349">
        <v>6823</v>
      </c>
      <c r="D349">
        <v>7019</v>
      </c>
      <c r="E349">
        <v>7182</v>
      </c>
      <c r="F349">
        <v>7081</v>
      </c>
      <c r="G349">
        <v>7288</v>
      </c>
      <c r="H349" s="31">
        <v>1</v>
      </c>
      <c r="I349" s="31">
        <v>0.99</v>
      </c>
      <c r="J349" s="31">
        <v>1.01</v>
      </c>
      <c r="K349" s="31">
        <v>0.94</v>
      </c>
      <c r="L349" s="31">
        <v>0.93</v>
      </c>
      <c r="M349" s="31">
        <v>0.94</v>
      </c>
    </row>
    <row r="350" spans="1:13" x14ac:dyDescent="0.35">
      <c r="A350" s="1">
        <v>44240</v>
      </c>
      <c r="B350">
        <v>6424</v>
      </c>
      <c r="C350">
        <v>6344</v>
      </c>
      <c r="D350">
        <v>6526</v>
      </c>
      <c r="E350">
        <v>6866</v>
      </c>
      <c r="F350">
        <v>6776</v>
      </c>
      <c r="G350">
        <v>6971</v>
      </c>
      <c r="H350" s="31">
        <v>0.95</v>
      </c>
      <c r="I350" s="31">
        <v>0.94</v>
      </c>
      <c r="J350" s="31">
        <v>0.96</v>
      </c>
      <c r="K350" s="31">
        <v>0.97</v>
      </c>
      <c r="L350" s="31">
        <v>0.96</v>
      </c>
      <c r="M350" s="31">
        <v>0.97</v>
      </c>
    </row>
    <row r="351" spans="1:13" x14ac:dyDescent="0.35">
      <c r="A351" s="1">
        <v>44241</v>
      </c>
      <c r="B351">
        <v>6637</v>
      </c>
      <c r="C351">
        <v>6545</v>
      </c>
      <c r="D351">
        <v>6750</v>
      </c>
      <c r="E351">
        <v>6667</v>
      </c>
      <c r="F351">
        <v>6576</v>
      </c>
      <c r="G351">
        <v>6776</v>
      </c>
      <c r="H351" s="31">
        <v>0.9</v>
      </c>
      <c r="I351" s="31">
        <v>0.89</v>
      </c>
      <c r="J351" s="31">
        <v>0.91</v>
      </c>
      <c r="K351" s="31">
        <v>0.99</v>
      </c>
      <c r="L351" s="31">
        <v>0.99</v>
      </c>
      <c r="M351" s="31">
        <v>1</v>
      </c>
    </row>
    <row r="352" spans="1:13" x14ac:dyDescent="0.35">
      <c r="A352" s="1">
        <v>44242</v>
      </c>
      <c r="B352">
        <v>8538</v>
      </c>
      <c r="C352">
        <v>8434</v>
      </c>
      <c r="D352">
        <v>8661</v>
      </c>
      <c r="E352">
        <v>7129</v>
      </c>
      <c r="F352">
        <v>7036</v>
      </c>
      <c r="G352">
        <v>7239</v>
      </c>
      <c r="H352" s="31">
        <v>0.95</v>
      </c>
      <c r="I352" s="31">
        <v>0.94</v>
      </c>
      <c r="J352" s="31">
        <v>0.96</v>
      </c>
      <c r="K352" s="31">
        <v>1.02</v>
      </c>
      <c r="L352" s="31">
        <v>1.01</v>
      </c>
      <c r="M352" s="31">
        <v>1.02</v>
      </c>
    </row>
    <row r="353" spans="1:13" x14ac:dyDescent="0.35">
      <c r="A353" s="1">
        <v>44243</v>
      </c>
      <c r="B353">
        <v>8168</v>
      </c>
      <c r="C353">
        <v>8050</v>
      </c>
      <c r="D353">
        <v>8278</v>
      </c>
      <c r="E353">
        <v>7442</v>
      </c>
      <c r="F353">
        <v>7343</v>
      </c>
      <c r="G353">
        <v>7554</v>
      </c>
      <c r="H353" s="31">
        <v>1.04</v>
      </c>
      <c r="I353" s="31">
        <v>1.03</v>
      </c>
      <c r="J353" s="31">
        <v>1.05</v>
      </c>
      <c r="K353" s="31">
        <v>1.03</v>
      </c>
      <c r="L353" s="31">
        <v>1.03</v>
      </c>
      <c r="M353" s="31">
        <v>1.04</v>
      </c>
    </row>
    <row r="354" spans="1:13" x14ac:dyDescent="0.35">
      <c r="A354" s="1">
        <v>44244</v>
      </c>
      <c r="B354">
        <v>8072</v>
      </c>
      <c r="C354">
        <v>7941</v>
      </c>
      <c r="D354">
        <v>8223</v>
      </c>
      <c r="E354">
        <v>7854</v>
      </c>
      <c r="F354">
        <v>7742</v>
      </c>
      <c r="G354">
        <v>7978</v>
      </c>
      <c r="H354" s="31">
        <v>1.1399999999999999</v>
      </c>
      <c r="I354" s="31">
        <v>1.1299999999999999</v>
      </c>
      <c r="J354" s="31">
        <v>1.1499999999999999</v>
      </c>
      <c r="K354" s="31">
        <v>1.05</v>
      </c>
      <c r="L354" s="31">
        <v>1.05</v>
      </c>
      <c r="M354" s="31">
        <v>1.06</v>
      </c>
    </row>
    <row r="355" spans="1:13" x14ac:dyDescent="0.35">
      <c r="A355" s="1">
        <v>44245</v>
      </c>
      <c r="B355">
        <v>7732</v>
      </c>
      <c r="C355">
        <v>7613</v>
      </c>
      <c r="D355">
        <v>7865</v>
      </c>
      <c r="E355">
        <v>8128</v>
      </c>
      <c r="F355">
        <v>8009</v>
      </c>
      <c r="G355">
        <v>8257</v>
      </c>
      <c r="H355" s="31">
        <v>1.22</v>
      </c>
      <c r="I355" s="31">
        <v>1.21</v>
      </c>
      <c r="J355" s="31">
        <v>1.23</v>
      </c>
      <c r="K355" s="31">
        <v>1.06</v>
      </c>
      <c r="L355" s="31">
        <v>1.05</v>
      </c>
      <c r="M355" s="31">
        <v>1.06</v>
      </c>
    </row>
    <row r="356" spans="1:13" x14ac:dyDescent="0.35">
      <c r="A356" s="1">
        <v>44246</v>
      </c>
      <c r="B356">
        <v>7682</v>
      </c>
      <c r="C356">
        <v>7540</v>
      </c>
      <c r="D356">
        <v>7815</v>
      </c>
      <c r="E356">
        <v>7914</v>
      </c>
      <c r="F356">
        <v>7786</v>
      </c>
      <c r="G356">
        <v>8045</v>
      </c>
      <c r="H356" s="31">
        <v>1.1100000000000001</v>
      </c>
      <c r="I356" s="31">
        <v>1.1000000000000001</v>
      </c>
      <c r="J356" s="31">
        <v>1.1200000000000001</v>
      </c>
      <c r="K356" s="31">
        <v>1.07</v>
      </c>
      <c r="L356" s="31">
        <v>1.06</v>
      </c>
      <c r="M356" s="31">
        <v>1.07</v>
      </c>
    </row>
    <row r="357" spans="1:13" x14ac:dyDescent="0.35">
      <c r="A357" s="1">
        <v>44247</v>
      </c>
      <c r="B357">
        <v>7389</v>
      </c>
      <c r="C357">
        <v>7260</v>
      </c>
      <c r="D357">
        <v>7505</v>
      </c>
      <c r="E357">
        <v>7719</v>
      </c>
      <c r="F357">
        <v>7589</v>
      </c>
      <c r="G357">
        <v>7852</v>
      </c>
      <c r="H357" s="31">
        <v>1.04</v>
      </c>
      <c r="I357" s="31">
        <v>1.03</v>
      </c>
      <c r="J357" s="31">
        <v>1.05</v>
      </c>
      <c r="K357" s="31">
        <v>1.06</v>
      </c>
      <c r="L357" s="31">
        <v>1.06</v>
      </c>
      <c r="M357" s="31">
        <v>1.07</v>
      </c>
    </row>
    <row r="358" spans="1:13" x14ac:dyDescent="0.35">
      <c r="A358" s="1">
        <v>44248</v>
      </c>
      <c r="B358">
        <v>7164</v>
      </c>
      <c r="C358">
        <v>7045</v>
      </c>
      <c r="D358">
        <v>7280</v>
      </c>
      <c r="E358">
        <v>7492</v>
      </c>
      <c r="F358">
        <v>7365</v>
      </c>
      <c r="G358">
        <v>7616</v>
      </c>
      <c r="H358" s="31">
        <v>0.95</v>
      </c>
      <c r="I358" s="31">
        <v>0.95</v>
      </c>
      <c r="J358" s="31">
        <v>0.96</v>
      </c>
      <c r="K358" s="31">
        <v>1.05</v>
      </c>
      <c r="L358" s="31">
        <v>1.05</v>
      </c>
      <c r="M358" s="31">
        <v>1.06</v>
      </c>
    </row>
    <row r="359" spans="1:13" x14ac:dyDescent="0.35">
      <c r="A359" s="1">
        <v>44249</v>
      </c>
      <c r="B359">
        <v>8958</v>
      </c>
      <c r="C359">
        <v>8831</v>
      </c>
      <c r="D359">
        <v>9099</v>
      </c>
      <c r="E359">
        <v>7798</v>
      </c>
      <c r="F359">
        <v>7669</v>
      </c>
      <c r="G359">
        <v>7925</v>
      </c>
      <c r="H359" s="31">
        <v>0.96</v>
      </c>
      <c r="I359" s="31">
        <v>0.95</v>
      </c>
      <c r="J359" s="31">
        <v>0.97</v>
      </c>
      <c r="K359" s="31">
        <v>1.04</v>
      </c>
      <c r="L359" s="31">
        <v>1.04</v>
      </c>
      <c r="M359" s="31">
        <v>1.05</v>
      </c>
    </row>
    <row r="360" spans="1:13" x14ac:dyDescent="0.35">
      <c r="A360" s="1">
        <v>44250</v>
      </c>
      <c r="B360">
        <v>8532</v>
      </c>
      <c r="C360">
        <v>8420</v>
      </c>
      <c r="D360">
        <v>8652</v>
      </c>
      <c r="E360">
        <v>8011</v>
      </c>
      <c r="F360">
        <v>7889</v>
      </c>
      <c r="G360">
        <v>8134</v>
      </c>
      <c r="H360" s="31">
        <v>1.01</v>
      </c>
      <c r="I360" s="31">
        <v>1</v>
      </c>
      <c r="J360" s="31">
        <v>1.02</v>
      </c>
      <c r="K360" s="31">
        <v>1.02</v>
      </c>
      <c r="L360" s="31">
        <v>1.02</v>
      </c>
      <c r="M360" s="31">
        <v>1.03</v>
      </c>
    </row>
    <row r="361" spans="1:13" x14ac:dyDescent="0.35">
      <c r="A361" s="1">
        <v>44251</v>
      </c>
      <c r="B361">
        <v>8088</v>
      </c>
      <c r="C361">
        <v>7988</v>
      </c>
      <c r="D361">
        <v>8221</v>
      </c>
      <c r="E361">
        <v>8185</v>
      </c>
      <c r="F361">
        <v>8071</v>
      </c>
      <c r="G361">
        <v>8313</v>
      </c>
      <c r="H361" s="31">
        <v>1.06</v>
      </c>
      <c r="I361" s="31">
        <v>1.05</v>
      </c>
      <c r="J361" s="31">
        <v>1.07</v>
      </c>
      <c r="K361" s="31">
        <v>1.01</v>
      </c>
      <c r="L361" s="31">
        <v>1.01</v>
      </c>
      <c r="M361" s="31">
        <v>1.02</v>
      </c>
    </row>
    <row r="362" spans="1:13" x14ac:dyDescent="0.35">
      <c r="A362" s="1">
        <v>44252</v>
      </c>
      <c r="B362">
        <v>7701</v>
      </c>
      <c r="C362">
        <v>7588</v>
      </c>
      <c r="D362">
        <v>7821</v>
      </c>
      <c r="E362">
        <v>8320</v>
      </c>
      <c r="F362">
        <v>8207</v>
      </c>
      <c r="G362">
        <v>8448</v>
      </c>
      <c r="H362" s="31">
        <v>1.1100000000000001</v>
      </c>
      <c r="I362" s="31">
        <v>1.1000000000000001</v>
      </c>
      <c r="J362" s="31">
        <v>1.1200000000000001</v>
      </c>
      <c r="K362" s="31">
        <v>1.01</v>
      </c>
      <c r="L362" s="31">
        <v>1.01</v>
      </c>
      <c r="M362" s="31">
        <v>1.02</v>
      </c>
    </row>
    <row r="363" spans="1:13" x14ac:dyDescent="0.35">
      <c r="A363" s="1">
        <v>44253</v>
      </c>
      <c r="B363">
        <v>7959</v>
      </c>
      <c r="C363">
        <v>7772</v>
      </c>
      <c r="D363">
        <v>8118</v>
      </c>
      <c r="E363">
        <v>8070</v>
      </c>
      <c r="F363">
        <v>7942</v>
      </c>
      <c r="G363">
        <v>8203</v>
      </c>
      <c r="H363" s="31">
        <v>1.03</v>
      </c>
      <c r="I363" s="31">
        <v>1.02</v>
      </c>
      <c r="J363" s="31">
        <v>1.05</v>
      </c>
      <c r="K363" s="31">
        <v>1</v>
      </c>
      <c r="L363" s="31">
        <v>0.99</v>
      </c>
      <c r="M363" s="31">
        <v>1.01</v>
      </c>
    </row>
    <row r="364" spans="1:13" x14ac:dyDescent="0.35">
      <c r="A364" s="1">
        <v>44254</v>
      </c>
      <c r="B364">
        <v>7179</v>
      </c>
      <c r="C364">
        <v>7055</v>
      </c>
      <c r="D364">
        <v>7304</v>
      </c>
      <c r="E364">
        <v>7732</v>
      </c>
      <c r="F364">
        <v>7600</v>
      </c>
      <c r="G364">
        <v>7866</v>
      </c>
      <c r="H364" s="31">
        <v>0.97</v>
      </c>
      <c r="I364" s="31">
        <v>0.95</v>
      </c>
      <c r="J364" s="31">
        <v>0.98</v>
      </c>
      <c r="K364" s="31">
        <v>1</v>
      </c>
      <c r="L364" s="31">
        <v>1</v>
      </c>
      <c r="M364" s="31">
        <v>1.01</v>
      </c>
    </row>
    <row r="365" spans="1:13" x14ac:dyDescent="0.35">
      <c r="A365" s="1">
        <v>44255</v>
      </c>
      <c r="B365">
        <v>7373</v>
      </c>
      <c r="C365">
        <v>7184</v>
      </c>
      <c r="D365">
        <v>7541</v>
      </c>
      <c r="E365">
        <v>7553</v>
      </c>
      <c r="F365">
        <v>7400</v>
      </c>
      <c r="G365">
        <v>7696</v>
      </c>
      <c r="H365" s="31">
        <v>0.92</v>
      </c>
      <c r="I365" s="31">
        <v>0.91</v>
      </c>
      <c r="J365" s="31">
        <v>0.93</v>
      </c>
      <c r="K365" s="31">
        <v>1.01</v>
      </c>
      <c r="L365" s="31">
        <v>1.01</v>
      </c>
      <c r="M365" s="31">
        <v>1.02</v>
      </c>
    </row>
    <row r="366" spans="1:13" x14ac:dyDescent="0.35">
      <c r="A366" s="1">
        <v>44256</v>
      </c>
      <c r="B366">
        <v>9513</v>
      </c>
      <c r="C366">
        <v>9337</v>
      </c>
      <c r="D366">
        <v>9743</v>
      </c>
      <c r="E366">
        <v>8006</v>
      </c>
      <c r="F366">
        <v>7837</v>
      </c>
      <c r="G366">
        <v>8177</v>
      </c>
      <c r="H366" s="31">
        <v>0.96</v>
      </c>
      <c r="I366" s="31">
        <v>0.95</v>
      </c>
      <c r="J366" s="31">
        <v>0.97</v>
      </c>
      <c r="K366" s="31">
        <v>1.02</v>
      </c>
      <c r="L366" s="31">
        <v>1.01</v>
      </c>
      <c r="M366" s="31">
        <v>1.02</v>
      </c>
    </row>
    <row r="367" spans="1:13" x14ac:dyDescent="0.35">
      <c r="A367" s="1">
        <v>44257</v>
      </c>
      <c r="B367">
        <v>8933</v>
      </c>
      <c r="C367">
        <v>8704</v>
      </c>
      <c r="D367">
        <v>9120</v>
      </c>
      <c r="E367">
        <v>8250</v>
      </c>
      <c r="F367">
        <v>8070</v>
      </c>
      <c r="G367">
        <v>8427</v>
      </c>
      <c r="H367" s="31">
        <v>1.02</v>
      </c>
      <c r="I367" s="31">
        <v>1.01</v>
      </c>
      <c r="J367" s="31">
        <v>1.04</v>
      </c>
      <c r="K367" s="31">
        <v>1.04</v>
      </c>
      <c r="L367" s="31">
        <v>1.03</v>
      </c>
      <c r="M367" s="31">
        <v>1.04</v>
      </c>
    </row>
    <row r="368" spans="1:13" x14ac:dyDescent="0.35">
      <c r="A368" s="1">
        <v>44258</v>
      </c>
      <c r="B368">
        <v>8943</v>
      </c>
      <c r="C368">
        <v>8639</v>
      </c>
      <c r="D368">
        <v>9217</v>
      </c>
      <c r="E368">
        <v>8690</v>
      </c>
      <c r="F368">
        <v>8466</v>
      </c>
      <c r="G368">
        <v>8905</v>
      </c>
      <c r="H368" s="31">
        <v>1.1200000000000001</v>
      </c>
      <c r="I368" s="31">
        <v>1.1100000000000001</v>
      </c>
      <c r="J368" s="31">
        <v>1.1399999999999999</v>
      </c>
      <c r="K368" s="31">
        <v>1.05</v>
      </c>
      <c r="L368" s="31">
        <v>1.04</v>
      </c>
      <c r="M368" s="31">
        <v>1.06</v>
      </c>
    </row>
    <row r="369" spans="1:13" x14ac:dyDescent="0.35">
      <c r="A369" s="1">
        <v>44259</v>
      </c>
      <c r="B369">
        <v>8619</v>
      </c>
      <c r="C369">
        <v>8274</v>
      </c>
      <c r="D369">
        <v>8919</v>
      </c>
      <c r="E369">
        <v>9002</v>
      </c>
      <c r="F369">
        <v>8738</v>
      </c>
      <c r="G369">
        <v>9250</v>
      </c>
      <c r="H369" s="31">
        <v>1.19</v>
      </c>
      <c r="I369" s="31">
        <v>1.17</v>
      </c>
      <c r="J369" s="31">
        <v>1.21</v>
      </c>
      <c r="K369" s="31">
        <v>1.06</v>
      </c>
      <c r="L369" s="31">
        <v>1.04</v>
      </c>
      <c r="M369" s="31">
        <v>1.07</v>
      </c>
    </row>
    <row r="370" spans="1:13" x14ac:dyDescent="0.35">
      <c r="A370" s="1">
        <v>44260</v>
      </c>
      <c r="B370">
        <v>8956</v>
      </c>
      <c r="C370">
        <v>8635</v>
      </c>
      <c r="D370">
        <v>9287</v>
      </c>
      <c r="E370">
        <v>8863</v>
      </c>
      <c r="F370">
        <v>8563</v>
      </c>
      <c r="G370">
        <v>9136</v>
      </c>
      <c r="H370" s="31">
        <v>1.1100000000000001</v>
      </c>
      <c r="I370" s="31">
        <v>1.08</v>
      </c>
      <c r="J370" s="31">
        <v>1.1299999999999999</v>
      </c>
      <c r="K370" s="31">
        <v>1.08</v>
      </c>
      <c r="L370" s="31">
        <v>1.07</v>
      </c>
      <c r="M370" s="31">
        <v>1.0900000000000001</v>
      </c>
    </row>
    <row r="371" spans="1:13" x14ac:dyDescent="0.35">
      <c r="A371" s="1">
        <v>44261</v>
      </c>
      <c r="B371">
        <v>8865</v>
      </c>
      <c r="C371">
        <v>8375</v>
      </c>
      <c r="D371">
        <v>9317</v>
      </c>
      <c r="E371">
        <v>8846</v>
      </c>
      <c r="F371">
        <v>8481</v>
      </c>
      <c r="G371">
        <v>9185</v>
      </c>
      <c r="H371" s="31">
        <v>1.07</v>
      </c>
      <c r="I371" s="31">
        <v>1.05</v>
      </c>
      <c r="J371" s="31">
        <v>1.1000000000000001</v>
      </c>
      <c r="K371" s="31">
        <v>1.0900000000000001</v>
      </c>
      <c r="L371" s="31">
        <v>1.08</v>
      </c>
      <c r="M371" s="31">
        <v>1.1100000000000001</v>
      </c>
    </row>
    <row r="372" spans="1:13" x14ac:dyDescent="0.35">
      <c r="A372" s="1">
        <v>44262</v>
      </c>
      <c r="B372">
        <v>9081</v>
      </c>
      <c r="C372">
        <v>8513</v>
      </c>
      <c r="D372">
        <v>9534</v>
      </c>
      <c r="E372">
        <v>8880</v>
      </c>
      <c r="F372">
        <v>8449</v>
      </c>
      <c r="G372">
        <v>9264</v>
      </c>
      <c r="H372" s="31">
        <v>1.02</v>
      </c>
      <c r="I372" s="31">
        <v>0.99</v>
      </c>
      <c r="J372" s="31">
        <v>1.05</v>
      </c>
      <c r="K372" s="31">
        <v>1.1200000000000001</v>
      </c>
      <c r="L372" s="31">
        <v>1.1000000000000001</v>
      </c>
      <c r="M372" s="31">
        <v>1.1399999999999999</v>
      </c>
    </row>
    <row r="373" spans="1:13" x14ac:dyDescent="0.35">
      <c r="A373" s="1">
        <v>44263</v>
      </c>
      <c r="B373">
        <v>11875</v>
      </c>
      <c r="C373">
        <v>11000</v>
      </c>
      <c r="D373">
        <v>12743</v>
      </c>
      <c r="E373">
        <v>9694</v>
      </c>
      <c r="F373">
        <v>9131</v>
      </c>
      <c r="G373">
        <v>10220</v>
      </c>
      <c r="H373" s="31">
        <v>1.08</v>
      </c>
      <c r="I373" s="31">
        <v>1.05</v>
      </c>
      <c r="J373" s="31">
        <v>1.1200000000000001</v>
      </c>
      <c r="K373" s="31">
        <v>1.1399999999999999</v>
      </c>
      <c r="L373" s="31">
        <v>1.1200000000000001</v>
      </c>
      <c r="M373" s="31">
        <v>1.1599999999999999</v>
      </c>
    </row>
    <row r="374" spans="1:13" x14ac:dyDescent="0.35">
      <c r="A374" s="1">
        <v>44264</v>
      </c>
      <c r="B374">
        <v>11614</v>
      </c>
      <c r="C374">
        <v>10621</v>
      </c>
      <c r="D374">
        <v>12484</v>
      </c>
      <c r="E374">
        <v>10359</v>
      </c>
      <c r="F374">
        <v>9627</v>
      </c>
      <c r="G374">
        <v>11019</v>
      </c>
      <c r="H374" s="31">
        <v>1.17</v>
      </c>
      <c r="I374" s="31">
        <v>1.1200000000000001</v>
      </c>
      <c r="J374" s="31">
        <v>1.21</v>
      </c>
      <c r="K374" s="31">
        <v>1.1499999999999999</v>
      </c>
      <c r="L374" s="31">
        <v>1.1200000000000001</v>
      </c>
      <c r="M374" s="31">
        <v>1.18</v>
      </c>
    </row>
    <row r="375" spans="1:13" x14ac:dyDescent="0.35">
      <c r="A375" s="1">
        <v>44265</v>
      </c>
      <c r="B375">
        <v>11503</v>
      </c>
      <c r="C375">
        <v>10426</v>
      </c>
      <c r="D375">
        <v>12631</v>
      </c>
      <c r="E375">
        <v>11018</v>
      </c>
      <c r="F375">
        <v>10140</v>
      </c>
      <c r="G375">
        <v>11848</v>
      </c>
      <c r="H375" s="31">
        <v>1.25</v>
      </c>
      <c r="I375" s="31">
        <v>1.19</v>
      </c>
      <c r="J375" s="31">
        <v>1.3</v>
      </c>
      <c r="K375" s="31">
        <v>1.17</v>
      </c>
      <c r="L375" s="31">
        <v>1.1299999999999999</v>
      </c>
      <c r="M375" s="31">
        <v>1.19</v>
      </c>
    </row>
    <row r="376" spans="1:13" x14ac:dyDescent="0.35">
      <c r="A376" s="1">
        <v>44266</v>
      </c>
      <c r="B376">
        <v>11396</v>
      </c>
      <c r="C376">
        <v>9962</v>
      </c>
      <c r="D376">
        <v>12912</v>
      </c>
      <c r="E376">
        <v>11597</v>
      </c>
      <c r="F376">
        <v>10502</v>
      </c>
      <c r="G376">
        <v>12692</v>
      </c>
      <c r="H376" s="31">
        <v>1.31</v>
      </c>
      <c r="I376" s="31">
        <v>1.24</v>
      </c>
      <c r="J376" s="31">
        <v>1.37</v>
      </c>
      <c r="K376" s="31">
        <v>1.1599999999999999</v>
      </c>
      <c r="L376" s="31">
        <v>1.1200000000000001</v>
      </c>
      <c r="M376" s="31">
        <v>1.2</v>
      </c>
    </row>
    <row r="377" spans="1:13" x14ac:dyDescent="0.35">
      <c r="A377" s="1">
        <v>44267</v>
      </c>
      <c r="B377">
        <v>11702</v>
      </c>
      <c r="C377">
        <v>9893</v>
      </c>
      <c r="D377">
        <v>13483</v>
      </c>
      <c r="E377">
        <v>11554</v>
      </c>
      <c r="F377">
        <v>10226</v>
      </c>
      <c r="G377">
        <v>12877</v>
      </c>
      <c r="H377" s="31">
        <v>1.19</v>
      </c>
      <c r="I377" s="31">
        <v>1.1200000000000001</v>
      </c>
      <c r="J377" s="31">
        <v>1.27</v>
      </c>
      <c r="K377" s="31">
        <v>1.1599999999999999</v>
      </c>
      <c r="L377" s="31">
        <v>1.1000000000000001</v>
      </c>
      <c r="M377" s="31">
        <v>1.21</v>
      </c>
    </row>
    <row r="378" spans="1:13" x14ac:dyDescent="0.35">
      <c r="A378" s="1">
        <v>44268</v>
      </c>
      <c r="B378">
        <v>11871</v>
      </c>
      <c r="C378">
        <v>9352</v>
      </c>
      <c r="D378">
        <v>14165</v>
      </c>
      <c r="E378">
        <v>11618</v>
      </c>
      <c r="F378">
        <v>9908</v>
      </c>
      <c r="G378">
        <v>13298</v>
      </c>
      <c r="H378" s="31">
        <v>1.1200000000000001</v>
      </c>
      <c r="I378" s="31">
        <v>1.03</v>
      </c>
      <c r="J378" s="31">
        <v>1.21</v>
      </c>
      <c r="K378" s="31">
        <v>1.1599999999999999</v>
      </c>
      <c r="L378" s="31">
        <v>1.1000000000000001</v>
      </c>
      <c r="M378" s="31">
        <v>1.24</v>
      </c>
    </row>
    <row r="379" spans="1:13" x14ac:dyDescent="0.35">
      <c r="A379" s="1">
        <v>44269</v>
      </c>
      <c r="B379">
        <v>12119</v>
      </c>
      <c r="C379">
        <v>8695</v>
      </c>
      <c r="D379">
        <v>15866</v>
      </c>
      <c r="E379">
        <v>11772</v>
      </c>
      <c r="F379">
        <v>9476</v>
      </c>
      <c r="G379">
        <v>14107</v>
      </c>
      <c r="H379" s="31">
        <v>1.07</v>
      </c>
      <c r="I379" s="31">
        <v>0.95</v>
      </c>
      <c r="J379" s="31">
        <v>1.22</v>
      </c>
      <c r="K379" s="31">
        <v>1.18</v>
      </c>
      <c r="L379" s="31">
        <v>1.1000000000000001</v>
      </c>
      <c r="M379" s="31">
        <v>1.27</v>
      </c>
    </row>
    <row r="380" spans="1:13" x14ac:dyDescent="0.35">
      <c r="A380" s="1">
        <v>44270</v>
      </c>
      <c r="B380">
        <v>15987</v>
      </c>
      <c r="C380">
        <v>11264</v>
      </c>
      <c r="D380">
        <v>21587</v>
      </c>
      <c r="E380">
        <v>12920</v>
      </c>
      <c r="F380">
        <v>9801</v>
      </c>
      <c r="G380">
        <v>16275</v>
      </c>
      <c r="H380" s="31">
        <v>1.1100000000000001</v>
      </c>
      <c r="I380" s="31">
        <v>0.96</v>
      </c>
      <c r="J380" s="31">
        <v>1.28</v>
      </c>
      <c r="K380" s="31"/>
      <c r="L380" s="31"/>
      <c r="M380" s="31"/>
    </row>
  </sheetData>
  <phoneticPr fontId="10"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F1AD8-7C6D-4A7B-A950-0A41D76CC274}">
  <dimension ref="A1:I101"/>
  <sheetViews>
    <sheetView workbookViewId="0">
      <selection activeCell="F1" sqref="F1"/>
    </sheetView>
  </sheetViews>
  <sheetFormatPr baseColWidth="10" defaultRowHeight="14.5" x14ac:dyDescent="0.35"/>
  <cols>
    <col min="3" max="3" width="16.81640625" customWidth="1"/>
    <col min="6" max="6" width="20.7265625" bestFit="1" customWidth="1"/>
    <col min="7" max="7" width="25.26953125" bestFit="1" customWidth="1"/>
    <col min="8" max="8" width="20.7265625" bestFit="1" customWidth="1"/>
    <col min="9" max="9" width="25.26953125" bestFit="1" customWidth="1"/>
  </cols>
  <sheetData>
    <row r="1" spans="1:9" x14ac:dyDescent="0.35">
      <c r="A1" s="21" t="s">
        <v>21</v>
      </c>
      <c r="B1" s="21" t="s">
        <v>19</v>
      </c>
      <c r="C1" s="21" t="s">
        <v>20</v>
      </c>
      <c r="E1" s="21" t="s">
        <v>74</v>
      </c>
      <c r="F1">
        <f>((n_B1117*R_B1117/n_B1117)^(1/4))-1</f>
        <v>9.1534802338728793E-2</v>
      </c>
    </row>
    <row r="2" spans="1:9" x14ac:dyDescent="0.35">
      <c r="A2" s="34">
        <v>1</v>
      </c>
      <c r="B2" s="19">
        <f>Datum+Modellrechnung!$A2</f>
        <v>44270</v>
      </c>
      <c r="C2" s="34">
        <f>n_B1117+(Forecast*n_B1117)</f>
        <v>7067.2512312223334</v>
      </c>
      <c r="H2" s="2" t="s">
        <v>85</v>
      </c>
      <c r="I2" t="s">
        <v>86</v>
      </c>
    </row>
    <row r="3" spans="1:9" x14ac:dyDescent="0.35">
      <c r="A3" s="34">
        <v>2</v>
      </c>
      <c r="B3" s="19">
        <f>Datum+Modellrechnung!$A3</f>
        <v>44271</v>
      </c>
      <c r="C3" s="34">
        <f t="shared" ref="C3:C34" si="0">C2+(Forecast*C2)</f>
        <v>7714.1506757504076</v>
      </c>
    </row>
    <row r="4" spans="1:9" x14ac:dyDescent="0.35">
      <c r="A4" s="34">
        <v>3</v>
      </c>
      <c r="B4" s="19">
        <f>Datum+Modellrechnung!$A4</f>
        <v>44272</v>
      </c>
      <c r="C4" s="34">
        <f t="shared" si="0"/>
        <v>8420.2639330663915</v>
      </c>
      <c r="H4" s="2" t="s">
        <v>4</v>
      </c>
      <c r="I4" t="s">
        <v>91</v>
      </c>
    </row>
    <row r="5" spans="1:9" x14ac:dyDescent="0.35">
      <c r="A5" s="34">
        <v>4</v>
      </c>
      <c r="B5" s="19">
        <f>Datum+Modellrechnung!$A5</f>
        <v>44273</v>
      </c>
      <c r="C5" s="34">
        <f t="shared" si="0"/>
        <v>9191.0111278195509</v>
      </c>
      <c r="H5" s="33" t="s">
        <v>57</v>
      </c>
      <c r="I5" s="4">
        <v>7067.2512312223334</v>
      </c>
    </row>
    <row r="6" spans="1:9" x14ac:dyDescent="0.35">
      <c r="A6" s="34">
        <v>5</v>
      </c>
      <c r="B6" s="19">
        <f>Datum+Modellrechnung!$A6</f>
        <v>44274</v>
      </c>
      <c r="C6" s="34">
        <f t="shared" si="0"/>
        <v>10032.30851469757</v>
      </c>
      <c r="H6" s="33" t="s">
        <v>58</v>
      </c>
      <c r="I6" s="4">
        <v>7714.1506757504076</v>
      </c>
    </row>
    <row r="7" spans="1:9" x14ac:dyDescent="0.35">
      <c r="A7" s="34">
        <v>6</v>
      </c>
      <c r="B7" s="19">
        <f>Datum+Modellrechnung!$A7</f>
        <v>44275</v>
      </c>
      <c r="C7" s="34">
        <f t="shared" si="0"/>
        <v>10950.613891591558</v>
      </c>
      <c r="H7" s="33" t="s">
        <v>59</v>
      </c>
      <c r="I7" s="4">
        <v>8420.2639330663915</v>
      </c>
    </row>
    <row r="8" spans="1:9" x14ac:dyDescent="0.35">
      <c r="A8" s="34">
        <v>7</v>
      </c>
      <c r="B8" s="19">
        <f>Datum+Modellrechnung!$A8</f>
        <v>44276</v>
      </c>
      <c r="C8" s="34">
        <f t="shared" si="0"/>
        <v>11952.976169646128</v>
      </c>
      <c r="H8" s="33" t="s">
        <v>60</v>
      </c>
      <c r="I8" s="4">
        <v>9191.0111278195509</v>
      </c>
    </row>
    <row r="9" spans="1:9" x14ac:dyDescent="0.35">
      <c r="A9" s="34">
        <v>8</v>
      </c>
      <c r="B9" s="19">
        <f>Datum+Modellrechnung!$A9</f>
        <v>44277</v>
      </c>
      <c r="C9" s="34">
        <f t="shared" si="0"/>
        <v>13047.089480694221</v>
      </c>
      <c r="H9" s="33" t="s">
        <v>61</v>
      </c>
      <c r="I9" s="4">
        <v>10032.30851469757</v>
      </c>
    </row>
    <row r="10" spans="1:9" x14ac:dyDescent="0.35">
      <c r="A10" s="34">
        <v>9</v>
      </c>
      <c r="B10" s="19">
        <f>Datum+Modellrechnung!$A10</f>
        <v>44278</v>
      </c>
      <c r="C10" s="34">
        <f t="shared" si="0"/>
        <v>14241.352237405275</v>
      </c>
      <c r="H10" s="33" t="s">
        <v>62</v>
      </c>
      <c r="I10" s="4">
        <v>10950.613891591558</v>
      </c>
    </row>
    <row r="11" spans="1:9" x14ac:dyDescent="0.35">
      <c r="A11" s="34">
        <v>10</v>
      </c>
      <c r="B11" s="19">
        <f>Datum+Modellrechnung!$A11</f>
        <v>44279</v>
      </c>
      <c r="C11" s="34">
        <f t="shared" si="0"/>
        <v>15544.93159949238</v>
      </c>
      <c r="H11" s="33" t="s">
        <v>63</v>
      </c>
      <c r="I11" s="4">
        <v>11952.976169646128</v>
      </c>
    </row>
    <row r="12" spans="1:9" x14ac:dyDescent="0.35">
      <c r="A12" s="34">
        <v>11</v>
      </c>
      <c r="B12" s="19">
        <f>Datum+Modellrechnung!$A12</f>
        <v>44280</v>
      </c>
      <c r="C12" s="34">
        <f t="shared" si="0"/>
        <v>16967.833840820975</v>
      </c>
      <c r="H12" s="33" t="s">
        <v>64</v>
      </c>
      <c r="I12" s="4">
        <v>13047.089480694221</v>
      </c>
    </row>
    <row r="13" spans="1:9" x14ac:dyDescent="0.35">
      <c r="A13" s="34">
        <v>12</v>
      </c>
      <c r="B13" s="19">
        <f>Datum+Modellrechnung!$A13</f>
        <v>44281</v>
      </c>
      <c r="C13" s="34">
        <f t="shared" si="0"/>
        <v>18520.981157556915</v>
      </c>
      <c r="H13" s="33" t="s">
        <v>65</v>
      </c>
      <c r="I13" s="4">
        <v>14241.352237405275</v>
      </c>
    </row>
    <row r="14" spans="1:9" x14ac:dyDescent="0.35">
      <c r="A14" s="34">
        <v>13</v>
      </c>
      <c r="B14" s="19">
        <f>Datum+Modellrechnung!$A14</f>
        <v>44282</v>
      </c>
      <c r="C14" s="34">
        <f t="shared" si="0"/>
        <v>20216.295506933206</v>
      </c>
      <c r="H14" s="33" t="s">
        <v>66</v>
      </c>
      <c r="I14" s="4">
        <v>15544.93159949238</v>
      </c>
    </row>
    <row r="15" spans="1:9" x14ac:dyDescent="0.35">
      <c r="A15" s="34">
        <v>14</v>
      </c>
      <c r="B15" s="19">
        <f>Datum+Modellrechnung!$A15</f>
        <v>44283</v>
      </c>
      <c r="C15" s="34">
        <f t="shared" si="0"/>
        <v>22066.790120181668</v>
      </c>
      <c r="H15" s="33" t="s">
        <v>67</v>
      </c>
      <c r="I15" s="4">
        <v>16967.833840820975</v>
      </c>
    </row>
    <row r="16" spans="1:9" x14ac:dyDescent="0.35">
      <c r="A16" s="34">
        <v>15</v>
      </c>
      <c r="B16" s="19">
        <f>Datum+Modellrechnung!$A16</f>
        <v>44284</v>
      </c>
      <c r="C16" s="34">
        <f t="shared" si="0"/>
        <v>24086.669392082709</v>
      </c>
      <c r="H16" s="33" t="s">
        <v>68</v>
      </c>
      <c r="I16" s="4">
        <v>18520.981157556915</v>
      </c>
    </row>
    <row r="17" spans="1:9" x14ac:dyDescent="0.35">
      <c r="A17" s="34">
        <v>16</v>
      </c>
      <c r="B17" s="19">
        <f>Datum+Modellrechnung!$A17</f>
        <v>44285</v>
      </c>
      <c r="C17" s="34">
        <f t="shared" si="0"/>
        <v>26291.437913885307</v>
      </c>
      <c r="H17" s="33" t="s">
        <v>69</v>
      </c>
      <c r="I17" s="4">
        <v>20216.295506933206</v>
      </c>
    </row>
    <row r="18" spans="1:9" x14ac:dyDescent="0.35">
      <c r="A18" s="34">
        <v>17</v>
      </c>
      <c r="B18" s="19">
        <f>Datum+Modellrechnung!$A18</f>
        <v>44286</v>
      </c>
      <c r="C18" s="34">
        <f t="shared" si="0"/>
        <v>28698.019486533758</v>
      </c>
      <c r="H18" s="33" t="s">
        <v>70</v>
      </c>
      <c r="I18" s="4">
        <v>22066.790120181668</v>
      </c>
    </row>
    <row r="19" spans="1:9" x14ac:dyDescent="0.35">
      <c r="A19" s="34">
        <v>18</v>
      </c>
      <c r="B19" s="19">
        <f>Datum+Modellrechnung!$A19</f>
        <v>44287</v>
      </c>
      <c r="C19" s="34">
        <f t="shared" si="0"/>
        <v>31324.887027746612</v>
      </c>
      <c r="H19" s="33" t="s">
        <v>71</v>
      </c>
      <c r="I19" s="4">
        <v>24086.669392082709</v>
      </c>
    </row>
    <row r="20" spans="1:9" x14ac:dyDescent="0.35">
      <c r="A20" s="34">
        <v>19</v>
      </c>
      <c r="B20" s="19">
        <f>Datum+Modellrechnung!$A20</f>
        <v>44288</v>
      </c>
      <c r="C20" s="34">
        <f t="shared" si="0"/>
        <v>34192.204370114407</v>
      </c>
      <c r="H20" s="33" t="s">
        <v>72</v>
      </c>
      <c r="I20" s="4">
        <v>26291.437913885307</v>
      </c>
    </row>
    <row r="21" spans="1:9" x14ac:dyDescent="0.35">
      <c r="A21" s="34">
        <v>20</v>
      </c>
      <c r="B21" s="19">
        <f>Datum+Modellrechnung!$A21</f>
        <v>44289</v>
      </c>
      <c r="C21" s="34">
        <f t="shared" si="0"/>
        <v>37321.981038658247</v>
      </c>
      <c r="H21" s="33" t="s">
        <v>73</v>
      </c>
      <c r="I21" s="4">
        <v>28698.019486533758</v>
      </c>
    </row>
    <row r="22" spans="1:9" x14ac:dyDescent="0.35">
      <c r="A22" s="34">
        <v>21</v>
      </c>
      <c r="B22" s="19">
        <f>Datum+Modellrechnung!$A22</f>
        <v>44290</v>
      </c>
      <c r="C22" s="34">
        <f t="shared" si="0"/>
        <v>40738.241195921612</v>
      </c>
      <c r="H22" s="33" t="s">
        <v>94</v>
      </c>
      <c r="I22" s="4">
        <v>31324.887027746612</v>
      </c>
    </row>
    <row r="23" spans="1:9" x14ac:dyDescent="0.35">
      <c r="A23" s="34">
        <v>22</v>
      </c>
      <c r="B23" s="19">
        <f>Datum+Modellrechnung!$A23</f>
        <v>44291</v>
      </c>
      <c r="C23" s="34">
        <f t="shared" si="0"/>
        <v>44467.208051417758</v>
      </c>
      <c r="H23" s="33" t="s">
        <v>95</v>
      </c>
      <c r="I23" s="4">
        <v>34192.204370114407</v>
      </c>
    </row>
    <row r="24" spans="1:9" x14ac:dyDescent="0.35">
      <c r="A24" s="34">
        <v>23</v>
      </c>
      <c r="B24" s="19">
        <f>Datum+Modellrechnung!$A24</f>
        <v>44292</v>
      </c>
      <c r="C24" s="34">
        <f t="shared" si="0"/>
        <v>48537.505150959412</v>
      </c>
      <c r="H24" s="33" t="s">
        <v>96</v>
      </c>
      <c r="I24" s="4">
        <v>37321.981038658247</v>
      </c>
    </row>
    <row r="25" spans="1:9" x14ac:dyDescent="0.35">
      <c r="A25" s="34">
        <v>24</v>
      </c>
      <c r="B25" s="19">
        <f>Datum+Modellrechnung!$A25</f>
        <v>44293</v>
      </c>
      <c r="C25" s="34">
        <f t="shared" si="0"/>
        <v>52980.376090967511</v>
      </c>
      <c r="H25" s="33" t="s">
        <v>97</v>
      </c>
      <c r="I25" s="4">
        <v>40738.241195921612</v>
      </c>
    </row>
    <row r="26" spans="1:9" x14ac:dyDescent="0.35">
      <c r="A26" s="34">
        <v>25</v>
      </c>
      <c r="B26" s="19">
        <f>Datum+Modellrechnung!$A26</f>
        <v>44294</v>
      </c>
      <c r="C26" s="34">
        <f t="shared" si="0"/>
        <v>57829.924344285733</v>
      </c>
      <c r="H26" s="33" t="s">
        <v>98</v>
      </c>
      <c r="I26" s="4">
        <v>44467.208051417758</v>
      </c>
    </row>
    <row r="27" spans="1:9" x14ac:dyDescent="0.35">
      <c r="A27" s="34">
        <v>26</v>
      </c>
      <c r="B27" s="19">
        <f>Datum+Modellrechnung!$A27</f>
        <v>44295</v>
      </c>
      <c r="C27" s="34">
        <f t="shared" si="0"/>
        <v>63123.375038403567</v>
      </c>
      <c r="H27" s="33" t="s">
        <v>99</v>
      </c>
      <c r="I27" s="4">
        <v>48537.505150959412</v>
      </c>
    </row>
    <row r="28" spans="1:9" x14ac:dyDescent="0.35">
      <c r="A28" s="34">
        <v>27</v>
      </c>
      <c r="B28" s="19">
        <f>Datum+Modellrechnung!$A28</f>
        <v>44296</v>
      </c>
      <c r="C28" s="34">
        <f t="shared" si="0"/>
        <v>68901.360695497278</v>
      </c>
      <c r="H28" s="33" t="s">
        <v>100</v>
      </c>
      <c r="I28" s="4">
        <v>52980.376090967511</v>
      </c>
    </row>
    <row r="29" spans="1:9" x14ac:dyDescent="0.35">
      <c r="A29" s="35">
        <v>28</v>
      </c>
      <c r="B29" s="20">
        <f>Datum+Modellrechnung!$A29</f>
        <v>44297</v>
      </c>
      <c r="C29" s="34">
        <f t="shared" si="0"/>
        <v>75208.233127629079</v>
      </c>
      <c r="H29" s="33" t="s">
        <v>101</v>
      </c>
      <c r="I29" s="4">
        <v>57829.924344285733</v>
      </c>
    </row>
    <row r="30" spans="1:9" x14ac:dyDescent="0.35">
      <c r="A30" s="34">
        <v>29</v>
      </c>
      <c r="B30" s="20">
        <f>Datum+Modellrechnung!$A30</f>
        <v>44298</v>
      </c>
      <c r="C30" s="34">
        <f t="shared" si="0"/>
        <v>82092.403881211649</v>
      </c>
      <c r="H30" s="33" t="s">
        <v>102</v>
      </c>
      <c r="I30" s="4">
        <v>63123.375038403567</v>
      </c>
    </row>
    <row r="31" spans="1:9" x14ac:dyDescent="0.35">
      <c r="A31" s="35">
        <v>30</v>
      </c>
      <c r="B31" s="20">
        <f>Datum+Modellrechnung!$A31</f>
        <v>44299</v>
      </c>
      <c r="C31" s="34">
        <f t="shared" si="0"/>
        <v>89606.715843989456</v>
      </c>
      <c r="H31" s="33" t="s">
        <v>103</v>
      </c>
      <c r="I31" s="4">
        <v>68901.360695497278</v>
      </c>
    </row>
    <row r="32" spans="1:9" x14ac:dyDescent="0.35">
      <c r="A32" s="34">
        <v>31</v>
      </c>
      <c r="B32" s="20">
        <f>Datum+Modellrechnung!$A32</f>
        <v>44300</v>
      </c>
      <c r="C32" s="34">
        <f t="shared" si="0"/>
        <v>97808.84886699167</v>
      </c>
      <c r="H32" s="33" t="s">
        <v>104</v>
      </c>
      <c r="I32" s="4">
        <v>75208.233127629079</v>
      </c>
    </row>
    <row r="33" spans="1:9" x14ac:dyDescent="0.35">
      <c r="A33" s="35">
        <v>32</v>
      </c>
      <c r="B33" s="20">
        <f>Datum+Modellrechnung!$A33</f>
        <v>44301</v>
      </c>
      <c r="C33" s="34">
        <f t="shared" si="0"/>
        <v>106761.76251501036</v>
      </c>
      <c r="H33" s="33" t="s">
        <v>105</v>
      </c>
      <c r="I33" s="4">
        <v>82092.403881211649</v>
      </c>
    </row>
    <row r="34" spans="1:9" x14ac:dyDescent="0.35">
      <c r="A34" s="34">
        <v>33</v>
      </c>
      <c r="B34" s="20">
        <f>Datum+Modellrechnung!$A34</f>
        <v>44302</v>
      </c>
      <c r="C34" s="34">
        <f t="shared" si="0"/>
        <v>116534.17934415613</v>
      </c>
      <c r="H34" s="33" t="s">
        <v>106</v>
      </c>
      <c r="I34" s="4">
        <v>89606.715843989456</v>
      </c>
    </row>
    <row r="35" spans="1:9" x14ac:dyDescent="0.35">
      <c r="A35" s="35">
        <v>34</v>
      </c>
      <c r="B35" s="20">
        <f>Datum+Modellrechnung!$A35</f>
        <v>44303</v>
      </c>
      <c r="C35" s="34">
        <f t="shared" ref="C35:C66" si="1">C34+(Forecast*C34)</f>
        <v>127201.11241612943</v>
      </c>
      <c r="H35" s="33" t="s">
        <v>107</v>
      </c>
      <c r="I35" s="4">
        <v>97808.84886699167</v>
      </c>
    </row>
    <row r="36" spans="1:9" x14ac:dyDescent="0.35">
      <c r="A36" s="34">
        <v>35</v>
      </c>
      <c r="B36" s="20">
        <f>Datum+Modellrechnung!$A36</f>
        <v>44304</v>
      </c>
      <c r="C36" s="34">
        <f t="shared" si="1"/>
        <v>138844.44109840627</v>
      </c>
      <c r="H36" s="33" t="s">
        <v>108</v>
      </c>
      <c r="I36" s="4">
        <v>106761.76251501036</v>
      </c>
    </row>
    <row r="37" spans="1:9" x14ac:dyDescent="0.35">
      <c r="A37" s="35">
        <v>36</v>
      </c>
      <c r="B37" s="20">
        <f>Datum+Modellrechnung!$A37</f>
        <v>44305</v>
      </c>
      <c r="C37" s="34">
        <f t="shared" si="1"/>
        <v>151553.53957018018</v>
      </c>
      <c r="H37" s="33" t="s">
        <v>109</v>
      </c>
      <c r="I37" s="4">
        <v>116534.17934415613</v>
      </c>
    </row>
    <row r="38" spans="1:9" x14ac:dyDescent="0.35">
      <c r="A38" s="34">
        <v>37</v>
      </c>
      <c r="B38" s="20">
        <f>Datum+Modellrechnung!$A38</f>
        <v>44306</v>
      </c>
      <c r="C38" s="34">
        <f t="shared" si="1"/>
        <v>165425.96285847132</v>
      </c>
      <c r="H38" s="33" t="s">
        <v>110</v>
      </c>
      <c r="I38" s="4">
        <v>127201.11241612943</v>
      </c>
    </row>
    <row r="39" spans="1:9" x14ac:dyDescent="0.35">
      <c r="A39" s="35">
        <v>38</v>
      </c>
      <c r="B39" s="20">
        <f>Datum+Modellrechnung!$A39</f>
        <v>44307</v>
      </c>
      <c r="C39" s="34">
        <f t="shared" si="1"/>
        <v>180568.19567041539</v>
      </c>
      <c r="H39" s="33" t="s">
        <v>111</v>
      </c>
      <c r="I39" s="4">
        <v>138844.44109840627</v>
      </c>
    </row>
    <row r="40" spans="1:9" x14ac:dyDescent="0.35">
      <c r="A40" s="34">
        <v>39</v>
      </c>
      <c r="B40" s="20">
        <f>Datum+Modellrechnung!$A40</f>
        <v>44308</v>
      </c>
      <c r="C40" s="34">
        <f t="shared" si="1"/>
        <v>197096.46976976778</v>
      </c>
      <c r="H40" s="33" t="s">
        <v>112</v>
      </c>
      <c r="I40" s="4">
        <v>151553.53957018018</v>
      </c>
    </row>
    <row r="41" spans="1:9" x14ac:dyDescent="0.35">
      <c r="A41" s="35">
        <v>40</v>
      </c>
      <c r="B41" s="20">
        <f>Datum+Modellrechnung!$A41</f>
        <v>44309</v>
      </c>
      <c r="C41" s="34">
        <f t="shared" si="1"/>
        <v>215137.6561718047</v>
      </c>
      <c r="H41" s="33" t="s">
        <v>113</v>
      </c>
      <c r="I41" s="4">
        <v>165425.96285847132</v>
      </c>
    </row>
    <row r="42" spans="1:9" x14ac:dyDescent="0.35">
      <c r="A42" s="34">
        <v>41</v>
      </c>
      <c r="B42" s="20">
        <f>Datum+Modellrechnung!$A42</f>
        <v>44310</v>
      </c>
      <c r="C42" s="34">
        <f t="shared" si="1"/>
        <v>234830.23900510825</v>
      </c>
      <c r="H42" s="33" t="s">
        <v>114</v>
      </c>
      <c r="I42" s="4">
        <v>180568.19567041539</v>
      </c>
    </row>
    <row r="43" spans="1:9" x14ac:dyDescent="0.35">
      <c r="A43" s="35">
        <v>42</v>
      </c>
      <c r="B43" s="20">
        <f>Datum+Modellrechnung!$A43</f>
        <v>44311</v>
      </c>
      <c r="C43" s="34">
        <f t="shared" si="1"/>
        <v>256325.37851559726</v>
      </c>
      <c r="H43" s="33" t="s">
        <v>115</v>
      </c>
      <c r="I43" s="4">
        <v>197096.46976976778</v>
      </c>
    </row>
    <row r="44" spans="1:9" x14ac:dyDescent="0.35">
      <c r="A44" s="34">
        <v>43</v>
      </c>
      <c r="B44" s="20">
        <f>Datum+Modellrechnung!$A44</f>
        <v>44312</v>
      </c>
      <c r="C44" s="34">
        <f t="shared" si="1"/>
        <v>279788.07137242227</v>
      </c>
      <c r="H44" s="33" t="s">
        <v>116</v>
      </c>
      <c r="I44" s="4">
        <v>215137.6561718047</v>
      </c>
    </row>
    <row r="45" spans="1:9" x14ac:dyDescent="0.35">
      <c r="A45" s="35">
        <v>44</v>
      </c>
      <c r="B45" s="20">
        <f>Datum+Modellrechnung!$A45</f>
        <v>44313</v>
      </c>
      <c r="C45" s="34">
        <f t="shared" si="1"/>
        <v>305398.41718223109</v>
      </c>
      <c r="H45" s="33" t="s">
        <v>117</v>
      </c>
      <c r="I45" s="4">
        <v>234830.23900510825</v>
      </c>
    </row>
    <row r="46" spans="1:9" x14ac:dyDescent="0.35">
      <c r="A46" s="34">
        <v>45</v>
      </c>
      <c r="B46" s="20">
        <f>Datum+Modellrechnung!$A46</f>
        <v>44314</v>
      </c>
      <c r="C46" s="34">
        <f t="shared" si="1"/>
        <v>333353.00093356724</v>
      </c>
      <c r="H46" s="33" t="s">
        <v>118</v>
      </c>
      <c r="I46" s="4">
        <v>256325.37851559726</v>
      </c>
    </row>
    <row r="47" spans="1:9" x14ac:dyDescent="0.35">
      <c r="A47" s="35">
        <v>46</v>
      </c>
      <c r="B47" s="20">
        <f>Datum+Modellrechnung!$A47</f>
        <v>44315</v>
      </c>
      <c r="C47" s="34">
        <f t="shared" si="1"/>
        <v>363866.40198304341</v>
      </c>
      <c r="H47" s="33" t="s">
        <v>119</v>
      </c>
      <c r="I47" s="4">
        <v>279788.07137242227</v>
      </c>
    </row>
    <row r="48" spans="1:9" x14ac:dyDescent="0.35">
      <c r="A48" s="34">
        <v>47</v>
      </c>
      <c r="B48" s="20">
        <f>Datum+Modellrechnung!$A48</f>
        <v>44316</v>
      </c>
      <c r="C48" s="34">
        <f t="shared" si="1"/>
        <v>397172.84116626572</v>
      </c>
      <c r="H48" s="33" t="s">
        <v>120</v>
      </c>
      <c r="I48" s="4">
        <v>305398.41718223109</v>
      </c>
    </row>
    <row r="49" spans="1:9" x14ac:dyDescent="0.35">
      <c r="A49" s="35">
        <v>48</v>
      </c>
      <c r="B49" s="20">
        <f>Datum+Modellrechnung!$A49</f>
        <v>44317</v>
      </c>
      <c r="C49" s="34">
        <f t="shared" si="1"/>
        <v>433527.97867673117</v>
      </c>
      <c r="H49" s="33" t="s">
        <v>121</v>
      </c>
      <c r="I49" s="4">
        <v>333353.00093356724</v>
      </c>
    </row>
    <row r="50" spans="1:9" x14ac:dyDescent="0.35">
      <c r="A50" s="34">
        <v>49</v>
      </c>
      <c r="B50" s="20">
        <f>Datum+Modellrechnung!$A50</f>
        <v>44318</v>
      </c>
      <c r="C50" s="34">
        <f t="shared" si="1"/>
        <v>473210.87651321437</v>
      </c>
      <c r="H50" s="33" t="s">
        <v>122</v>
      </c>
      <c r="I50" s="4">
        <v>363866.40198304341</v>
      </c>
    </row>
    <row r="51" spans="1:9" x14ac:dyDescent="0.35">
      <c r="A51" s="35">
        <v>50</v>
      </c>
      <c r="B51" s="20">
        <f>Datum+Modellrechnung!$A51</f>
        <v>44319</v>
      </c>
      <c r="C51" s="34">
        <f t="shared" si="1"/>
        <v>516526.14055938803</v>
      </c>
      <c r="H51" s="33" t="s">
        <v>123</v>
      </c>
      <c r="I51" s="4">
        <v>397172.84116626572</v>
      </c>
    </row>
    <row r="52" spans="1:9" x14ac:dyDescent="0.35">
      <c r="A52" s="34">
        <v>51</v>
      </c>
      <c r="B52" s="20">
        <f>Datum+Modellrechnung!$A52</f>
        <v>44320</v>
      </c>
      <c r="C52" s="34">
        <f t="shared" si="1"/>
        <v>563806.25873827806</v>
      </c>
      <c r="H52" s="33" t="s">
        <v>5</v>
      </c>
      <c r="I52" s="4">
        <v>4659000.9105757503</v>
      </c>
    </row>
    <row r="53" spans="1:9" x14ac:dyDescent="0.35">
      <c r="A53" s="35">
        <v>52</v>
      </c>
      <c r="B53" s="20">
        <f>Datum+Modellrechnung!$A53</f>
        <v>44321</v>
      </c>
      <c r="C53" s="34">
        <f t="shared" si="1"/>
        <v>615414.15318922454</v>
      </c>
    </row>
    <row r="54" spans="1:9" x14ac:dyDescent="0.35">
      <c r="A54" s="34">
        <v>53</v>
      </c>
      <c r="B54" s="20">
        <f>Datum+Modellrechnung!$A54</f>
        <v>44322</v>
      </c>
      <c r="C54" s="34">
        <f t="shared" si="1"/>
        <v>671745.96605785633</v>
      </c>
    </row>
    <row r="55" spans="1:9" x14ac:dyDescent="0.35">
      <c r="A55" s="35">
        <v>54</v>
      </c>
      <c r="B55" s="20">
        <f>Datum+Modellrechnung!$A55</f>
        <v>44323</v>
      </c>
      <c r="C55" s="34">
        <f t="shared" si="1"/>
        <v>733234.10028280062</v>
      </c>
    </row>
    <row r="56" spans="1:9" x14ac:dyDescent="0.35">
      <c r="A56" s="34">
        <v>55</v>
      </c>
      <c r="B56" s="20">
        <f>Datum+Modellrechnung!$A56</f>
        <v>44324</v>
      </c>
      <c r="C56" s="34">
        <f t="shared" si="1"/>
        <v>800350.5387202024</v>
      </c>
    </row>
    <row r="57" spans="1:9" x14ac:dyDescent="0.35">
      <c r="A57" s="35">
        <v>56</v>
      </c>
      <c r="B57" s="20">
        <f>Datum+Modellrechnung!$A57</f>
        <v>44325</v>
      </c>
      <c r="C57" s="34">
        <f t="shared" si="1"/>
        <v>873610.46708365122</v>
      </c>
    </row>
    <row r="58" spans="1:9" x14ac:dyDescent="0.35">
      <c r="A58" s="34">
        <v>57</v>
      </c>
      <c r="B58" s="20">
        <f>Datum+Modellrechnung!$A58</f>
        <v>44326</v>
      </c>
      <c r="C58" s="34">
        <f t="shared" si="1"/>
        <v>953576.22850919771</v>
      </c>
    </row>
    <row r="59" spans="1:9" x14ac:dyDescent="0.35">
      <c r="A59" s="35">
        <v>58</v>
      </c>
      <c r="B59" s="20">
        <f>Datum+Modellrechnung!$A59</f>
        <v>44327</v>
      </c>
      <c r="C59" s="34">
        <f t="shared" si="1"/>
        <v>1040861.6401006976</v>
      </c>
    </row>
    <row r="60" spans="1:9" x14ac:dyDescent="0.35">
      <c r="A60" s="34">
        <v>59</v>
      </c>
      <c r="B60" s="20">
        <f>Datum+Modellrechnung!$A60</f>
        <v>44328</v>
      </c>
      <c r="C60" s="34">
        <f t="shared" si="1"/>
        <v>1136136.7045892801</v>
      </c>
    </row>
    <row r="61" spans="1:9" x14ac:dyDescent="0.35">
      <c r="A61" s="35">
        <v>60</v>
      </c>
      <c r="B61" s="20">
        <f>Datum+Modellrechnung!$A61</f>
        <v>44329</v>
      </c>
      <c r="C61" s="34">
        <f t="shared" si="1"/>
        <v>1240132.7532736345</v>
      </c>
    </row>
    <row r="62" spans="1:9" x14ac:dyDescent="0.35">
      <c r="A62" s="34">
        <v>61</v>
      </c>
      <c r="B62" s="20">
        <f>Datum+Modellrechnung!$A62</f>
        <v>44330</v>
      </c>
      <c r="C62" s="34">
        <f t="shared" si="1"/>
        <v>1353648.0597183201</v>
      </c>
    </row>
    <row r="63" spans="1:9" x14ac:dyDescent="0.35">
      <c r="A63" s="35">
        <v>62</v>
      </c>
      <c r="B63" s="20">
        <f>Datum+Modellrechnung!$A63</f>
        <v>44331</v>
      </c>
      <c r="C63" s="34">
        <f t="shared" si="1"/>
        <v>1477553.9673008404</v>
      </c>
    </row>
    <row r="64" spans="1:9" x14ac:dyDescent="0.35">
      <c r="A64" s="34">
        <v>63</v>
      </c>
      <c r="B64" s="20">
        <f>Datum+Modellrechnung!$A64</f>
        <v>44332</v>
      </c>
      <c r="C64" s="34">
        <f t="shared" si="1"/>
        <v>1612801.5776425274</v>
      </c>
    </row>
    <row r="65" spans="1:3" x14ac:dyDescent="0.35">
      <c r="A65" s="35">
        <v>64</v>
      </c>
      <c r="B65" s="20">
        <f>Datum+Modellrechnung!$A65</f>
        <v>44333</v>
      </c>
      <c r="C65" s="34">
        <f t="shared" si="1"/>
        <v>1760429.0512636262</v>
      </c>
    </row>
    <row r="66" spans="1:3" x14ac:dyDescent="0.35">
      <c r="A66" s="34">
        <v>65</v>
      </c>
      <c r="B66" s="20">
        <f>Datum+Modellrechnung!$A66</f>
        <v>44334</v>
      </c>
      <c r="C66" s="34">
        <f t="shared" si="1"/>
        <v>1921569.5765023981</v>
      </c>
    </row>
    <row r="67" spans="1:3" x14ac:dyDescent="0.35">
      <c r="A67" s="35">
        <v>66</v>
      </c>
      <c r="B67" s="20">
        <f>Datum+Modellrechnung!$A67</f>
        <v>44335</v>
      </c>
      <c r="C67" s="34">
        <f t="shared" ref="C67:C101" si="2">C66+(Forecast*C66)</f>
        <v>2097460.06786766</v>
      </c>
    </row>
    <row r="68" spans="1:3" x14ac:dyDescent="0.35">
      <c r="A68" s="34">
        <v>67</v>
      </c>
      <c r="B68" s="20">
        <f>Datum+Modellrechnung!$A68</f>
        <v>44336</v>
      </c>
      <c r="C68" s="34">
        <f t="shared" si="2"/>
        <v>2289450.6605933029</v>
      </c>
    </row>
    <row r="69" spans="1:3" x14ac:dyDescent="0.35">
      <c r="A69" s="35">
        <v>68</v>
      </c>
      <c r="B69" s="20">
        <f>Datum+Modellrechnung!$A69</f>
        <v>44337</v>
      </c>
      <c r="C69" s="34">
        <f t="shared" si="2"/>
        <v>2499015.0742749828</v>
      </c>
    </row>
    <row r="70" spans="1:3" x14ac:dyDescent="0.35">
      <c r="A70" s="34">
        <v>69</v>
      </c>
      <c r="B70" s="20">
        <f>Datum+Modellrechnung!$A70</f>
        <v>44338</v>
      </c>
      <c r="C70" s="34">
        <f t="shared" si="2"/>
        <v>2727761.9251402467</v>
      </c>
    </row>
    <row r="71" spans="1:3" x14ac:dyDescent="0.35">
      <c r="A71" s="35">
        <v>70</v>
      </c>
      <c r="B71" s="20">
        <f>Datum+Modellrechnung!$A71</f>
        <v>44339</v>
      </c>
      <c r="C71" s="34">
        <f t="shared" si="2"/>
        <v>2977447.0737850694</v>
      </c>
    </row>
    <row r="72" spans="1:3" x14ac:dyDescent="0.35">
      <c r="A72" s="34">
        <v>71</v>
      </c>
      <c r="B72" s="20">
        <f>Datum+Modellrechnung!$A72</f>
        <v>44340</v>
      </c>
      <c r="C72" s="34">
        <f t="shared" si="2"/>
        <v>3249987.103158012</v>
      </c>
    </row>
    <row r="73" spans="1:3" x14ac:dyDescent="0.35">
      <c r="A73" s="35">
        <v>72</v>
      </c>
      <c r="B73" s="20">
        <f>Datum+Modellrechnung!$A73</f>
        <v>44341</v>
      </c>
      <c r="C73" s="34">
        <f t="shared" si="2"/>
        <v>3547474.0302489987</v>
      </c>
    </row>
    <row r="74" spans="1:3" x14ac:dyDescent="0.35">
      <c r="A74" s="34">
        <v>73</v>
      </c>
      <c r="B74" s="20">
        <f>Datum+Modellrechnung!$A74</f>
        <v>44342</v>
      </c>
      <c r="C74" s="34">
        <f t="shared" si="2"/>
        <v>3872191.3644096144</v>
      </c>
    </row>
    <row r="75" spans="1:3" x14ac:dyDescent="0.35">
      <c r="A75" s="35">
        <v>74</v>
      </c>
      <c r="B75" s="20">
        <f>Datum+Modellrechnung!$A75</f>
        <v>44343</v>
      </c>
      <c r="C75" s="34">
        <f t="shared" si="2"/>
        <v>4226631.6355685806</v>
      </c>
    </row>
    <row r="76" spans="1:3" x14ac:dyDescent="0.35">
      <c r="A76" s="34">
        <v>75</v>
      </c>
      <c r="B76" s="20">
        <f>Datum+Modellrechnung!$A76</f>
        <v>44344</v>
      </c>
      <c r="C76" s="34">
        <f t="shared" si="2"/>
        <v>4613515.5268889684</v>
      </c>
    </row>
    <row r="77" spans="1:3" x14ac:dyDescent="0.35">
      <c r="A77" s="35">
        <v>76</v>
      </c>
      <c r="B77" s="20">
        <f>Datum+Modellrechnung!$A77</f>
        <v>44345</v>
      </c>
      <c r="C77" s="34">
        <f t="shared" si="2"/>
        <v>5035812.7587294066</v>
      </c>
    </row>
    <row r="78" spans="1:3" x14ac:dyDescent="0.35">
      <c r="A78" s="34">
        <v>77</v>
      </c>
      <c r="B78" s="20">
        <f>Datum+Modellrechnung!$A78</f>
        <v>44346</v>
      </c>
      <c r="C78" s="34">
        <f t="shared" si="2"/>
        <v>5496764.8842145512</v>
      </c>
    </row>
    <row r="79" spans="1:3" x14ac:dyDescent="0.35">
      <c r="A79" s="35">
        <v>78</v>
      </c>
      <c r="B79" s="20">
        <f>Datum+Modellrechnung!$A79</f>
        <v>44347</v>
      </c>
      <c r="C79" s="34">
        <f t="shared" si="2"/>
        <v>5999910.1713935956</v>
      </c>
    </row>
    <row r="80" spans="1:3" x14ac:dyDescent="0.35">
      <c r="A80" s="34">
        <v>79</v>
      </c>
      <c r="B80" s="20">
        <f>Datum+Modellrechnung!$A80</f>
        <v>44348</v>
      </c>
      <c r="C80" s="34">
        <f t="shared" si="2"/>
        <v>6549110.7629822372</v>
      </c>
    </row>
    <row r="81" spans="1:3" x14ac:dyDescent="0.35">
      <c r="A81" s="35">
        <v>80</v>
      </c>
      <c r="B81" s="20">
        <f>Datum+Modellrechnung!$A81</f>
        <v>44349</v>
      </c>
      <c r="C81" s="34">
        <f t="shared" si="2"/>
        <v>7148582.3221662575</v>
      </c>
    </row>
    <row r="82" spans="1:3" x14ac:dyDescent="0.35">
      <c r="A82" s="34">
        <v>81</v>
      </c>
      <c r="B82" s="20">
        <f>Datum+Modellrechnung!$A82</f>
        <v>44350</v>
      </c>
      <c r="C82" s="34">
        <f t="shared" si="2"/>
        <v>7802926.3920278773</v>
      </c>
    </row>
    <row r="83" spans="1:3" x14ac:dyDescent="0.35">
      <c r="A83" s="35">
        <v>82</v>
      </c>
      <c r="B83" s="20">
        <f>Datum+Modellrechnung!$A83</f>
        <v>44351</v>
      </c>
      <c r="C83" s="34">
        <f t="shared" si="2"/>
        <v>8517165.7169857994</v>
      </c>
    </row>
    <row r="84" spans="1:3" x14ac:dyDescent="0.35">
      <c r="A84" s="34">
        <v>83</v>
      </c>
      <c r="B84" s="20">
        <f>Datum+Modellrechnung!$A84</f>
        <v>44352</v>
      </c>
      <c r="C84" s="34">
        <f t="shared" si="2"/>
        <v>9296782.7973762918</v>
      </c>
    </row>
    <row r="85" spans="1:3" x14ac:dyDescent="0.35">
      <c r="A85" s="35">
        <v>84</v>
      </c>
      <c r="B85" s="20">
        <f>Datum+Modellrechnung!$A85</f>
        <v>44353</v>
      </c>
      <c r="C85" s="34">
        <f t="shared" si="2"/>
        <v>10147761.973120226</v>
      </c>
    </row>
    <row r="86" spans="1:3" x14ac:dyDescent="0.35">
      <c r="A86" s="34">
        <v>85</v>
      </c>
      <c r="B86" s="20">
        <f>Datum+Modellrechnung!$A86</f>
        <v>44354</v>
      </c>
      <c r="C86" s="34">
        <f t="shared" si="2"/>
        <v>11076635.359510254</v>
      </c>
    </row>
    <row r="87" spans="1:3" x14ac:dyDescent="0.35">
      <c r="A87" s="35">
        <v>86</v>
      </c>
      <c r="B87" s="20">
        <f>Datum+Modellrechnung!$A87</f>
        <v>44355</v>
      </c>
      <c r="C87" s="34">
        <f t="shared" si="2"/>
        <v>12090532.987721199</v>
      </c>
    </row>
    <row r="88" spans="1:3" x14ac:dyDescent="0.35">
      <c r="A88" s="34">
        <v>87</v>
      </c>
      <c r="B88" s="20">
        <f>Datum+Modellrechnung!$A88</f>
        <v>44356</v>
      </c>
      <c r="C88" s="34">
        <f t="shared" si="2"/>
        <v>13197237.53492214</v>
      </c>
    </row>
    <row r="89" spans="1:3" x14ac:dyDescent="0.35">
      <c r="A89" s="35">
        <v>88</v>
      </c>
      <c r="B89" s="20">
        <f>Datum+Modellrechnung!$A89</f>
        <v>44357</v>
      </c>
      <c r="C89" s="34">
        <f t="shared" si="2"/>
        <v>14405244.06409849</v>
      </c>
    </row>
    <row r="90" spans="1:3" x14ac:dyDescent="0.35">
      <c r="A90" s="34">
        <v>89</v>
      </c>
      <c r="B90" s="20">
        <f>Datum+Modellrechnung!$A90</f>
        <v>44358</v>
      </c>
      <c r="C90" s="34">
        <f t="shared" si="2"/>
        <v>15723825.232146893</v>
      </c>
    </row>
    <row r="91" spans="1:3" x14ac:dyDescent="0.35">
      <c r="A91" s="35">
        <v>90</v>
      </c>
      <c r="B91" s="20">
        <f>Datum+Modellrechnung!$A91</f>
        <v>44359</v>
      </c>
      <c r="C91" s="34">
        <f t="shared" si="2"/>
        <v>17163102.466780175</v>
      </c>
    </row>
    <row r="92" spans="1:3" x14ac:dyDescent="0.35">
      <c r="A92" s="34">
        <v>91</v>
      </c>
      <c r="B92" s="20">
        <f>Datum+Modellrechnung!$A92</f>
        <v>44360</v>
      </c>
      <c r="C92" s="34">
        <f t="shared" si="2"/>
        <v>18734123.658596247</v>
      </c>
    </row>
    <row r="93" spans="1:3" x14ac:dyDescent="0.35">
      <c r="A93" s="35">
        <v>92</v>
      </c>
      <c r="B93" s="20">
        <f>Datum+Modellrechnung!$A93</f>
        <v>44361</v>
      </c>
      <c r="C93" s="34">
        <f t="shared" si="2"/>
        <v>20448947.964675158</v>
      </c>
    </row>
    <row r="94" spans="1:3" x14ac:dyDescent="0.35">
      <c r="A94" s="34">
        <v>93</v>
      </c>
      <c r="B94" s="20">
        <f>Datum+Modellrechnung!$A94</f>
        <v>44362</v>
      </c>
      <c r="C94" s="34">
        <f t="shared" si="2"/>
        <v>22320738.374656647</v>
      </c>
    </row>
    <row r="95" spans="1:3" x14ac:dyDescent="0.35">
      <c r="A95" s="35">
        <v>94</v>
      </c>
      <c r="B95" s="20">
        <f>Datum+Modellrechnung!$A95</f>
        <v>44363</v>
      </c>
      <c r="C95" s="34">
        <f t="shared" si="2"/>
        <v>24363862.749835324</v>
      </c>
    </row>
    <row r="96" spans="1:3" x14ac:dyDescent="0.35">
      <c r="A96" s="34">
        <v>95</v>
      </c>
      <c r="B96" s="20">
        <f>Datum+Modellrechnung!$A96</f>
        <v>44364</v>
      </c>
      <c r="C96" s="34">
        <f t="shared" si="2"/>
        <v>26594004.110849418</v>
      </c>
    </row>
    <row r="97" spans="1:3" x14ac:dyDescent="0.35">
      <c r="A97" s="35">
        <v>96</v>
      </c>
      <c r="B97" s="20">
        <f>Datum+Modellrechnung!$A97</f>
        <v>44365</v>
      </c>
      <c r="C97" s="34">
        <f t="shared" si="2"/>
        <v>29028281.02053136</v>
      </c>
    </row>
    <row r="98" spans="1:3" x14ac:dyDescent="0.35">
      <c r="A98" s="34">
        <v>97</v>
      </c>
      <c r="B98" s="20">
        <f>Datum+Modellrechnung!$A98</f>
        <v>44366</v>
      </c>
      <c r="C98" s="34">
        <f t="shared" si="2"/>
        <v>31685378.985978771</v>
      </c>
    </row>
    <row r="99" spans="1:3" x14ac:dyDescent="0.35">
      <c r="A99" s="35">
        <v>98</v>
      </c>
      <c r="B99" s="20">
        <f>Datum+Modellrechnung!$A99</f>
        <v>44367</v>
      </c>
      <c r="C99" s="34">
        <f t="shared" si="2"/>
        <v>34585693.888488047</v>
      </c>
    </row>
    <row r="100" spans="1:3" x14ac:dyDescent="0.35">
      <c r="A100" s="34">
        <v>99</v>
      </c>
      <c r="B100" s="20">
        <f>Datum+Modellrechnung!$A100</f>
        <v>44368</v>
      </c>
      <c r="C100" s="34">
        <f t="shared" si="2"/>
        <v>37751488.542318583</v>
      </c>
    </row>
    <row r="101" spans="1:3" x14ac:dyDescent="0.35">
      <c r="A101" s="35">
        <v>100</v>
      </c>
      <c r="B101" s="20">
        <f>Datum+Modellrechnung!$A101</f>
        <v>44369</v>
      </c>
      <c r="C101" s="34">
        <f t="shared" si="2"/>
        <v>41207063.584032498</v>
      </c>
    </row>
  </sheetData>
  <pageMargins left="0.7" right="0.7" top="0.78740157499999996" bottom="0.78740157499999996"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DA5D7-60F8-4813-A410-83919447E704}">
  <dimension ref="A1:B49"/>
  <sheetViews>
    <sheetView workbookViewId="0">
      <selection activeCell="B5" sqref="B5"/>
    </sheetView>
  </sheetViews>
  <sheetFormatPr baseColWidth="10" defaultRowHeight="14.5" x14ac:dyDescent="0.35"/>
  <cols>
    <col min="1" max="1" width="20.7265625" bestFit="1" customWidth="1"/>
    <col min="2" max="2" width="41.1796875" bestFit="1" customWidth="1"/>
  </cols>
  <sheetData>
    <row r="1" spans="1:2" x14ac:dyDescent="0.35">
      <c r="A1" s="2" t="s">
        <v>85</v>
      </c>
      <c r="B1" t="s">
        <v>6</v>
      </c>
    </row>
    <row r="3" spans="1:2" x14ac:dyDescent="0.35">
      <c r="A3" s="2" t="s">
        <v>4</v>
      </c>
      <c r="B3" t="s">
        <v>84</v>
      </c>
    </row>
    <row r="4" spans="1:2" x14ac:dyDescent="0.35">
      <c r="A4" s="3" t="s">
        <v>7</v>
      </c>
      <c r="B4" s="4">
        <v>27.12</v>
      </c>
    </row>
    <row r="5" spans="1:2" x14ac:dyDescent="0.35">
      <c r="A5" s="32" t="s">
        <v>8</v>
      </c>
      <c r="B5" s="4">
        <v>0.89</v>
      </c>
    </row>
    <row r="6" spans="1:2" x14ac:dyDescent="0.35">
      <c r="A6" s="32" t="s">
        <v>9</v>
      </c>
      <c r="B6" s="4">
        <v>0.9</v>
      </c>
    </row>
    <row r="7" spans="1:2" x14ac:dyDescent="0.35">
      <c r="A7" s="32" t="s">
        <v>10</v>
      </c>
      <c r="B7" s="4">
        <v>0.89</v>
      </c>
    </row>
    <row r="8" spans="1:2" x14ac:dyDescent="0.35">
      <c r="A8" s="32" t="s">
        <v>11</v>
      </c>
      <c r="B8" s="4">
        <v>0.89</v>
      </c>
    </row>
    <row r="9" spans="1:2" x14ac:dyDescent="0.35">
      <c r="A9" s="32" t="s">
        <v>12</v>
      </c>
      <c r="B9" s="4">
        <v>0.89</v>
      </c>
    </row>
    <row r="10" spans="1:2" x14ac:dyDescent="0.35">
      <c r="A10" s="32" t="s">
        <v>13</v>
      </c>
      <c r="B10" s="4">
        <v>0.89</v>
      </c>
    </row>
    <row r="11" spans="1:2" x14ac:dyDescent="0.35">
      <c r="A11" s="32" t="s">
        <v>25</v>
      </c>
      <c r="B11" s="4">
        <v>0.88</v>
      </c>
    </row>
    <row r="12" spans="1:2" x14ac:dyDescent="0.35">
      <c r="A12" s="32" t="s">
        <v>26</v>
      </c>
      <c r="B12" s="4">
        <v>0.88</v>
      </c>
    </row>
    <row r="13" spans="1:2" x14ac:dyDescent="0.35">
      <c r="A13" s="32" t="s">
        <v>27</v>
      </c>
      <c r="B13" s="4">
        <v>0.88</v>
      </c>
    </row>
    <row r="14" spans="1:2" x14ac:dyDescent="0.35">
      <c r="A14" s="32" t="s">
        <v>28</v>
      </c>
      <c r="B14" s="4">
        <v>0.89</v>
      </c>
    </row>
    <row r="15" spans="1:2" x14ac:dyDescent="0.35">
      <c r="A15" s="32" t="s">
        <v>29</v>
      </c>
      <c r="B15" s="4">
        <v>0.91</v>
      </c>
    </row>
    <row r="16" spans="1:2" x14ac:dyDescent="0.35">
      <c r="A16" s="32" t="s">
        <v>30</v>
      </c>
      <c r="B16" s="4">
        <v>0.94</v>
      </c>
    </row>
    <row r="17" spans="1:2" x14ac:dyDescent="0.35">
      <c r="A17" s="32" t="s">
        <v>31</v>
      </c>
      <c r="B17" s="4">
        <v>0.97</v>
      </c>
    </row>
    <row r="18" spans="1:2" x14ac:dyDescent="0.35">
      <c r="A18" s="32" t="s">
        <v>32</v>
      </c>
      <c r="B18" s="4">
        <v>0.99</v>
      </c>
    </row>
    <row r="19" spans="1:2" x14ac:dyDescent="0.35">
      <c r="A19" s="32" t="s">
        <v>33</v>
      </c>
      <c r="B19" s="4">
        <v>1.02</v>
      </c>
    </row>
    <row r="20" spans="1:2" x14ac:dyDescent="0.35">
      <c r="A20" s="32" t="s">
        <v>34</v>
      </c>
      <c r="B20" s="4">
        <v>1.03</v>
      </c>
    </row>
    <row r="21" spans="1:2" x14ac:dyDescent="0.35">
      <c r="A21" s="32" t="s">
        <v>35</v>
      </c>
      <c r="B21" s="4">
        <v>1.05</v>
      </c>
    </row>
    <row r="22" spans="1:2" x14ac:dyDescent="0.35">
      <c r="A22" s="32" t="s">
        <v>36</v>
      </c>
      <c r="B22" s="4">
        <v>1.06</v>
      </c>
    </row>
    <row r="23" spans="1:2" x14ac:dyDescent="0.35">
      <c r="A23" s="32" t="s">
        <v>37</v>
      </c>
      <c r="B23" s="4">
        <v>1.07</v>
      </c>
    </row>
    <row r="24" spans="1:2" x14ac:dyDescent="0.35">
      <c r="A24" s="32" t="s">
        <v>38</v>
      </c>
      <c r="B24" s="4">
        <v>1.06</v>
      </c>
    </row>
    <row r="25" spans="1:2" x14ac:dyDescent="0.35">
      <c r="A25" s="32" t="s">
        <v>39</v>
      </c>
      <c r="B25" s="4">
        <v>1.05</v>
      </c>
    </row>
    <row r="26" spans="1:2" x14ac:dyDescent="0.35">
      <c r="A26" s="32" t="s">
        <v>40</v>
      </c>
      <c r="B26" s="4">
        <v>1.04</v>
      </c>
    </row>
    <row r="27" spans="1:2" x14ac:dyDescent="0.35">
      <c r="A27" s="32" t="s">
        <v>41</v>
      </c>
      <c r="B27" s="4">
        <v>1.02</v>
      </c>
    </row>
    <row r="28" spans="1:2" x14ac:dyDescent="0.35">
      <c r="A28" s="32" t="s">
        <v>42</v>
      </c>
      <c r="B28" s="4">
        <v>1.01</v>
      </c>
    </row>
    <row r="29" spans="1:2" x14ac:dyDescent="0.35">
      <c r="A29" s="32" t="s">
        <v>43</v>
      </c>
      <c r="B29" s="4">
        <v>1.01</v>
      </c>
    </row>
    <row r="30" spans="1:2" x14ac:dyDescent="0.35">
      <c r="A30" s="32" t="s">
        <v>87</v>
      </c>
      <c r="B30" s="4">
        <v>1</v>
      </c>
    </row>
    <row r="31" spans="1:2" x14ac:dyDescent="0.35">
      <c r="A31" s="32" t="s">
        <v>88</v>
      </c>
      <c r="B31" s="4">
        <v>1</v>
      </c>
    </row>
    <row r="32" spans="1:2" x14ac:dyDescent="0.35">
      <c r="A32" s="32" t="s">
        <v>89</v>
      </c>
      <c r="B32" s="4">
        <v>1.01</v>
      </c>
    </row>
    <row r="33" spans="1:2" x14ac:dyDescent="0.35">
      <c r="A33" s="3" t="s">
        <v>93</v>
      </c>
      <c r="B33" s="4">
        <v>15.58</v>
      </c>
    </row>
    <row r="34" spans="1:2" x14ac:dyDescent="0.35">
      <c r="A34" s="32" t="s">
        <v>90</v>
      </c>
      <c r="B34" s="4">
        <v>1.02</v>
      </c>
    </row>
    <row r="35" spans="1:2" x14ac:dyDescent="0.35">
      <c r="A35" s="32" t="s">
        <v>44</v>
      </c>
      <c r="B35" s="4">
        <v>1.04</v>
      </c>
    </row>
    <row r="36" spans="1:2" x14ac:dyDescent="0.35">
      <c r="A36" s="32" t="s">
        <v>45</v>
      </c>
      <c r="B36" s="4">
        <v>1.05</v>
      </c>
    </row>
    <row r="37" spans="1:2" x14ac:dyDescent="0.35">
      <c r="A37" s="32" t="s">
        <v>46</v>
      </c>
      <c r="B37" s="4">
        <v>1.06</v>
      </c>
    </row>
    <row r="38" spans="1:2" x14ac:dyDescent="0.35">
      <c r="A38" s="32" t="s">
        <v>47</v>
      </c>
      <c r="B38" s="4">
        <v>1.08</v>
      </c>
    </row>
    <row r="39" spans="1:2" x14ac:dyDescent="0.35">
      <c r="A39" s="32" t="s">
        <v>48</v>
      </c>
      <c r="B39" s="4">
        <v>1.0900000000000001</v>
      </c>
    </row>
    <row r="40" spans="1:2" x14ac:dyDescent="0.35">
      <c r="A40" s="32" t="s">
        <v>49</v>
      </c>
      <c r="B40" s="4">
        <v>1.1200000000000001</v>
      </c>
    </row>
    <row r="41" spans="1:2" x14ac:dyDescent="0.35">
      <c r="A41" s="32" t="s">
        <v>50</v>
      </c>
      <c r="B41" s="4">
        <v>1.1399999999999999</v>
      </c>
    </row>
    <row r="42" spans="1:2" x14ac:dyDescent="0.35">
      <c r="A42" s="32" t="s">
        <v>51</v>
      </c>
      <c r="B42" s="4">
        <v>1.1499999999999999</v>
      </c>
    </row>
    <row r="43" spans="1:2" x14ac:dyDescent="0.35">
      <c r="A43" s="32" t="s">
        <v>52</v>
      </c>
      <c r="B43" s="4">
        <v>1.17</v>
      </c>
    </row>
    <row r="44" spans="1:2" x14ac:dyDescent="0.35">
      <c r="A44" s="32" t="s">
        <v>53</v>
      </c>
      <c r="B44" s="4">
        <v>1.1599999999999999</v>
      </c>
    </row>
    <row r="45" spans="1:2" x14ac:dyDescent="0.35">
      <c r="A45" s="32" t="s">
        <v>54</v>
      </c>
      <c r="B45" s="4">
        <v>1.1599999999999999</v>
      </c>
    </row>
    <row r="46" spans="1:2" x14ac:dyDescent="0.35">
      <c r="A46" s="32" t="s">
        <v>55</v>
      </c>
      <c r="B46" s="4">
        <v>1.1599999999999999</v>
      </c>
    </row>
    <row r="47" spans="1:2" x14ac:dyDescent="0.35">
      <c r="A47" s="32" t="s">
        <v>56</v>
      </c>
      <c r="B47" s="4">
        <v>1.18</v>
      </c>
    </row>
    <row r="48" spans="1:2" x14ac:dyDescent="0.35">
      <c r="A48" s="32" t="s">
        <v>57</v>
      </c>
      <c r="B48" s="4"/>
    </row>
    <row r="49" spans="1:2" x14ac:dyDescent="0.35">
      <c r="A49" s="3" t="s">
        <v>5</v>
      </c>
      <c r="B49" s="4">
        <v>42.699999999999989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9 f f b 9 2 1 - d d 8 5 - 4 3 1 0 - b 8 3 d - 6 f 0 9 a 2 a 6 a 8 b f "   x m l n s = " h t t p : / / s c h e m a s . m i c r o s o f t . c o m / D a t a M a s h u p " > A A A A A F Q F A A B Q S w M E F A A C A A g A 0 m h 0 U t m h 3 V + k A A A A 9 Q A A A B I A H A B D b 2 5 m a W c v U G F j a 2 F n Z S 5 4 b W w g o h g A K K A U A A A A A A A A A A A A A A A A A A A A A A A A A A A A h Y 8 x D o I w G I W v Q r r T l h o T J D 9 l U D d J T E y M a 1 M q N E I x t F j u 5 u C R v I I Y R d 0 c 3 / e + 4 b 3 7 9 Q b Z 0 N T B R X V W t y Z F E a Y o U E a 2 h T Z l i n p 3 D G O U c d g K e R K l C k b Z 2 G S w R Y o q 5 8 4 J I d 5 7 7 G e 4 7 U r C K I 3 I I d / s Z K U a g T 6 y / i + H 2 l g n j F S I w / 4 1 h j O 8 o H g e M 0 y B T A x y b b 4 9 G + c + 2 x 8 I y 7 5 2 f a d 4 o c L V G s g U g b w v 8 A d Q S w M E F A A C A A g A 0 m h 0 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J o d F K V p X g 4 T g I A A D o I A A A T A B w A R m 9 y b X V s Y X M v U 2 V j d G l v b j E u b S C i G A A o o B Q A A A A A A A A A A A A A A A A A A A A A A A A A A A C 1 l P 9 q G k E Q x / 8 X f I f l S k H h v C O Q t r R B S k j S R A I 2 V Y O Q I M e e N / G u t z c r + y O m i m / j M / Q F f L H O q V U a a + s P 9 J + D n d n v f G b m u 2 r o m k Q i a 8 6 / J 2 f F Q r G g Y 6 4 g Y n U 5 6 H J t g g a r M g G m W G D 0 + 2 Z B C K C T q 5 c u C K 8 t V R p K m Z b a E H o X E g 2 g 0 S U n N q a v P / n + Y D D w V J p 4 E f i X V / 4 i 7 t f w 6 f z B r / t 1 s F y Z p A c 6 u J B K I n 9 O l N X + n Z L f I T U Q N G 5 r / g I i w V 7 w w G M B 6 L 0 I / f I 5 C E I h w 2 r f h i L p 8 h z 9 S y L A K b s M r R A u M 8 p C 2 Z 0 j L / s I m j G A I f Z 5 E 6 P H m o G s 6 i z j j n u b Y F R 1 Z m l O Z / x 4 y Q 3 v L F T e O D f T n z E o R r j G P h l g N 8 A j U C c O C b Z 4 K M A j 8 E w a m J / r 0 q u 6 L n t c J J w L 0 e x y w Z W u 5 p y d 8 r L E f R Y C c q Q x s W a f C 5 r W S r 1 B k Q w u p L A Z 6 t J m H H c 0 c r 6 G o I B d K 8 A h s A g 0 + / j u b e V O T S d R k u b D 0 g m V U M 9 c C E 1 h x c 5 x S M N l t B B Q q e K Y W u w B s p K M k W T E d G I M n Z Q d l x 1 D e q 4 9 d t n I u b O Y G t 2 N 6 X h I l 3 O B 0 0 q L 9 4 A 1 K m 1 Q J i f Y m K N / J 8 2 k 7 n O O X U j X C u 2 p 8 C f G r v N a o 9 h P Y A U x X t n r G q Y T p B z K Z 6 0 f / Z W 3 W r Q Y / S R V N r c X x S C 3 2 F / s m L u L n o X N Z i h X y 5 X q E H o J o i Z i Q 7 d Z x A 1 s 2 u j 2 b q u h e X / q 5 T j 7 r X T v S k d z + V q l r e d z t H E c q / u t e n 3 l 1 o V 7 0 J L z 1 C H P + B + K B z 6 o d c G 1 t j T 7 M L t T a b D 8 C u j D + 9 p G c r f G / q c 4 L h c L C W 7 6 6 z j 7 B V B L A Q I t A B Q A A g A I A N J o d F L Z o d 1 f p A A A A P U A A A A S A A A A A A A A A A A A A A A A A A A A A A B D b 2 5 m a W c v U G F j a 2 F n Z S 5 4 b W x Q S w E C L Q A U A A I A C A D S a H R S D 8 r p q 6 Q A A A D p A A A A E w A A A A A A A A A A A A A A A A D w A A A A W 0 N v b n R l b n R f V H l w Z X N d L n h t b F B L A Q I t A B Q A A g A I A N J o d F K V p X g 4 T g I A A D o I A A A T A A A A A A A A A A A A A A A A A O E 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4 c A A A A A A A A H B 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v d 2 N h c 3 R f U j 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N 0 Y X R 1 c y I g V m F s d W U 9 I n N D b 2 1 w b G V 0 Z S I g L z 4 8 R W 5 0 c n k g V H l w Z T 0 i R m l s b E N v b H V t b l R 5 c G V z I i B W Y W x 1 Z T 0 i c 0 N R T U R B d 0 1 E Q X d V R k J R V U Z C U U F B Q U F B Q S I g L z 4 8 R W 5 0 c n k g V H l w Z T 0 i U m V s Y X R p b 2 5 z a G l w S W 5 m b 0 N v b n R h a W 5 l c i I g V m F s d W U 9 I n N 7 J n F 1 b 3 Q 7 Y 2 9 s d W 1 u Q 2 9 1 b n Q m c X V v d D s 6 M T g s J n F 1 b 3 Q 7 a 2 V 5 Q 2 9 s d W 1 u T m F t Z X M m c X V v d D s 6 W 1 0 s J n F 1 b 3 Q 7 c X V l c n l S Z W x h d G l v b n N o a X B z J n F 1 b 3 Q 7 O l t d L C Z x d W 9 0 O 2 N v b H V t b k l k Z W 5 0 a X R p Z X M m c X V v d D s 6 W y Z x d W 9 0 O 1 N l Y 3 R p b 2 4 x L 0 5 v d 2 N h c 3 R f U i 9 B d X R v U m V t b 3 Z l Z E N v b H V t b n M x L n t E Y X R 1 b S B k Z X M g R X J r c m F u a 3 V u Z 3 N i Z W d p b m 5 z L D B 9 J n F 1 b 3 Q 7 L C Z x d W 9 0 O 1 N l Y 3 R p b 2 4 x L 0 5 v d 2 N h c 3 R f U i 9 B d X R v U m V t b 3 Z l Z E N v b H V t b n M x L n t Q d W 5 r d H N j a M O k d H p l c i B k Z X I g Q W 5 6 Y W h s I E 5 l d W V y a 3 J h b m t 1 b m d l b i A o b 2 h u Z S B H b M O k d H R 1 b m c p L D F 9 J n F 1 b 3 Q 7 L C Z x d W 9 0 O 1 N l Y 3 R p b 2 4 x L 0 5 v d 2 N h c 3 R f U i 9 B d X R v U m V t b 3 Z l Z E N v b H V t b n M x L n t V b n R l c m U g R 3 J l b n p l I G R l c y A 5 N S U t U H L D p G R p a 3 R p b 2 5 z a W 5 0 Z X J 2 Y W x s c y B k Z X I g Q W 5 6 Y W h s I E 5 l d W V y a 3 J h b m t 1 b m d l b i A o b 2 h u Z S B H b M O k d H R 1 b m c p L D J 9 J n F 1 b 3 Q 7 L C Z x d W 9 0 O 1 N l Y 3 R p b 2 4 x L 0 5 v d 2 N h c 3 R f U i 9 B d X R v U m V t b 3 Z l Z E N v b H V t b n M x L n t P Y m V y Z S B H c m V u e m U g Z G V z I D k 1 J S 1 Q c s O k Z G l r d G l v b n N p b n R l c n Z h b G x z I G R l c i B B b n p h a G w g T m V 1 Z X J r c m F u a 3 V u Z 2 V u I C h v a G 5 l I E d s w 6 R 0 d H R 1 b m c p L D N 9 J n F 1 b 3 Q 7 L C Z x d W 9 0 O 1 N l Y 3 R p b 2 4 x L 0 5 v d 2 N h c 3 R f U i 9 B d X R v U m V t b 3 Z l Z E N v b H V t b n M x L n t Q d W 5 r d H N j a M O k d H p l c i B k Z X I g Q W 5 6 Y W h s I E 5 l d W V y a 3 J h b m t 1 b m d l b i w 0 f S Z x d W 9 0 O y w m c X V v d D t T Z W N 0 a W 9 u M S 9 O b 3 d j Y X N 0 X 1 I v Q X V 0 b 1 J l b W 9 2 Z W R D b 2 x 1 b W 5 z M S 5 7 V W 5 0 Z X J l I E d y Z W 5 6 Z S B k Z X M g O T U l L V B y w 6 R k a W t 0 a W 9 u c 2 l u d G V y d m F s b H M g Z G V y I E F u e m F o b C B O Z X V l c m t y Y W 5 r d W 5 n Z W 4 s N X 0 m c X V v d D s s J n F 1 b 3 Q 7 U 2 V j d G l v b j E v T m 9 3 Y 2 F z d F 9 S L 0 F 1 d G 9 S Z W 1 v d m V k Q 2 9 s d W 1 u c z E u e 0 9 i Z X J l I E d y Z W 5 6 Z S B k Z X M g O T U l L V B y w 6 R k a W t 0 a W 9 u c 2 l u d G V y d m F s b H M g Z G V y I E F u e m F o b C B O Z X V l c m t y Y W 5 r d W 5 n Z W 4 s N n 0 m c X V v d D s s J n F 1 b 3 Q 7 U 2 V j d G l v b j E v T m 9 3 Y 2 F z d F 9 S L 0 F 1 d G 9 S Z W 1 v d m V k Q 2 9 s d W 1 u c z E u e 1 B 1 b m t 0 c 2 N o w 6 R 0 e m V y I G R l c i A 0 L V R h Z 2 V z I F I t V 2 V y d C w 3 f S Z x d W 9 0 O y w m c X V v d D t T Z W N 0 a W 9 u M S 9 O b 3 d j Y X N 0 X 1 I v Q X V 0 b 1 J l b W 9 2 Z W R D b 2 x 1 b W 5 z M S 5 7 V W 5 0 Z X J l I E d y Z W 5 6 Z S B k Z X M g O T U l L V B y w 6 R k a W t 0 a W 9 u c 2 l u d G V y d m F s b H M g Z G V y I D Q t V G F n Z X M g U i 1 X Z X J 0 L D h 9 J n F 1 b 3 Q 7 L C Z x d W 9 0 O 1 N l Y 3 R p b 2 4 x L 0 5 v d 2 N h c 3 R f U i 9 B d X R v U m V t b 3 Z l Z E N v b H V t b n M x L n t P Y m V y Z S B H c m V u e m U g Z G V z I D k 1 J S 1 Q c s O k Z G l r d G l v b n N p b n R l c n Z h b G x z I G R l c i A 0 L V R h Z 2 V z I F I t V 2 V y d C w 5 f S Z x d W 9 0 O y w m c X V v d D t T Z W N 0 a W 9 u M S 9 O b 3 d j Y X N 0 X 1 I v Q X V 0 b 1 J l b W 9 2 Z W R D b 2 x 1 b W 5 z M S 5 7 U H V u a 3 R z Y 2 j D p H R 6 Z X I g Z G V z I D c t V G F n Z S 1 S I F d l c n R l c y w x M H 0 m c X V v d D s s J n F 1 b 3 Q 7 U 2 V j d G l v b j E v T m 9 3 Y 2 F z d F 9 S L 0 F 1 d G 9 S Z W 1 v d m V k Q 2 9 s d W 1 u c z E u e 1 V u d G V y Z S B H c m V u e m U g Z G V z I D k 1 J S 1 Q c s O k Z G l r d G l v b n N p b n R l c n Z h b G x z I G R l c y A 3 L V R h Z 2 U t U i B X Z X J 0 Z X M s M T F 9 J n F 1 b 3 Q 7 L C Z x d W 9 0 O 1 N l Y 3 R p b 2 4 x L 0 5 v d 2 N h c 3 R f U i 9 B d X R v U m V t b 3 Z l Z E N v b H V t b n M x L n t P Y m V y Z S B H c m V u e m U g Z G V z I D k 1 J S 1 Q c s O k Z G l r d G l v b n N p b n R l c n Z h b G x z I G R l c y A 3 L V R h Z 2 U t U i B X Z X J 0 Z X M s M T J 9 J n F 1 b 3 Q 7 L C Z x d W 9 0 O 1 N l Y 3 R p b 2 4 x L 0 5 v d 2 N h c 3 R f U i 9 B d X R v U m V t b 3 Z l Z E N v b H V t b n M x L n t D b 2 x 1 b W 4 x N C w x M 3 0 m c X V v d D s s J n F 1 b 3 Q 7 U 2 V j d G l v b j E v T m 9 3 Y 2 F z d F 9 S L 0 F 1 d G 9 S Z W 1 v d m V k Q 2 9 s d W 1 u c z E u e 0 N v b H V t b j E 1 L D E 0 f S Z x d W 9 0 O y w m c X V v d D t T Z W N 0 a W 9 u M S 9 O b 3 d j Y X N 0 X 1 I v Q X V 0 b 1 J l b W 9 2 Z W R D b 2 x 1 b W 5 z M S 5 7 Q 2 9 s d W 1 u M T Y s M T V 9 J n F 1 b 3 Q 7 L C Z x d W 9 0 O 1 N l Y 3 R p b 2 4 x L 0 5 v d 2 N h c 3 R f U i 9 B d X R v U m V t b 3 Z l Z E N v b H V t b n M x L n t D b 2 x 1 b W 4 x N y w x N n 0 m c X V v d D s s J n F 1 b 3 Q 7 U 2 V j d G l v b j E v T m 9 3 Y 2 F z d F 9 S L 0 F 1 d G 9 S Z W 1 v d m V k Q 2 9 s d W 1 u c z E u e 0 N v b H V t b j E 4 L D E 3 f S Z x d W 9 0 O 1 0 s J n F 1 b 3 Q 7 Q 2 9 s d W 1 u Q 2 9 1 b n Q m c X V v d D s 6 M T g s J n F 1 b 3 Q 7 S 2 V 5 Q 2 9 s d W 1 u T m F t Z X M m c X V v d D s 6 W 1 0 s J n F 1 b 3 Q 7 Q 2 9 s d W 1 u S W R l b n R p d G l l c y Z x d W 9 0 O z p b J n F 1 b 3 Q 7 U 2 V j d G l v b j E v T m 9 3 Y 2 F z d F 9 S L 0 F 1 d G 9 S Z W 1 v d m V k Q 2 9 s d W 1 u c z E u e 0 R h d H V t I G R l c y B F c m t y Y W 5 r d W 5 n c 2 J l Z 2 l u b n M s M H 0 m c X V v d D s s J n F 1 b 3 Q 7 U 2 V j d G l v b j E v T m 9 3 Y 2 F z d F 9 S L 0 F 1 d G 9 S Z W 1 v d m V k Q 2 9 s d W 1 u c z E u e 1 B 1 b m t 0 c 2 N o w 6 R 0 e m V y I G R l c i B B b n p h a G w g T m V 1 Z X J r c m F u a 3 V u Z 2 V u I C h v a G 5 l I E d s w 6 R 0 d H V u Z y k s M X 0 m c X V v d D s s J n F 1 b 3 Q 7 U 2 V j d G l v b j E v T m 9 3 Y 2 F z d F 9 S L 0 F 1 d G 9 S Z W 1 v d m V k Q 2 9 s d W 1 u c z E u e 1 V u d G V y Z S B H c m V u e m U g Z G V z I D k 1 J S 1 Q c s O k Z G l r d G l v b n N p b n R l c n Z h b G x z I G R l c i B B b n p h a G w g T m V 1 Z X J r c m F u a 3 V u Z 2 V u I C h v a G 5 l I E d s w 6 R 0 d H V u Z y k s M n 0 m c X V v d D s s J n F 1 b 3 Q 7 U 2 V j d G l v b j E v T m 9 3 Y 2 F z d F 9 S L 0 F 1 d G 9 S Z W 1 v d m V k Q 2 9 s d W 1 u c z E u e 0 9 i Z X J l I E d y Z W 5 6 Z S B k Z X M g O T U l L V B y w 6 R k a W t 0 a W 9 u c 2 l u d G V y d m F s b H M g Z G V y I E F u e m F o b C B O Z X V l c m t y Y W 5 r d W 5 n Z W 4 g K G 9 o b m U g R 2 z D p H R 0 d H V u Z y k s M 3 0 m c X V v d D s s J n F 1 b 3 Q 7 U 2 V j d G l v b j E v T m 9 3 Y 2 F z d F 9 S L 0 F 1 d G 9 S Z W 1 v d m V k Q 2 9 s d W 1 u c z E u e 1 B 1 b m t 0 c 2 N o w 6 R 0 e m V y I G R l c i B B b n p h a G w g T m V 1 Z X J r c m F u a 3 V u Z 2 V u L D R 9 J n F 1 b 3 Q 7 L C Z x d W 9 0 O 1 N l Y 3 R p b 2 4 x L 0 5 v d 2 N h c 3 R f U i 9 B d X R v U m V t b 3 Z l Z E N v b H V t b n M x L n t V b n R l c m U g R 3 J l b n p l I G R l c y A 5 N S U t U H L D p G R p a 3 R p b 2 5 z a W 5 0 Z X J 2 Y W x s c y B k Z X I g Q W 5 6 Y W h s I E 5 l d W V y a 3 J h b m t 1 b m d l b i w 1 f S Z x d W 9 0 O y w m c X V v d D t T Z W N 0 a W 9 u M S 9 O b 3 d j Y X N 0 X 1 I v Q X V 0 b 1 J l b W 9 2 Z W R D b 2 x 1 b W 5 z M S 5 7 T 2 J l c m U g R 3 J l b n p l I G R l c y A 5 N S U t U H L D p G R p a 3 R p b 2 5 z a W 5 0 Z X J 2 Y W x s c y B k Z X I g Q W 5 6 Y W h s I E 5 l d W V y a 3 J h b m t 1 b m d l b i w 2 f S Z x d W 9 0 O y w m c X V v d D t T Z W N 0 a W 9 u M S 9 O b 3 d j Y X N 0 X 1 I v Q X V 0 b 1 J l b W 9 2 Z W R D b 2 x 1 b W 5 z M S 5 7 U H V u a 3 R z Y 2 j D p H R 6 Z X I g Z G V y I D Q t V G F n Z X M g U i 1 X Z X J 0 L D d 9 J n F 1 b 3 Q 7 L C Z x d W 9 0 O 1 N l Y 3 R p b 2 4 x L 0 5 v d 2 N h c 3 R f U i 9 B d X R v U m V t b 3 Z l Z E N v b H V t b n M x L n t V b n R l c m U g R 3 J l b n p l I G R l c y A 5 N S U t U H L D p G R p a 3 R p b 2 5 z a W 5 0 Z X J 2 Y W x s c y B k Z X I g N C 1 U Y W d l c y B S L V d l c n Q s O H 0 m c X V v d D s s J n F 1 b 3 Q 7 U 2 V j d G l v b j E v T m 9 3 Y 2 F z d F 9 S L 0 F 1 d G 9 S Z W 1 v d m V k Q 2 9 s d W 1 u c z E u e 0 9 i Z X J l I E d y Z W 5 6 Z S B k Z X M g O T U l L V B y w 6 R k a W t 0 a W 9 u c 2 l u d G V y d m F s b H M g Z G V y I D Q t V G F n Z X M g U i 1 X Z X J 0 L D l 9 J n F 1 b 3 Q 7 L C Z x d W 9 0 O 1 N l Y 3 R p b 2 4 x L 0 5 v d 2 N h c 3 R f U i 9 B d X R v U m V t b 3 Z l Z E N v b H V t b n M x L n t Q d W 5 r d H N j a M O k d H p l c i B k Z X M g N y 1 U Y W d l L V I g V 2 V y d G V z L D E w f S Z x d W 9 0 O y w m c X V v d D t T Z W N 0 a W 9 u M S 9 O b 3 d j Y X N 0 X 1 I v Q X V 0 b 1 J l b W 9 2 Z W R D b 2 x 1 b W 5 z M S 5 7 V W 5 0 Z X J l I E d y Z W 5 6 Z S B k Z X M g O T U l L V B y w 6 R k a W t 0 a W 9 u c 2 l u d G V y d m F s b H M g Z G V z I D c t V G F n Z S 1 S I F d l c n R l c y w x M X 0 m c X V v d D s s J n F 1 b 3 Q 7 U 2 V j d G l v b j E v T m 9 3 Y 2 F z d F 9 S L 0 F 1 d G 9 S Z W 1 v d m V k Q 2 9 s d W 1 u c z E u e 0 9 i Z X J l I E d y Z W 5 6 Z S B k Z X M g O T U l L V B y w 6 R k a W t 0 a W 9 u c 2 l u d G V y d m F s b H M g Z G V z I D c t V G F n Z S 1 S I F d l c n R l c y w x M n 0 m c X V v d D s s J n F 1 b 3 Q 7 U 2 V j d G l v b j E v T m 9 3 Y 2 F z d F 9 S L 0 F 1 d G 9 S Z W 1 v d m V k Q 2 9 s d W 1 u c z E u e 0 N v b H V t b j E 0 L D E z f S Z x d W 9 0 O y w m c X V v d D t T Z W N 0 a W 9 u M S 9 O b 3 d j Y X N 0 X 1 I v Q X V 0 b 1 J l b W 9 2 Z W R D b 2 x 1 b W 5 z M S 5 7 Q 2 9 s d W 1 u M T U s M T R 9 J n F 1 b 3 Q 7 L C Z x d W 9 0 O 1 N l Y 3 R p b 2 4 x L 0 5 v d 2 N h c 3 R f U i 9 B d X R v U m V t b 3 Z l Z E N v b H V t b n M x L n t D b 2 x 1 b W 4 x N i w x N X 0 m c X V v d D s s J n F 1 b 3 Q 7 U 2 V j d G l v b j E v T m 9 3 Y 2 F z d F 9 S L 0 F 1 d G 9 S Z W 1 v d m V k Q 2 9 s d W 1 u c z E u e 0 N v b H V t b j E 3 L D E 2 f S Z x d W 9 0 O y w m c X V v d D t T Z W N 0 a W 9 u M S 9 O b 3 d j Y X N 0 X 1 I v Q X V 0 b 1 J l b W 9 2 Z W R D b 2 x 1 b W 5 z M S 5 7 Q 2 9 s d W 1 u M T g s M T d 9 J n F 1 b 3 Q 7 X S w m c X V v d D t S Z W x h d G l v b n N o a X B J b m Z v J n F 1 b 3 Q 7 O l t d f S I g L z 4 8 R W 5 0 c n k g V H l w Z T 0 i R m l s b F R h c m d l d C I g V m F s d W U 9 I n N O b 3 d j Y X N 0 X 1 I i I C 8 + P E V u d H J 5 I F R 5 c G U 9 I k Z p b G x l Z E N v b X B s Z X R l U m V z d W x 0 V G 9 X b 3 J r c 2 h l Z X Q i I F Z h b H V l P S J s M S I g L z 4 8 R W 5 0 c n k g V H l w Z T 0 i U X V l c n l J R C I g V m F s d W U 9 I n M 3 Y T Y 5 M z Z h N y 0 w Z m J k L T R h N m Y t Y T d i N C 0 y O T I 4 Y T c 2 Z j h j M m Q i I C 8 + P E V u d H J 5 I F R 5 c G U 9 I k Z p b G x U Y X J n Z X R O Y W 1 l Q 3 V z d G 9 t a X p l Z C I g V m F s d W U 9 I m w x I i A v P j x F b n R y e S B U e X B l P S J G a W x s Q 2 9 s d W 1 u T m F t Z X M i I F Z h b H V l P S J z W y Z x d W 9 0 O 0 R h d H V t I G R l c y B F c m t y Y W 5 r d W 5 n c 2 J l Z 2 l u b n M m c X V v d D s s J n F 1 b 3 Q 7 U H V u a 3 R z Y 2 j D p H R 6 Z X I g Z G V y I E F u e m F o b C B O Z X V l c m t y Y W 5 r d W 5 n Z W 4 g K G 9 o b m U g R 2 z D p H R 0 d W 5 n K S Z x d W 9 0 O y w m c X V v d D t V b n R l c m U g R 3 J l b n p l I G R l c y A 5 N S U t U H L D p G R p a 3 R p b 2 5 z a W 5 0 Z X J 2 Y W x s c y B k Z X I g Q W 5 6 Y W h s I E 5 l d W V y a 3 J h b m t 1 b m d l b i A o b 2 h u Z S B H b M O k d H R 1 b m c p J n F 1 b 3 Q 7 L C Z x d W 9 0 O 0 9 i Z X J l I E d y Z W 5 6 Z S B k Z X M g O T U l L V B y w 6 R k a W t 0 a W 9 u c 2 l u d G V y d m F s b H M g Z G V y I E F u e m F o b C B O Z X V l c m t y Y W 5 r d W 5 n Z W 4 g K G 9 o b m U g R 2 z D p H R 0 d H V u Z y k m c X V v d D s s J n F 1 b 3 Q 7 U H V u a 3 R z Y 2 j D p H R 6 Z X I g Z G V y I E F u e m F o b C B O Z X V l c m t y Y W 5 r d W 5 n Z W 4 m c X V v d D s s J n F 1 b 3 Q 7 V W 5 0 Z X J l I E d y Z W 5 6 Z S B k Z X M g O T U l L V B y w 6 R k a W t 0 a W 9 u c 2 l u d G V y d m F s b H M g Z G V y I E F u e m F o b C B O Z X V l c m t y Y W 5 r d W 5 n Z W 4 m c X V v d D s s J n F 1 b 3 Q 7 T 2 J l c m U g R 3 J l b n p l I G R l c y A 5 N S U t U H L D p G R p a 3 R p b 2 5 z a W 5 0 Z X J 2 Y W x s c y B k Z X I g Q W 5 6 Y W h s I E 5 l d W V y a 3 J h b m t 1 b m d l b i Z x d W 9 0 O y w m c X V v d D t Q d W 5 r d H N j a M O k d H p l c i B k Z X I g N C 1 U Y W d l c y B S L V d l c n Q m c X V v d D s s J n F 1 b 3 Q 7 V W 5 0 Z X J l I E d y Z W 5 6 Z S B k Z X M g O T U l L V B y w 6 R k a W t 0 a W 9 u c 2 l u d G V y d m F s b H M g Z G V y I D Q t V G F n Z X M g U i 1 X Z X J 0 J n F 1 b 3 Q 7 L C Z x d W 9 0 O 0 9 i Z X J l I E d y Z W 5 6 Z S B k Z X M g O T U l L V B y w 6 R k a W t 0 a W 9 u c 2 l u d G V y d m F s b H M g Z G V y I D Q t V G F n Z X M g U i 1 X Z X J 0 J n F 1 b 3 Q 7 L C Z x d W 9 0 O 1 B 1 b m t 0 c 2 N o w 6 R 0 e m V y I G R l c y A 3 L V R h Z 2 U t U i B X Z X J 0 Z X M m c X V v d D s s J n F 1 b 3 Q 7 V W 5 0 Z X J l I E d y Z W 5 6 Z S B k Z X M g O T U l L V B y w 6 R k a W t 0 a W 9 u c 2 l u d G V y d m F s b H M g Z G V z I D c t V G F n Z S 1 S I F d l c n R l c y Z x d W 9 0 O y w m c X V v d D t P Y m V y Z S B H c m V u e m U g Z G V z I D k 1 J S 1 Q c s O k Z G l r d G l v b n N p b n R l c n Z h b G x z I G R l c y A 3 L V R h Z 2 U t U i B X Z X J 0 Z X M m c X V v d D s s J n F 1 b 3 Q 7 Q 2 9 s d W 1 u M T Q m c X V v d D s s J n F 1 b 3 Q 7 Q 2 9 s d W 1 u M T U m c X V v d D s s J n F 1 b 3 Q 7 Q 2 9 s d W 1 u M T Y m c X V v d D s s J n F 1 b 3 Q 7 Q 2 9 s d W 1 u M T c m c X V v d D s s J n F 1 b 3 Q 7 Q 2 9 s d W 1 u M T g m c X V v d D t d I i A v P j x F b n R y e S B U e X B l P S J G a W x s V G 9 E Y X R h T W 9 k Z W x F b m F i b G V k I i B W Y W x 1 Z T 0 i b D A i I C 8 + P E V u d H J 5 I F R 5 c G U 9 I k Z p b G x M Y X N 0 V X B k Y X R l Z C I g V m F s d W U 9 I m Q y M D I x L T A z L T I w V D E y O j A 2 O j M 2 L j U 5 M z U 4 M T N a I i A v P j x F b n R y e S B U e X B l P S J G a W x s T 2 J q Z W N 0 V H l w Z S I g V m F s d W U 9 I n N U Y W J s Z S I g L z 4 8 R W 5 0 c n k g V H l w Z T 0 i R m l s b E V y c m 9 y Q 2 9 1 b n Q i I F Z h b H V l P S J s N S I g L z 4 8 R W 5 0 c n k g V H l w Z T 0 i R m l s b E V y c m 9 y Q 2 9 k Z S I g V m F s d W U 9 I n N V b m t u b 3 d u I i A v P j x F b n R y e S B U e X B l P S J G a W x s Q 2 9 1 b n Q i I F Z h b H V l P S J s M z c 5 I i A v P j x F b n R y e S B U e X B l P S J B Z G R l Z F R v R G F 0 Y U 1 v Z G V s I i B W Y W x 1 Z T 0 i b D A i I C 8 + P C 9 T d G F i b G V F b n R y a W V z P j w v S X R l b T 4 8 S X R l b T 4 8 S X R l b U x v Y 2 F 0 a W 9 u P j x J d G V t V H l w Z T 5 G b 3 J t d W x h P C 9 J d G V t V H l w Z T 4 8 S X R l b V B h d G g + U 2 V j d G l v b j E v T m 9 3 Y 2 F z d F 9 S L 1 F 1 Z W x s Z T w v S X R l b V B h d G g + P C 9 J d G V t T G 9 j Y X R p b 2 4 + P F N 0 Y W J s Z U V u d H J p Z X M g L z 4 8 L 0 l 0 Z W 0 + P E l 0 Z W 0 + P E l 0 Z W 1 M b 2 N h d G l v b j 4 8 S X R l b V R 5 c G U + R m 9 y b X V s Y T w v S X R l b V R 5 c G U + P E l 0 Z W 1 Q Y X R o P l N l Y 3 R p b 2 4 x L 0 5 v d 2 N h c 3 R f U i 9 O b 3 d j Y X N 0 X 1 J f U 2 h l Z X Q 8 L 0 l 0 Z W 1 Q Y X R o P j w v S X R l b U x v Y 2 F 0 a W 9 u P j x T d G F i b G V F b n R y a W V z I C 8 + P C 9 J d G V t P j x J d G V t P j x J d G V t T G 9 j Y X R p b 2 4 + P E l 0 Z W 1 U e X B l P k Z v c m 1 1 b G E 8 L 0 l 0 Z W 1 U e X B l P j x J d G V t U G F 0 a D 5 T Z W N 0 a W 9 u M S 9 O b 3 d j Y X N 0 X 1 I v R 2 U l Q z M l Q T R u Z G V y d G V y J T I w V H l w P C 9 J d G V t U G F 0 a D 4 8 L 0 l 0 Z W 1 M b 2 N h d G l v b j 4 8 U 3 R h Y m x l R W 5 0 c m l l c y A v P j w v S X R l b T 4 8 S X R l b T 4 8 S X R l b U x v Y 2 F 0 a W 9 u P j x J d G V t V H l w Z T 5 G b 3 J t d W x h P C 9 J d G V t V H l w Z T 4 8 S X R l b V B h d G g + U 2 V j d G l v b j E v T m 9 3 Y 2 F z d F 9 S L 0 g l Q z M l Q j Z o Z X I l M j B n Z X N 0 d W Z 0 Z S U y M E h l Y W R l c j E 8 L 0 l 0 Z W 1 Q Y X R o P j w v S X R l b U x v Y 2 F 0 a W 9 u P j x T d G F i b G V F b n R y a W V z I C 8 + P C 9 J d G V t P j x J d G V t P j x J d G V t T G 9 j Y X R p b 2 4 + P E l 0 Z W 1 U e X B l P k Z v c m 1 1 b G E 8 L 0 l 0 Z W 1 U e X B l P j x J d G V t U G F 0 a D 5 T Z W N 0 a W 9 u M S 9 O b 3 d j Y X N 0 X 1 I v V W 1 i Z W 5 h b m 5 0 Z S U y M F N w Y W x 0 Z W 4 8 L 0 l 0 Z W 1 Q Y X R o P j w v S X R l b U x v Y 2 F 0 a W 9 u P j x T d G F i b G V F b n R y a W V z I C 8 + P C 9 J d G V t P j w v S X R l b X M + P C 9 M b 2 N h b F B h Y 2 t h Z 2 V N Z X R h Z G F 0 Y U Z p b G U + F g A A A F B L B Q Y A A A A A A A A A A A A A A A A A A A A A A A A m A Q A A A Q A A A N C M n d 8 B F d E R j H o A w E / C l + s B A A A A g Y I 3 N V v a x k 2 V q B E T 0 c B h h A A A A A A C A A A A A A A Q Z g A A A A E A A C A A A A B g R Z Q o i S V g F 7 b 4 Q w 4 r y t U s 8 O i s c 2 e v o e v L L B v 4 + 3 g s V w A A A A A O g A A A A A I A A C A A A A C N B T y q x Q 8 H 6 C Z p k T r A W c c P S 6 a W G t x P w f + I y I M p 3 Y x p y l A A A A D E w B 7 q k f o q Z 5 D 8 9 Y x 6 s 8 L W k j 1 6 4 B Y D E 5 f 9 O C u Y m q G Q K K 0 c W S 2 t 1 9 z O K R h d K J N T 1 2 R J M e 9 + q 6 t 9 Y j c Z 9 f t E X r W 9 a l / G m w i M i 6 K c J 6 d 1 z m 9 w D k A A A A A z 8 Z A K a 9 z F X w q C l 5 b 0 r y R h I 0 s M 5 q g m M d x I 0 / i T j b U i X h + p W R t t B P V 3 8 N v G O + 7 W 0 V T 2 u T 8 z A O T H N p C Z M 0 R u T 3 1 X < / D a t a M a s h u p > 
</file>

<file path=customXml/itemProps1.xml><?xml version="1.0" encoding="utf-8"?>
<ds:datastoreItem xmlns:ds="http://schemas.openxmlformats.org/officeDocument/2006/customXml" ds:itemID="{8F115A52-0770-40B6-87DB-0AB3BE552E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vt:i4>
      </vt:variant>
    </vt:vector>
  </HeadingPairs>
  <TitlesOfParts>
    <vt:vector size="14" baseType="lpstr">
      <vt:lpstr>Dashboard</vt:lpstr>
      <vt:lpstr>Nowcast_R</vt:lpstr>
      <vt:lpstr>Modellrechnung</vt:lpstr>
      <vt:lpstr>Tabelle1</vt:lpstr>
      <vt:lpstr>Anteil_B1117</vt:lpstr>
      <vt:lpstr>Datum</vt:lpstr>
      <vt:lpstr>Dummy</vt:lpstr>
      <vt:lpstr>Forecast</vt:lpstr>
      <vt:lpstr>Mutantenfaktor</vt:lpstr>
      <vt:lpstr>n_B1117</vt:lpstr>
      <vt:lpstr>R_B1117</vt:lpstr>
      <vt:lpstr>R_SARS_CoV2</vt:lpstr>
      <vt:lpstr>R_Wert</vt:lpstr>
      <vt:lpstr>R_Wert_B1117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Weinen</dc:creator>
  <cp:lastModifiedBy>Jonas Weinen</cp:lastModifiedBy>
  <dcterms:created xsi:type="dcterms:W3CDTF">2021-02-10T23:31:46Z</dcterms:created>
  <dcterms:modified xsi:type="dcterms:W3CDTF">2021-03-20T17:35:57Z</dcterms:modified>
</cp:coreProperties>
</file>