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35807c1a7947e9a/Documents/Northwestern/Courses/495-Data-Science/Final Project/"/>
    </mc:Choice>
  </mc:AlternateContent>
  <bookViews>
    <workbookView xWindow="0" yWindow="0" windowWidth="19395" windowHeight="11610"/>
  </bookViews>
  <sheets>
    <sheet name="Markov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2" i="3" l="1"/>
  <c r="AF42" i="3"/>
  <c r="AE42" i="3"/>
  <c r="AD42" i="3"/>
  <c r="AC42" i="3"/>
  <c r="AB42" i="3"/>
  <c r="AA42" i="3"/>
  <c r="Z42" i="3"/>
  <c r="Y42" i="3"/>
  <c r="X42" i="3"/>
  <c r="AG41" i="3"/>
  <c r="AF41" i="3"/>
  <c r="AE41" i="3"/>
  <c r="AD41" i="3"/>
  <c r="AC41" i="3"/>
  <c r="AB41" i="3"/>
  <c r="AA41" i="3"/>
  <c r="Z41" i="3"/>
  <c r="Y41" i="3"/>
  <c r="X41" i="3"/>
  <c r="AG40" i="3"/>
  <c r="AF40" i="3"/>
  <c r="AE40" i="3"/>
  <c r="AD40" i="3"/>
  <c r="AC40" i="3"/>
  <c r="AB40" i="3"/>
  <c r="AA40" i="3"/>
  <c r="Z40" i="3"/>
  <c r="Y40" i="3"/>
  <c r="X40" i="3"/>
  <c r="AG39" i="3"/>
  <c r="AF39" i="3"/>
  <c r="AE39" i="3"/>
  <c r="AD39" i="3"/>
  <c r="AC39" i="3"/>
  <c r="AB39" i="3"/>
  <c r="AA39" i="3"/>
  <c r="Z39" i="3"/>
  <c r="Y39" i="3"/>
  <c r="X39" i="3"/>
  <c r="AG38" i="3"/>
  <c r="AF38" i="3"/>
  <c r="AE38" i="3"/>
  <c r="AD38" i="3"/>
  <c r="AC38" i="3"/>
  <c r="AB38" i="3"/>
  <c r="AA38" i="3"/>
  <c r="Z38" i="3"/>
  <c r="Y38" i="3"/>
  <c r="X38" i="3"/>
  <c r="AG37" i="3"/>
  <c r="AF37" i="3"/>
  <c r="AE37" i="3"/>
  <c r="AD37" i="3"/>
  <c r="AC37" i="3"/>
  <c r="AB37" i="3"/>
  <c r="AA37" i="3"/>
  <c r="Z37" i="3"/>
  <c r="Y37" i="3"/>
  <c r="X37" i="3"/>
  <c r="AG36" i="3"/>
  <c r="AF36" i="3"/>
  <c r="AE36" i="3"/>
  <c r="AD36" i="3"/>
  <c r="AC36" i="3"/>
  <c r="AB36" i="3"/>
  <c r="AA36" i="3"/>
  <c r="Z36" i="3"/>
  <c r="Y36" i="3"/>
  <c r="X36" i="3"/>
  <c r="AG35" i="3"/>
  <c r="AF35" i="3"/>
  <c r="AE35" i="3"/>
  <c r="AD35" i="3"/>
  <c r="AC35" i="3"/>
  <c r="AB35" i="3"/>
  <c r="AA35" i="3"/>
  <c r="Z35" i="3"/>
  <c r="Y35" i="3"/>
  <c r="X35" i="3"/>
  <c r="AG34" i="3"/>
  <c r="AF34" i="3"/>
  <c r="AE34" i="3"/>
  <c r="AD34" i="3"/>
  <c r="AC34" i="3"/>
  <c r="AB34" i="3"/>
  <c r="AA34" i="3"/>
  <c r="Z34" i="3"/>
  <c r="Y34" i="3"/>
  <c r="X34" i="3"/>
  <c r="AG33" i="3"/>
  <c r="AF33" i="3"/>
  <c r="AE33" i="3"/>
  <c r="AD33" i="3"/>
  <c r="AC33" i="3"/>
  <c r="AB33" i="3"/>
  <c r="AA33" i="3"/>
  <c r="Z33" i="3"/>
  <c r="Y33" i="3"/>
  <c r="X33" i="3"/>
  <c r="W38" i="3"/>
  <c r="W33" i="3" a="1"/>
  <c r="W37" i="3" s="1"/>
  <c r="AG32" i="3"/>
  <c r="AF32" i="3"/>
  <c r="AB32" i="3"/>
  <c r="AA32" i="3"/>
  <c r="Z32" i="3"/>
  <c r="Y32" i="3"/>
  <c r="X32" i="3"/>
  <c r="X32" i="3" a="1"/>
  <c r="AE32" i="3" s="1"/>
  <c r="AG27" i="3"/>
  <c r="AF27" i="3"/>
  <c r="AE27" i="3"/>
  <c r="AD27" i="3"/>
  <c r="AC27" i="3"/>
  <c r="AB27" i="3"/>
  <c r="AA27" i="3"/>
  <c r="Z27" i="3"/>
  <c r="Y27" i="3"/>
  <c r="X27" i="3"/>
  <c r="AG26" i="3"/>
  <c r="AF26" i="3"/>
  <c r="AE26" i="3"/>
  <c r="AD26" i="3"/>
  <c r="AC26" i="3"/>
  <c r="AB26" i="3"/>
  <c r="AA26" i="3"/>
  <c r="Z26" i="3"/>
  <c r="Y26" i="3"/>
  <c r="X26" i="3"/>
  <c r="AG25" i="3"/>
  <c r="AF25" i="3"/>
  <c r="AE25" i="3"/>
  <c r="AD25" i="3"/>
  <c r="AC25" i="3"/>
  <c r="AB25" i="3"/>
  <c r="AA25" i="3"/>
  <c r="Z25" i="3"/>
  <c r="Y25" i="3"/>
  <c r="X25" i="3"/>
  <c r="AG24" i="3"/>
  <c r="AF24" i="3"/>
  <c r="AE24" i="3"/>
  <c r="AD24" i="3"/>
  <c r="AC24" i="3"/>
  <c r="AB24" i="3"/>
  <c r="AA24" i="3"/>
  <c r="Z24" i="3"/>
  <c r="Y24" i="3"/>
  <c r="X24" i="3"/>
  <c r="AG23" i="3"/>
  <c r="AF23" i="3"/>
  <c r="AE23" i="3"/>
  <c r="AD23" i="3"/>
  <c r="AC23" i="3"/>
  <c r="AB23" i="3"/>
  <c r="AA23" i="3"/>
  <c r="Z23" i="3"/>
  <c r="Y23" i="3"/>
  <c r="X23" i="3"/>
  <c r="AG22" i="3"/>
  <c r="AF22" i="3"/>
  <c r="AE22" i="3"/>
  <c r="AD22" i="3"/>
  <c r="AC22" i="3"/>
  <c r="AB22" i="3"/>
  <c r="AA22" i="3"/>
  <c r="Z22" i="3"/>
  <c r="Y22" i="3"/>
  <c r="X22" i="3"/>
  <c r="AG21" i="3"/>
  <c r="AF21" i="3"/>
  <c r="AE21" i="3"/>
  <c r="AD21" i="3"/>
  <c r="AC21" i="3"/>
  <c r="AB21" i="3"/>
  <c r="AA21" i="3"/>
  <c r="Z21" i="3"/>
  <c r="Y21" i="3"/>
  <c r="X21" i="3"/>
  <c r="AG20" i="3"/>
  <c r="AF20" i="3"/>
  <c r="AE20" i="3"/>
  <c r="AD20" i="3"/>
  <c r="AC20" i="3"/>
  <c r="AB20" i="3"/>
  <c r="AA20" i="3"/>
  <c r="Z20" i="3"/>
  <c r="Y20" i="3"/>
  <c r="X20" i="3"/>
  <c r="AG19" i="3"/>
  <c r="AF19" i="3"/>
  <c r="AE19" i="3"/>
  <c r="AD19" i="3"/>
  <c r="AC19" i="3"/>
  <c r="AB19" i="3"/>
  <c r="AA19" i="3"/>
  <c r="Z19" i="3"/>
  <c r="Y19" i="3"/>
  <c r="X19" i="3"/>
  <c r="AG18" i="3"/>
  <c r="AF18" i="3"/>
  <c r="AE18" i="3"/>
  <c r="AD18" i="3"/>
  <c r="AC18" i="3"/>
  <c r="AB18" i="3"/>
  <c r="AA18" i="3"/>
  <c r="Z18" i="3"/>
  <c r="Y18" i="3"/>
  <c r="X18" i="3"/>
  <c r="W18" i="3" a="1"/>
  <c r="W18" i="3" s="1"/>
  <c r="X17" i="3" a="1"/>
  <c r="Y17" i="3" s="1"/>
  <c r="X17" i="3"/>
  <c r="AC17" i="3"/>
  <c r="AD17" i="3"/>
  <c r="AE17" i="3"/>
  <c r="AF17" i="3"/>
  <c r="T42" i="3"/>
  <c r="S42" i="3"/>
  <c r="R42" i="3"/>
  <c r="Q42" i="3"/>
  <c r="P42" i="3"/>
  <c r="O42" i="3"/>
  <c r="N42" i="3"/>
  <c r="M42" i="3"/>
  <c r="L42" i="3"/>
  <c r="K42" i="3"/>
  <c r="T41" i="3"/>
  <c r="S41" i="3"/>
  <c r="R41" i="3"/>
  <c r="Q41" i="3"/>
  <c r="P41" i="3"/>
  <c r="O41" i="3"/>
  <c r="N41" i="3"/>
  <c r="M41" i="3"/>
  <c r="L41" i="3"/>
  <c r="K41" i="3"/>
  <c r="T40" i="3"/>
  <c r="S40" i="3"/>
  <c r="R40" i="3"/>
  <c r="Q40" i="3"/>
  <c r="P40" i="3"/>
  <c r="O40" i="3"/>
  <c r="N40" i="3"/>
  <c r="M40" i="3"/>
  <c r="L40" i="3"/>
  <c r="K40" i="3"/>
  <c r="T39" i="3"/>
  <c r="S39" i="3"/>
  <c r="R39" i="3"/>
  <c r="Q39" i="3"/>
  <c r="P39" i="3"/>
  <c r="O39" i="3"/>
  <c r="N39" i="3"/>
  <c r="M39" i="3"/>
  <c r="L39" i="3"/>
  <c r="K39" i="3"/>
  <c r="T38" i="3"/>
  <c r="S38" i="3"/>
  <c r="R38" i="3"/>
  <c r="Q38" i="3"/>
  <c r="P38" i="3"/>
  <c r="O38" i="3"/>
  <c r="N38" i="3"/>
  <c r="M38" i="3"/>
  <c r="L38" i="3"/>
  <c r="K38" i="3"/>
  <c r="T37" i="3"/>
  <c r="S37" i="3"/>
  <c r="R37" i="3"/>
  <c r="Q37" i="3"/>
  <c r="P37" i="3"/>
  <c r="O37" i="3"/>
  <c r="N37" i="3"/>
  <c r="M37" i="3"/>
  <c r="L37" i="3"/>
  <c r="K37" i="3"/>
  <c r="T36" i="3"/>
  <c r="S36" i="3"/>
  <c r="R36" i="3"/>
  <c r="Q36" i="3"/>
  <c r="P36" i="3"/>
  <c r="O36" i="3"/>
  <c r="N36" i="3"/>
  <c r="M36" i="3"/>
  <c r="L36" i="3"/>
  <c r="K36" i="3"/>
  <c r="T35" i="3"/>
  <c r="S35" i="3"/>
  <c r="R35" i="3"/>
  <c r="Q35" i="3"/>
  <c r="P35" i="3"/>
  <c r="O35" i="3"/>
  <c r="N35" i="3"/>
  <c r="M35" i="3"/>
  <c r="L35" i="3"/>
  <c r="K35" i="3"/>
  <c r="T34" i="3"/>
  <c r="S34" i="3"/>
  <c r="R34" i="3"/>
  <c r="Q34" i="3"/>
  <c r="P34" i="3"/>
  <c r="O34" i="3"/>
  <c r="N34" i="3"/>
  <c r="M34" i="3"/>
  <c r="L34" i="3"/>
  <c r="K34" i="3"/>
  <c r="T33" i="3"/>
  <c r="S33" i="3"/>
  <c r="R33" i="3"/>
  <c r="Q33" i="3"/>
  <c r="P33" i="3"/>
  <c r="O33" i="3"/>
  <c r="N33" i="3"/>
  <c r="M33" i="3"/>
  <c r="L33" i="3"/>
  <c r="K33" i="3"/>
  <c r="J33" i="3" a="1"/>
  <c r="J38" i="3" s="1"/>
  <c r="K32" i="3" a="1"/>
  <c r="S32" i="3" s="1"/>
  <c r="J18" i="3" a="1"/>
  <c r="J25" i="3" s="1"/>
  <c r="K17" i="3" a="1"/>
  <c r="M17" i="3" s="1"/>
  <c r="K17" i="3"/>
  <c r="L17" i="3"/>
  <c r="P17" i="3"/>
  <c r="Q17" i="3"/>
  <c r="R17" i="3"/>
  <c r="S17" i="3"/>
  <c r="T17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4" i="3"/>
  <c r="C9" i="3"/>
  <c r="C8" i="3"/>
  <c r="C7" i="3"/>
  <c r="C6" i="3"/>
  <c r="C5" i="3"/>
  <c r="C3" i="3"/>
  <c r="P11" i="3"/>
  <c r="P10" i="3"/>
  <c r="P9" i="3"/>
  <c r="P8" i="3"/>
  <c r="P7" i="3"/>
  <c r="P6" i="3"/>
  <c r="P5" i="3"/>
  <c r="P4" i="3"/>
  <c r="P3" i="3"/>
  <c r="P2" i="3"/>
  <c r="O4" i="3"/>
  <c r="O5" i="3"/>
  <c r="O6" i="3"/>
  <c r="O7" i="3"/>
  <c r="O8" i="3" s="1"/>
  <c r="O9" i="3" s="1"/>
  <c r="O10" i="3" s="1"/>
  <c r="O11" i="3" s="1"/>
  <c r="O3" i="3"/>
  <c r="M11" i="3"/>
  <c r="M10" i="3"/>
  <c r="M9" i="3"/>
  <c r="M8" i="3"/>
  <c r="M7" i="3"/>
  <c r="M6" i="3"/>
  <c r="M5" i="3"/>
  <c r="M4" i="3"/>
  <c r="M3" i="3"/>
  <c r="M2" i="3"/>
  <c r="L4" i="3"/>
  <c r="L5" i="3"/>
  <c r="L6" i="3" s="1"/>
  <c r="L7" i="3" s="1"/>
  <c r="L8" i="3" s="1"/>
  <c r="L9" i="3" s="1"/>
  <c r="L10" i="3" s="1"/>
  <c r="L11" i="3" s="1"/>
  <c r="L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W40" i="3" l="1"/>
  <c r="W33" i="3"/>
  <c r="W41" i="3"/>
  <c r="W34" i="3"/>
  <c r="W42" i="3"/>
  <c r="AC32" i="3"/>
  <c r="W35" i="3"/>
  <c r="AD32" i="3"/>
  <c r="W36" i="3"/>
  <c r="W39" i="3"/>
  <c r="W25" i="3"/>
  <c r="W24" i="3"/>
  <c r="W23" i="3"/>
  <c r="W22" i="3"/>
  <c r="W21" i="3"/>
  <c r="W27" i="3"/>
  <c r="W19" i="3"/>
  <c r="W20" i="3"/>
  <c r="W26" i="3"/>
  <c r="AB17" i="3"/>
  <c r="AA17" i="3"/>
  <c r="Z17" i="3"/>
  <c r="AG17" i="3"/>
  <c r="J40" i="3"/>
  <c r="N32" i="3"/>
  <c r="J33" i="3"/>
  <c r="J41" i="3"/>
  <c r="L32" i="3"/>
  <c r="T32" i="3"/>
  <c r="J39" i="3"/>
  <c r="M32" i="3"/>
  <c r="O32" i="3"/>
  <c r="J34" i="3"/>
  <c r="J42" i="3"/>
  <c r="P32" i="3"/>
  <c r="J35" i="3"/>
  <c r="Q32" i="3"/>
  <c r="J36" i="3"/>
  <c r="R32" i="3"/>
  <c r="J37" i="3"/>
  <c r="K32" i="3"/>
  <c r="J24" i="3"/>
  <c r="J23" i="3"/>
  <c r="P23" i="3" s="1"/>
  <c r="J22" i="3"/>
  <c r="J19" i="3"/>
  <c r="M19" i="3" s="1"/>
  <c r="J26" i="3"/>
  <c r="T26" i="3" s="1"/>
  <c r="J18" i="3"/>
  <c r="J21" i="3"/>
  <c r="Q21" i="3" s="1"/>
  <c r="J20" i="3"/>
  <c r="P20" i="3" s="1"/>
  <c r="J27" i="3"/>
  <c r="T18" i="3"/>
  <c r="P18" i="3"/>
  <c r="L18" i="3"/>
  <c r="P26" i="3"/>
  <c r="K25" i="3"/>
  <c r="Q26" i="3"/>
  <c r="S25" i="3"/>
  <c r="P27" i="3"/>
  <c r="R18" i="3"/>
  <c r="S18" i="3"/>
  <c r="M24" i="3"/>
  <c r="M21" i="3"/>
  <c r="M25" i="3"/>
  <c r="M22" i="3"/>
  <c r="M18" i="3"/>
  <c r="O17" i="3"/>
  <c r="N17" i="3"/>
  <c r="L19" i="3"/>
  <c r="T19" i="3"/>
  <c r="P25" i="3"/>
  <c r="Q27" i="3"/>
  <c r="Q25" i="3"/>
  <c r="P22" i="3"/>
  <c r="Q18" i="3"/>
  <c r="S21" i="3"/>
  <c r="Q22" i="3"/>
  <c r="K18" i="3"/>
  <c r="E8" i="2"/>
  <c r="D8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B7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K8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L26" i="3" l="1"/>
  <c r="M20" i="3"/>
  <c r="K21" i="3"/>
  <c r="P21" i="3"/>
  <c r="S19" i="3"/>
  <c r="Q19" i="3"/>
  <c r="M26" i="3"/>
  <c r="K19" i="3"/>
  <c r="L27" i="3"/>
  <c r="T24" i="3"/>
  <c r="S24" i="3"/>
  <c r="L24" i="3"/>
  <c r="K24" i="3"/>
  <c r="T23" i="3"/>
  <c r="K27" i="3"/>
  <c r="R27" i="3"/>
  <c r="S20" i="3"/>
  <c r="L20" i="3"/>
  <c r="K20" i="3"/>
  <c r="T20" i="3"/>
  <c r="L23" i="3"/>
  <c r="Q24" i="3"/>
  <c r="T27" i="3"/>
  <c r="R25" i="3"/>
  <c r="L25" i="3"/>
  <c r="T25" i="3"/>
  <c r="Q23" i="3"/>
  <c r="S27" i="3"/>
  <c r="S23" i="3"/>
  <c r="S26" i="3"/>
  <c r="R26" i="3"/>
  <c r="K26" i="3"/>
  <c r="T21" i="3"/>
  <c r="R21" i="3"/>
  <c r="L21" i="3"/>
  <c r="R20" i="3"/>
  <c r="K23" i="3"/>
  <c r="P24" i="3"/>
  <c r="M23" i="3"/>
  <c r="R24" i="3"/>
  <c r="S22" i="3"/>
  <c r="R22" i="3"/>
  <c r="L22" i="3"/>
  <c r="K22" i="3"/>
  <c r="T22" i="3"/>
  <c r="Q20" i="3"/>
  <c r="R23" i="3"/>
  <c r="M27" i="3"/>
  <c r="R19" i="3"/>
  <c r="P19" i="3"/>
  <c r="N27" i="3"/>
  <c r="N23" i="3"/>
  <c r="N19" i="3"/>
  <c r="N24" i="3"/>
  <c r="N20" i="3"/>
  <c r="N26" i="3"/>
  <c r="N22" i="3"/>
  <c r="N18" i="3"/>
  <c r="N25" i="3"/>
  <c r="N21" i="3"/>
  <c r="O27" i="3"/>
  <c r="O23" i="3"/>
  <c r="O19" i="3"/>
  <c r="O20" i="3"/>
  <c r="O26" i="3"/>
  <c r="O22" i="3"/>
  <c r="O18" i="3"/>
  <c r="O24" i="3"/>
  <c r="O25" i="3"/>
  <c r="O21" i="3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10" i="1"/>
</calcChain>
</file>

<file path=xl/sharedStrings.xml><?xml version="1.0" encoding="utf-8"?>
<sst xmlns="http://schemas.openxmlformats.org/spreadsheetml/2006/main" count="45" uniqueCount="18">
  <si>
    <t>weekly newv4linksperc</t>
  </si>
  <si>
    <t>weekly newv6linksperc</t>
  </si>
  <si>
    <t>correlation</t>
  </si>
  <si>
    <t xml:space="preserve"> 2828]</t>
  </si>
  <si>
    <t xml:space="preserve"> 43]</t>
  </si>
  <si>
    <t>ASv4degree = [</t>
  </si>
  <si>
    <t>ASv6degree = [</t>
  </si>
  <si>
    <t>sorted</t>
  </si>
  <si>
    <t>ipv4</t>
  </si>
  <si>
    <t>ipv6</t>
  </si>
  <si>
    <t>state</t>
  </si>
  <si>
    <t>up</t>
  </si>
  <si>
    <t>prior state</t>
  </si>
  <si>
    <t>IPv4-count</t>
  </si>
  <si>
    <t>IPv4-probability</t>
  </si>
  <si>
    <t>IPv6-count</t>
  </si>
  <si>
    <t>week</t>
  </si>
  <si>
    <t>IPv6-probability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</si>
</sst>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Sheet1!$F$9:$F$55</c:f>
              <c:numCache>
                <c:formatCode>General</c:formatCode>
                <c:ptCount val="47"/>
                <c:pt idx="0">
                  <c:v>17.4988203631533</c:v>
                </c:pt>
                <c:pt idx="1">
                  <c:v>12.202271894466801</c:v>
                </c:pt>
                <c:pt idx="2">
                  <c:v>14.7437238493723</c:v>
                </c:pt>
                <c:pt idx="3">
                  <c:v>18.585165313730201</c:v>
                </c:pt>
                <c:pt idx="4">
                  <c:v>12.774850081773501</c:v>
                </c:pt>
                <c:pt idx="5">
                  <c:v>14.8882096369818</c:v>
                </c:pt>
                <c:pt idx="6">
                  <c:v>15.0575684866479</c:v>
                </c:pt>
                <c:pt idx="7">
                  <c:v>15.4934675445551</c:v>
                </c:pt>
                <c:pt idx="8">
                  <c:v>16.073941848889501</c:v>
                </c:pt>
                <c:pt idx="9">
                  <c:v>17.896972915560202</c:v>
                </c:pt>
                <c:pt idx="10">
                  <c:v>15.2465852377199</c:v>
                </c:pt>
                <c:pt idx="11">
                  <c:v>12.542485285584</c:v>
                </c:pt>
                <c:pt idx="12">
                  <c:v>17.487107360524998</c:v>
                </c:pt>
                <c:pt idx="13">
                  <c:v>12.556668952941701</c:v>
                </c:pt>
                <c:pt idx="14">
                  <c:v>17.3928931890161</c:v>
                </c:pt>
                <c:pt idx="15">
                  <c:v>14.7255489021956</c:v>
                </c:pt>
                <c:pt idx="16">
                  <c:v>14.2672048637065</c:v>
                </c:pt>
                <c:pt idx="17">
                  <c:v>12.5031257814453</c:v>
                </c:pt>
                <c:pt idx="18">
                  <c:v>17.495577983560501</c:v>
                </c:pt>
                <c:pt idx="19">
                  <c:v>12.179200424143</c:v>
                </c:pt>
                <c:pt idx="20">
                  <c:v>18.0091739931195</c:v>
                </c:pt>
                <c:pt idx="21">
                  <c:v>15.7702600019822</c:v>
                </c:pt>
                <c:pt idx="22">
                  <c:v>14.878864373996</c:v>
                </c:pt>
                <c:pt idx="23">
                  <c:v>15.0705893967815</c:v>
                </c:pt>
                <c:pt idx="24">
                  <c:v>12.585600897674899</c:v>
                </c:pt>
                <c:pt idx="25">
                  <c:v>17.1877422355433</c:v>
                </c:pt>
                <c:pt idx="26">
                  <c:v>12.058008528713801</c:v>
                </c:pt>
                <c:pt idx="27">
                  <c:v>16.411828219149399</c:v>
                </c:pt>
                <c:pt idx="28">
                  <c:v>16.974970936196399</c:v>
                </c:pt>
                <c:pt idx="29">
                  <c:v>11.502662883878299</c:v>
                </c:pt>
                <c:pt idx="30">
                  <c:v>12.562316585934999</c:v>
                </c:pt>
                <c:pt idx="31">
                  <c:v>19.6303696303696</c:v>
                </c:pt>
                <c:pt idx="32">
                  <c:v>13.7491129604541</c:v>
                </c:pt>
                <c:pt idx="33">
                  <c:v>17.7050275597127</c:v>
                </c:pt>
                <c:pt idx="34">
                  <c:v>17.219713647538999</c:v>
                </c:pt>
                <c:pt idx="35">
                  <c:v>21.310318275154</c:v>
                </c:pt>
                <c:pt idx="36">
                  <c:v>13.234002649479701</c:v>
                </c:pt>
                <c:pt idx="37">
                  <c:v>18.282994037271099</c:v>
                </c:pt>
                <c:pt idx="38">
                  <c:v>4.4011711669842404</c:v>
                </c:pt>
                <c:pt idx="39">
                  <c:v>43.195934500282299</c:v>
                </c:pt>
                <c:pt idx="40">
                  <c:v>13.001133196533001</c:v>
                </c:pt>
                <c:pt idx="41">
                  <c:v>18.062050504724699</c:v>
                </c:pt>
                <c:pt idx="42">
                  <c:v>12.7997037677045</c:v>
                </c:pt>
                <c:pt idx="43">
                  <c:v>15.335266577024599</c:v>
                </c:pt>
                <c:pt idx="44">
                  <c:v>18.624025364780401</c:v>
                </c:pt>
                <c:pt idx="45">
                  <c:v>13.2521578298397</c:v>
                </c:pt>
                <c:pt idx="46">
                  <c:v>4.52675555840122</c:v>
                </c:pt>
              </c:numCache>
            </c:numRef>
          </c:xVal>
          <c:yVal>
            <c:numRef>
              <c:f>Sheet1!$G$9:$G$55</c:f>
              <c:numCache>
                <c:formatCode>General</c:formatCode>
                <c:ptCount val="47"/>
                <c:pt idx="0">
                  <c:v>6.5900674199980998</c:v>
                </c:pt>
                <c:pt idx="1">
                  <c:v>4.9141177551207802</c:v>
                </c:pt>
                <c:pt idx="2">
                  <c:v>4.2343441930335102</c:v>
                </c:pt>
                <c:pt idx="3">
                  <c:v>3.9599325968919601</c:v>
                </c:pt>
                <c:pt idx="4">
                  <c:v>4.5505617977527999</c:v>
                </c:pt>
                <c:pt idx="5">
                  <c:v>3.09499394052391</c:v>
                </c:pt>
                <c:pt idx="6">
                  <c:v>3.6173250832936601</c:v>
                </c:pt>
                <c:pt idx="7">
                  <c:v>5.2560905428735802</c:v>
                </c:pt>
                <c:pt idx="8">
                  <c:v>5.5273006429325404</c:v>
                </c:pt>
                <c:pt idx="9">
                  <c:v>5.2816566923149999</c:v>
                </c:pt>
                <c:pt idx="10">
                  <c:v>3.42394882889662</c:v>
                </c:pt>
                <c:pt idx="11">
                  <c:v>3.8063597532036</c:v>
                </c:pt>
                <c:pt idx="12">
                  <c:v>4.7071031034808</c:v>
                </c:pt>
                <c:pt idx="13">
                  <c:v>4.0570999248685196</c:v>
                </c:pt>
                <c:pt idx="14">
                  <c:v>3.16712225468941</c:v>
                </c:pt>
                <c:pt idx="15">
                  <c:v>3.75889890840056</c:v>
                </c:pt>
                <c:pt idx="16">
                  <c:v>3.87648456057007</c:v>
                </c:pt>
                <c:pt idx="17">
                  <c:v>3.0230783902345899</c:v>
                </c:pt>
                <c:pt idx="18">
                  <c:v>3.7265286470871399</c:v>
                </c:pt>
                <c:pt idx="19">
                  <c:v>4.2596153846153797</c:v>
                </c:pt>
                <c:pt idx="20">
                  <c:v>3.9973414356247599</c:v>
                </c:pt>
                <c:pt idx="21">
                  <c:v>4.5311155721250298</c:v>
                </c:pt>
                <c:pt idx="22">
                  <c:v>3.1641961231470899</c:v>
                </c:pt>
                <c:pt idx="23">
                  <c:v>12.9789272030651</c:v>
                </c:pt>
                <c:pt idx="24">
                  <c:v>6.9309530060383304</c:v>
                </c:pt>
                <c:pt idx="25">
                  <c:v>3.6707358426585199</c:v>
                </c:pt>
                <c:pt idx="26">
                  <c:v>5.3908124785738698</c:v>
                </c:pt>
                <c:pt idx="27">
                  <c:v>4.5662487292443199</c:v>
                </c:pt>
                <c:pt idx="28">
                  <c:v>3.65740349691696</c:v>
                </c:pt>
                <c:pt idx="29">
                  <c:v>3.53700444220937</c:v>
                </c:pt>
                <c:pt idx="30">
                  <c:v>4.2211055276381897</c:v>
                </c:pt>
                <c:pt idx="31">
                  <c:v>3.7173555015292901</c:v>
                </c:pt>
                <c:pt idx="32">
                  <c:v>3.2541102308544101</c:v>
                </c:pt>
                <c:pt idx="33">
                  <c:v>5.1745094634485103</c:v>
                </c:pt>
                <c:pt idx="34">
                  <c:v>3.9979453813885799</c:v>
                </c:pt>
                <c:pt idx="35">
                  <c:v>4.5789113317357</c:v>
                </c:pt>
                <c:pt idx="36">
                  <c:v>3.3139733515544898</c:v>
                </c:pt>
                <c:pt idx="37">
                  <c:v>3.8072164056415998</c:v>
                </c:pt>
                <c:pt idx="38">
                  <c:v>2.5963943759164998</c:v>
                </c:pt>
                <c:pt idx="39">
                  <c:v>19.4659170765987</c:v>
                </c:pt>
                <c:pt idx="40">
                  <c:v>4.7242297451502404</c:v>
                </c:pt>
                <c:pt idx="41">
                  <c:v>3.7545787545787501</c:v>
                </c:pt>
                <c:pt idx="42">
                  <c:v>3.4335104274046402</c:v>
                </c:pt>
                <c:pt idx="43">
                  <c:v>3.8202787121576098</c:v>
                </c:pt>
                <c:pt idx="44">
                  <c:v>7.4962039478941804</c:v>
                </c:pt>
                <c:pt idx="45">
                  <c:v>2.5182341650671698</c:v>
                </c:pt>
                <c:pt idx="46">
                  <c:v>0.341893933370438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23800"/>
        <c:axId val="229724192"/>
      </c:scatterChart>
      <c:valAx>
        <c:axId val="22972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24192"/>
        <c:crosses val="autoZero"/>
        <c:crossBetween val="midCat"/>
      </c:valAx>
      <c:valAx>
        <c:axId val="2297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23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Sheet2!$J$11</c:f>
              <c:strCache>
                <c:ptCount val="1"/>
                <c:pt idx="0">
                  <c:v>weekly newv4linksperc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Sheet2!$J$12:$J$58</c:f>
              <c:numCache>
                <c:formatCode>General</c:formatCode>
                <c:ptCount val="47"/>
                <c:pt idx="0">
                  <c:v>4.4011711669842404</c:v>
                </c:pt>
                <c:pt idx="1">
                  <c:v>4.52675555840122</c:v>
                </c:pt>
                <c:pt idx="2">
                  <c:v>11.502662883878299</c:v>
                </c:pt>
                <c:pt idx="3">
                  <c:v>12.058008528713801</c:v>
                </c:pt>
                <c:pt idx="4">
                  <c:v>12.179200424143</c:v>
                </c:pt>
                <c:pt idx="5">
                  <c:v>12.202271894466801</c:v>
                </c:pt>
                <c:pt idx="6">
                  <c:v>12.5031257814453</c:v>
                </c:pt>
                <c:pt idx="7">
                  <c:v>12.542485285584</c:v>
                </c:pt>
                <c:pt idx="8">
                  <c:v>12.556668952941701</c:v>
                </c:pt>
                <c:pt idx="9">
                  <c:v>12.562316585934999</c:v>
                </c:pt>
                <c:pt idx="10">
                  <c:v>12.585600897674899</c:v>
                </c:pt>
                <c:pt idx="11">
                  <c:v>12.774850081773501</c:v>
                </c:pt>
                <c:pt idx="12">
                  <c:v>12.7997037677045</c:v>
                </c:pt>
                <c:pt idx="13">
                  <c:v>13.001133196533001</c:v>
                </c:pt>
                <c:pt idx="14">
                  <c:v>13.234002649479701</c:v>
                </c:pt>
                <c:pt idx="15">
                  <c:v>13.2521578298397</c:v>
                </c:pt>
                <c:pt idx="16">
                  <c:v>13.7491129604541</c:v>
                </c:pt>
                <c:pt idx="17">
                  <c:v>14.2672048637065</c:v>
                </c:pt>
                <c:pt idx="18">
                  <c:v>14.7255489021956</c:v>
                </c:pt>
                <c:pt idx="19">
                  <c:v>14.7437238493723</c:v>
                </c:pt>
                <c:pt idx="20">
                  <c:v>14.878864373996</c:v>
                </c:pt>
                <c:pt idx="21">
                  <c:v>14.8882096369818</c:v>
                </c:pt>
                <c:pt idx="22">
                  <c:v>15.0575684866479</c:v>
                </c:pt>
                <c:pt idx="23">
                  <c:v>15.0705893967815</c:v>
                </c:pt>
                <c:pt idx="24">
                  <c:v>15.2465852377199</c:v>
                </c:pt>
                <c:pt idx="25">
                  <c:v>15.335266577024599</c:v>
                </c:pt>
                <c:pt idx="26">
                  <c:v>15.4934675445551</c:v>
                </c:pt>
                <c:pt idx="27">
                  <c:v>15.7702600019822</c:v>
                </c:pt>
                <c:pt idx="28">
                  <c:v>16.073941848889501</c:v>
                </c:pt>
                <c:pt idx="29">
                  <c:v>16.411828219149399</c:v>
                </c:pt>
                <c:pt idx="30">
                  <c:v>16.974970936196399</c:v>
                </c:pt>
                <c:pt idx="31">
                  <c:v>17.1877422355433</c:v>
                </c:pt>
                <c:pt idx="32">
                  <c:v>17.219713647538999</c:v>
                </c:pt>
                <c:pt idx="33">
                  <c:v>17.3928931890161</c:v>
                </c:pt>
                <c:pt idx="34">
                  <c:v>17.487107360524998</c:v>
                </c:pt>
                <c:pt idx="35">
                  <c:v>17.495577983560501</c:v>
                </c:pt>
                <c:pt idx="36">
                  <c:v>17.4988203631533</c:v>
                </c:pt>
                <c:pt idx="37">
                  <c:v>17.7050275597127</c:v>
                </c:pt>
                <c:pt idx="38">
                  <c:v>17.896972915560202</c:v>
                </c:pt>
                <c:pt idx="39">
                  <c:v>18.0091739931195</c:v>
                </c:pt>
                <c:pt idx="40">
                  <c:v>18.062050504724699</c:v>
                </c:pt>
                <c:pt idx="41">
                  <c:v>18.282994037271099</c:v>
                </c:pt>
                <c:pt idx="42">
                  <c:v>18.585165313730201</c:v>
                </c:pt>
                <c:pt idx="43">
                  <c:v>18.624025364780401</c:v>
                </c:pt>
                <c:pt idx="44">
                  <c:v>19.6303696303696</c:v>
                </c:pt>
                <c:pt idx="45">
                  <c:v>21.310318275154</c:v>
                </c:pt>
                <c:pt idx="46">
                  <c:v>43.195934500282299</c:v>
                </c:pt>
              </c:numCache>
            </c:numRef>
          </c:val>
        </c:ser>
        <c:ser>
          <c:idx val="1"/>
          <c:order val="1"/>
          <c:tx>
            <c:strRef>
              <c:f>Sheet2!$K$11</c:f>
              <c:strCache>
                <c:ptCount val="1"/>
                <c:pt idx="0">
                  <c:v>weekly newv6linksperc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Sheet2!$K$12:$K$58</c:f>
              <c:numCache>
                <c:formatCode>General</c:formatCode>
                <c:ptCount val="47"/>
                <c:pt idx="0">
                  <c:v>0.341893933370438</c:v>
                </c:pt>
                <c:pt idx="1">
                  <c:v>2.5182341650671698</c:v>
                </c:pt>
                <c:pt idx="2">
                  <c:v>2.5963943759164998</c:v>
                </c:pt>
                <c:pt idx="3">
                  <c:v>3.0230783902345899</c:v>
                </c:pt>
                <c:pt idx="4">
                  <c:v>3.09499394052391</c:v>
                </c:pt>
                <c:pt idx="5">
                  <c:v>3.1641961231470899</c:v>
                </c:pt>
                <c:pt idx="6">
                  <c:v>3.16712225468941</c:v>
                </c:pt>
                <c:pt idx="7">
                  <c:v>3.2541102308544101</c:v>
                </c:pt>
                <c:pt idx="8">
                  <c:v>3.3139733515544898</c:v>
                </c:pt>
                <c:pt idx="9">
                  <c:v>3.42394882889662</c:v>
                </c:pt>
                <c:pt idx="10">
                  <c:v>3.4335104274046402</c:v>
                </c:pt>
                <c:pt idx="11">
                  <c:v>3.53700444220937</c:v>
                </c:pt>
                <c:pt idx="12">
                  <c:v>3.6173250832936601</c:v>
                </c:pt>
                <c:pt idx="13">
                  <c:v>3.65740349691696</c:v>
                </c:pt>
                <c:pt idx="14">
                  <c:v>3.6707358426585199</c:v>
                </c:pt>
                <c:pt idx="15">
                  <c:v>3.7173555015292901</c:v>
                </c:pt>
                <c:pt idx="16">
                  <c:v>3.7265286470871399</c:v>
                </c:pt>
                <c:pt idx="17">
                  <c:v>3.7545787545787501</c:v>
                </c:pt>
                <c:pt idx="18">
                  <c:v>3.75889890840056</c:v>
                </c:pt>
                <c:pt idx="19">
                  <c:v>3.8063597532036</c:v>
                </c:pt>
                <c:pt idx="20">
                  <c:v>3.8072164056415998</c:v>
                </c:pt>
                <c:pt idx="21">
                  <c:v>3.8202787121576098</c:v>
                </c:pt>
                <c:pt idx="22">
                  <c:v>3.87648456057007</c:v>
                </c:pt>
                <c:pt idx="23">
                  <c:v>3.9599325968919601</c:v>
                </c:pt>
                <c:pt idx="24">
                  <c:v>3.9973414356247599</c:v>
                </c:pt>
                <c:pt idx="25">
                  <c:v>3.9979453813885799</c:v>
                </c:pt>
                <c:pt idx="26">
                  <c:v>4.0570999248685196</c:v>
                </c:pt>
                <c:pt idx="27">
                  <c:v>4.2211055276381897</c:v>
                </c:pt>
                <c:pt idx="28">
                  <c:v>4.2343441930335102</c:v>
                </c:pt>
                <c:pt idx="29">
                  <c:v>4.2596153846153797</c:v>
                </c:pt>
                <c:pt idx="30">
                  <c:v>4.5311155721250298</c:v>
                </c:pt>
                <c:pt idx="31">
                  <c:v>4.5505617977527999</c:v>
                </c:pt>
                <c:pt idx="32">
                  <c:v>4.5662487292443199</c:v>
                </c:pt>
                <c:pt idx="33">
                  <c:v>4.5789113317357</c:v>
                </c:pt>
                <c:pt idx="34">
                  <c:v>4.7071031034808</c:v>
                </c:pt>
                <c:pt idx="35">
                  <c:v>4.7242297451502404</c:v>
                </c:pt>
                <c:pt idx="36">
                  <c:v>4.9141177551207802</c:v>
                </c:pt>
                <c:pt idx="37">
                  <c:v>5.1745094634485103</c:v>
                </c:pt>
                <c:pt idx="38">
                  <c:v>5.2560905428735802</c:v>
                </c:pt>
                <c:pt idx="39">
                  <c:v>5.2816566923149999</c:v>
                </c:pt>
                <c:pt idx="40">
                  <c:v>5.3908124785738698</c:v>
                </c:pt>
                <c:pt idx="41">
                  <c:v>5.5273006429325404</c:v>
                </c:pt>
                <c:pt idx="42">
                  <c:v>6.5900674199980998</c:v>
                </c:pt>
                <c:pt idx="43">
                  <c:v>6.9309530060383304</c:v>
                </c:pt>
                <c:pt idx="44">
                  <c:v>7.4962039478941804</c:v>
                </c:pt>
                <c:pt idx="45">
                  <c:v>12.9789272030651</c:v>
                </c:pt>
                <c:pt idx="46">
                  <c:v>19.4659170765987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767848"/>
        <c:axId val="383768240"/>
      </c:barChart>
      <c:catAx>
        <c:axId val="38376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68240"/>
        <c:crosses val="autoZero"/>
        <c:auto val="1"/>
        <c:lblAlgn val="ctr"/>
        <c:lblOffset val="100"/>
        <c:noMultiLvlLbl val="0"/>
      </c:catAx>
      <c:valAx>
        <c:axId val="3837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6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10</xdr:row>
      <xdr:rowOff>57150</xdr:rowOff>
    </xdr:from>
    <xdr:to>
      <xdr:col>16</xdr:col>
      <xdr:colOff>9525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190499</xdr:rowOff>
    </xdr:from>
    <xdr:to>
      <xdr:col>25</xdr:col>
      <xdr:colOff>133350</xdr:colOff>
      <xdr:row>35</xdr:row>
      <xdr:rowOff>142874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topLeftCell="G17" workbookViewId="0">
      <selection activeCell="X32" sqref="X32"/>
    </sheetView>
  </sheetViews>
  <sheetFormatPr defaultRowHeight="15" x14ac:dyDescent="0.25"/>
  <cols>
    <col min="1" max="1" width="5.85546875" customWidth="1"/>
    <col min="2" max="2" width="22.140625" style="2" bestFit="1" customWidth="1"/>
    <col min="3" max="3" width="6" style="2" bestFit="1" customWidth="1"/>
    <col min="4" max="4" width="10.140625" style="2" bestFit="1" customWidth="1"/>
    <col min="5" max="5" width="22.140625" style="2" bestFit="1" customWidth="1"/>
    <col min="6" max="6" width="5.42578125" style="2" bestFit="1" customWidth="1"/>
    <col min="7" max="7" width="10.140625" style="2" bestFit="1" customWidth="1"/>
  </cols>
  <sheetData>
    <row r="1" spans="1:33" x14ac:dyDescent="0.25">
      <c r="L1" s="2" t="s">
        <v>8</v>
      </c>
      <c r="M1" s="2"/>
      <c r="N1" s="2"/>
      <c r="O1" s="2" t="s">
        <v>9</v>
      </c>
      <c r="P1" s="2"/>
    </row>
    <row r="2" spans="1:33" x14ac:dyDescent="0.25">
      <c r="A2" s="19" t="s">
        <v>16</v>
      </c>
      <c r="B2" s="19" t="s">
        <v>0</v>
      </c>
      <c r="C2" s="19" t="s">
        <v>10</v>
      </c>
      <c r="D2" s="19" t="s">
        <v>12</v>
      </c>
      <c r="E2" s="19" t="s">
        <v>1</v>
      </c>
      <c r="F2" s="19" t="s">
        <v>10</v>
      </c>
      <c r="G2" s="19" t="s">
        <v>12</v>
      </c>
      <c r="L2" s="2">
        <v>0</v>
      </c>
      <c r="M2" s="3" t="str">
        <f>L2&amp;"-"&amp;L3</f>
        <v>0-2</v>
      </c>
      <c r="N2" s="2"/>
      <c r="O2" s="2">
        <v>0</v>
      </c>
      <c r="P2" s="3" t="str">
        <f>O2&amp;"-"&amp;O3</f>
        <v>0-1</v>
      </c>
    </row>
    <row r="3" spans="1:33" x14ac:dyDescent="0.25">
      <c r="A3" s="2">
        <v>1</v>
      </c>
      <c r="B3" s="2">
        <v>17.4988203631533</v>
      </c>
      <c r="C3" s="2" t="str">
        <f>VLOOKUP(B3,$L$2:$M$11,2,TRUE)</f>
        <v>16-18</v>
      </c>
      <c r="E3" s="2">
        <v>6.5900674199980998</v>
      </c>
      <c r="F3" s="2" t="str">
        <f>VLOOKUP(E3,$O$2:$P$11,2,TRUE)</f>
        <v>6-7</v>
      </c>
      <c r="L3" s="2">
        <f>L2+2</f>
        <v>2</v>
      </c>
      <c r="M3" s="3" t="str">
        <f t="shared" ref="M3:M11" si="0">L3&amp;"-"&amp;L4</f>
        <v>2-4</v>
      </c>
      <c r="N3" s="2"/>
      <c r="O3" s="2">
        <f>O2+1</f>
        <v>1</v>
      </c>
      <c r="P3" s="3" t="str">
        <f t="shared" ref="P3:P11" si="1">O3&amp;"-"&amp;O4</f>
        <v>1-2</v>
      </c>
    </row>
    <row r="4" spans="1:33" x14ac:dyDescent="0.25">
      <c r="A4" s="2">
        <f>+A3+1</f>
        <v>2</v>
      </c>
      <c r="B4" s="2">
        <v>12.202271894466801</v>
      </c>
      <c r="C4" s="2" t="str">
        <f>VLOOKUP(B4,$L$2:$M$11,2,TRUE)</f>
        <v>12-14</v>
      </c>
      <c r="D4" s="2" t="str">
        <f>C3</f>
        <v>16-18</v>
      </c>
      <c r="E4" s="2">
        <v>4.9141177551207802</v>
      </c>
      <c r="F4" s="2" t="str">
        <f t="shared" ref="F4:F54" si="2">VLOOKUP(E4,$O$2:$P$11,2,TRUE)</f>
        <v>4-5</v>
      </c>
      <c r="G4" s="2" t="str">
        <f>F3</f>
        <v>6-7</v>
      </c>
      <c r="L4" s="2">
        <f t="shared" ref="L4:L11" si="3">L3+2</f>
        <v>4</v>
      </c>
      <c r="M4" s="3" t="str">
        <f t="shared" si="0"/>
        <v>4-6</v>
      </c>
      <c r="N4" s="2"/>
      <c r="O4" s="2">
        <f t="shared" ref="O4:O11" si="4">O3+1</f>
        <v>2</v>
      </c>
      <c r="P4" s="3" t="str">
        <f t="shared" si="1"/>
        <v>2-3</v>
      </c>
    </row>
    <row r="5" spans="1:33" x14ac:dyDescent="0.25">
      <c r="A5" s="2">
        <f t="shared" ref="A5:A54" si="5">+A4+1</f>
        <v>3</v>
      </c>
      <c r="B5" s="2">
        <v>14.7437238493723</v>
      </c>
      <c r="C5" s="2" t="str">
        <f>VLOOKUP(B5,$L$2:$M$11,2,TRUE)</f>
        <v>14-16</v>
      </c>
      <c r="D5" s="2" t="str">
        <f t="shared" ref="D5:D33" si="6">C4</f>
        <v>12-14</v>
      </c>
      <c r="E5" s="2">
        <v>4.2343441930335102</v>
      </c>
      <c r="F5" s="2" t="str">
        <f t="shared" si="2"/>
        <v>4-5</v>
      </c>
      <c r="G5" s="2" t="str">
        <f t="shared" ref="G5:G54" si="7">F4</f>
        <v>4-5</v>
      </c>
      <c r="L5" s="2">
        <f t="shared" si="3"/>
        <v>6</v>
      </c>
      <c r="M5" s="3" t="str">
        <f t="shared" si="0"/>
        <v>6-8</v>
      </c>
      <c r="N5" s="2"/>
      <c r="O5" s="2">
        <f t="shared" si="4"/>
        <v>3</v>
      </c>
      <c r="P5" s="3" t="str">
        <f t="shared" si="1"/>
        <v>3-4</v>
      </c>
    </row>
    <row r="6" spans="1:33" x14ac:dyDescent="0.25">
      <c r="A6" s="2">
        <f t="shared" si="5"/>
        <v>4</v>
      </c>
      <c r="B6" s="2">
        <v>18.585165313730201</v>
      </c>
      <c r="C6" s="2" t="str">
        <f>VLOOKUP(B6,$L$2:$M$11,2,TRUE)</f>
        <v>18-up</v>
      </c>
      <c r="D6" s="2" t="str">
        <f t="shared" si="6"/>
        <v>14-16</v>
      </c>
      <c r="E6" s="2">
        <v>3.9599325968919601</v>
      </c>
      <c r="F6" s="2" t="str">
        <f t="shared" si="2"/>
        <v>3-4</v>
      </c>
      <c r="G6" s="2" t="str">
        <f t="shared" si="7"/>
        <v>4-5</v>
      </c>
      <c r="L6" s="2">
        <f t="shared" si="3"/>
        <v>8</v>
      </c>
      <c r="M6" s="3" t="str">
        <f t="shared" si="0"/>
        <v>8-10</v>
      </c>
      <c r="N6" s="2"/>
      <c r="O6" s="2">
        <f t="shared" si="4"/>
        <v>4</v>
      </c>
      <c r="P6" s="3" t="str">
        <f t="shared" si="1"/>
        <v>4-5</v>
      </c>
    </row>
    <row r="7" spans="1:33" x14ac:dyDescent="0.25">
      <c r="A7" s="2">
        <f t="shared" si="5"/>
        <v>5</v>
      </c>
      <c r="B7" s="2">
        <v>12.774850081773501</v>
      </c>
      <c r="C7" s="2" t="str">
        <f>VLOOKUP(B7,$L$2:$M$11,2,TRUE)</f>
        <v>12-14</v>
      </c>
      <c r="D7" s="2" t="str">
        <f t="shared" si="6"/>
        <v>18-up</v>
      </c>
      <c r="E7" s="2">
        <v>4.5505617977527999</v>
      </c>
      <c r="F7" s="2" t="str">
        <f t="shared" si="2"/>
        <v>4-5</v>
      </c>
      <c r="G7" s="2" t="str">
        <f t="shared" si="7"/>
        <v>3-4</v>
      </c>
      <c r="L7" s="2">
        <f t="shared" si="3"/>
        <v>10</v>
      </c>
      <c r="M7" s="3" t="str">
        <f t="shared" si="0"/>
        <v>10-12</v>
      </c>
      <c r="N7" s="2"/>
      <c r="O7" s="2">
        <f t="shared" si="4"/>
        <v>5</v>
      </c>
      <c r="P7" s="3" t="str">
        <f t="shared" si="1"/>
        <v>5-6</v>
      </c>
    </row>
    <row r="8" spans="1:33" x14ac:dyDescent="0.25">
      <c r="A8" s="2">
        <f t="shared" si="5"/>
        <v>6</v>
      </c>
      <c r="B8" s="2">
        <v>14.8882096369818</v>
      </c>
      <c r="C8" s="2" t="str">
        <f>VLOOKUP(B8,$L$2:$M$11,2,TRUE)</f>
        <v>14-16</v>
      </c>
      <c r="D8" s="2" t="str">
        <f t="shared" si="6"/>
        <v>12-14</v>
      </c>
      <c r="E8" s="2">
        <v>3.09499394052391</v>
      </c>
      <c r="F8" s="2" t="str">
        <f t="shared" si="2"/>
        <v>3-4</v>
      </c>
      <c r="G8" s="2" t="str">
        <f t="shared" si="7"/>
        <v>4-5</v>
      </c>
      <c r="L8" s="2">
        <f t="shared" si="3"/>
        <v>12</v>
      </c>
      <c r="M8" s="3" t="str">
        <f t="shared" si="0"/>
        <v>12-14</v>
      </c>
      <c r="N8" s="2"/>
      <c r="O8" s="2">
        <f t="shared" si="4"/>
        <v>6</v>
      </c>
      <c r="P8" s="3" t="str">
        <f t="shared" si="1"/>
        <v>6-7</v>
      </c>
    </row>
    <row r="9" spans="1:33" x14ac:dyDescent="0.25">
      <c r="A9" s="2">
        <f t="shared" si="5"/>
        <v>7</v>
      </c>
      <c r="B9" s="2">
        <v>15.0575684866479</v>
      </c>
      <c r="C9" s="2" t="str">
        <f>VLOOKUP(B9,$L$2:$M$11,2,TRUE)</f>
        <v>14-16</v>
      </c>
      <c r="D9" s="2" t="str">
        <f t="shared" si="6"/>
        <v>14-16</v>
      </c>
      <c r="E9" s="2">
        <v>3.6173250832936601</v>
      </c>
      <c r="F9" s="2" t="str">
        <f t="shared" si="2"/>
        <v>3-4</v>
      </c>
      <c r="G9" s="2" t="str">
        <f t="shared" si="7"/>
        <v>3-4</v>
      </c>
      <c r="L9" s="2">
        <f t="shared" si="3"/>
        <v>14</v>
      </c>
      <c r="M9" s="3" t="str">
        <f t="shared" si="0"/>
        <v>14-16</v>
      </c>
      <c r="N9" s="2"/>
      <c r="O9" s="2">
        <f t="shared" si="4"/>
        <v>7</v>
      </c>
      <c r="P9" s="3" t="str">
        <f t="shared" si="1"/>
        <v>7-8</v>
      </c>
    </row>
    <row r="10" spans="1:33" x14ac:dyDescent="0.25">
      <c r="A10" s="2">
        <f t="shared" si="5"/>
        <v>8</v>
      </c>
      <c r="B10" s="2">
        <v>15.4934675445551</v>
      </c>
      <c r="C10" s="2" t="str">
        <f>VLOOKUP(B10,$L$2:$M$11,2,TRUE)</f>
        <v>14-16</v>
      </c>
      <c r="D10" s="2" t="str">
        <f t="shared" si="6"/>
        <v>14-16</v>
      </c>
      <c r="E10" s="2">
        <v>5.2560905428735802</v>
      </c>
      <c r="F10" s="2" t="str">
        <f t="shared" si="2"/>
        <v>5-6</v>
      </c>
      <c r="G10" s="2" t="str">
        <f t="shared" si="7"/>
        <v>3-4</v>
      </c>
      <c r="L10" s="2">
        <f t="shared" si="3"/>
        <v>16</v>
      </c>
      <c r="M10" s="3" t="str">
        <f t="shared" si="0"/>
        <v>16-18</v>
      </c>
      <c r="N10" s="2"/>
      <c r="O10" s="2">
        <f t="shared" si="4"/>
        <v>8</v>
      </c>
      <c r="P10" s="3" t="str">
        <f t="shared" si="1"/>
        <v>8-9</v>
      </c>
    </row>
    <row r="11" spans="1:33" x14ac:dyDescent="0.25">
      <c r="A11" s="2">
        <f t="shared" si="5"/>
        <v>9</v>
      </c>
      <c r="B11" s="2">
        <v>16.073941848889501</v>
      </c>
      <c r="C11" s="2" t="str">
        <f>VLOOKUP(B11,$L$2:$M$11,2,TRUE)</f>
        <v>16-18</v>
      </c>
      <c r="D11" s="2" t="str">
        <f t="shared" si="6"/>
        <v>14-16</v>
      </c>
      <c r="E11" s="2">
        <v>5.5273006429325404</v>
      </c>
      <c r="F11" s="2" t="str">
        <f t="shared" si="2"/>
        <v>5-6</v>
      </c>
      <c r="G11" s="2" t="str">
        <f t="shared" si="7"/>
        <v>5-6</v>
      </c>
      <c r="L11" s="2">
        <f t="shared" si="3"/>
        <v>18</v>
      </c>
      <c r="M11" s="3" t="str">
        <f t="shared" si="0"/>
        <v>18-up</v>
      </c>
      <c r="N11" s="2"/>
      <c r="O11" s="2">
        <f t="shared" si="4"/>
        <v>9</v>
      </c>
      <c r="P11" s="3" t="str">
        <f t="shared" si="1"/>
        <v>9-up</v>
      </c>
    </row>
    <row r="12" spans="1:33" x14ac:dyDescent="0.25">
      <c r="A12" s="2">
        <f t="shared" si="5"/>
        <v>10</v>
      </c>
      <c r="B12" s="2">
        <v>17.896972915560202</v>
      </c>
      <c r="C12" s="2" t="str">
        <f>VLOOKUP(B12,$L$2:$M$11,2,TRUE)</f>
        <v>16-18</v>
      </c>
      <c r="D12" s="2" t="str">
        <f t="shared" si="6"/>
        <v>16-18</v>
      </c>
      <c r="E12" s="2">
        <v>5.2816566923149999</v>
      </c>
      <c r="F12" s="2" t="str">
        <f t="shared" si="2"/>
        <v>5-6</v>
      </c>
      <c r="G12" s="2" t="str">
        <f t="shared" si="7"/>
        <v>5-6</v>
      </c>
      <c r="L12" s="2" t="s">
        <v>11</v>
      </c>
      <c r="M12" s="2"/>
      <c r="N12" s="2"/>
      <c r="O12" s="2" t="s">
        <v>11</v>
      </c>
      <c r="P12" s="2"/>
    </row>
    <row r="13" spans="1:33" x14ac:dyDescent="0.25">
      <c r="A13" s="2">
        <f t="shared" si="5"/>
        <v>11</v>
      </c>
      <c r="B13" s="2">
        <v>15.2465852377199</v>
      </c>
      <c r="C13" s="2" t="str">
        <f>VLOOKUP(B13,$L$2:$M$11,2,TRUE)</f>
        <v>14-16</v>
      </c>
      <c r="D13" s="2" t="str">
        <f t="shared" si="6"/>
        <v>16-18</v>
      </c>
      <c r="E13" s="2">
        <v>3.42394882889662</v>
      </c>
      <c r="F13" s="2" t="str">
        <f t="shared" si="2"/>
        <v>3-4</v>
      </c>
      <c r="G13" s="2" t="str">
        <f t="shared" si="7"/>
        <v>5-6</v>
      </c>
    </row>
    <row r="14" spans="1:33" x14ac:dyDescent="0.25">
      <c r="A14" s="2">
        <f t="shared" si="5"/>
        <v>12</v>
      </c>
      <c r="B14" s="2">
        <v>12.542485285584</v>
      </c>
      <c r="C14" s="2" t="str">
        <f>VLOOKUP(B14,$L$2:$M$11,2,TRUE)</f>
        <v>12-14</v>
      </c>
      <c r="D14" s="2" t="str">
        <f t="shared" si="6"/>
        <v>14-16</v>
      </c>
      <c r="E14" s="2">
        <v>3.8063597532036</v>
      </c>
      <c r="F14" s="2" t="str">
        <f t="shared" si="2"/>
        <v>3-4</v>
      </c>
      <c r="G14" s="2" t="str">
        <f t="shared" si="7"/>
        <v>3-4</v>
      </c>
    </row>
    <row r="15" spans="1:33" x14ac:dyDescent="0.25">
      <c r="A15" s="2">
        <f t="shared" si="5"/>
        <v>13</v>
      </c>
      <c r="B15" s="2">
        <v>17.487107360524998</v>
      </c>
      <c r="C15" s="2" t="str">
        <f>VLOOKUP(B15,$L$2:$M$11,2,TRUE)</f>
        <v>16-18</v>
      </c>
      <c r="D15" s="2" t="str">
        <f t="shared" si="6"/>
        <v>12-14</v>
      </c>
      <c r="E15" s="2">
        <v>4.7071031034808</v>
      </c>
      <c r="F15" s="2" t="str">
        <f t="shared" si="2"/>
        <v>4-5</v>
      </c>
      <c r="G15" s="2" t="str">
        <f t="shared" si="7"/>
        <v>3-4</v>
      </c>
      <c r="I15" s="4"/>
      <c r="J15" s="5"/>
      <c r="K15" s="5"/>
      <c r="L15" s="5"/>
      <c r="M15" s="12" t="s">
        <v>13</v>
      </c>
      <c r="N15" s="5"/>
      <c r="O15" s="5"/>
      <c r="P15" s="5"/>
      <c r="Q15" s="5"/>
      <c r="R15" s="5"/>
      <c r="S15" s="5"/>
      <c r="T15" s="6"/>
      <c r="V15" s="4"/>
      <c r="W15" s="5"/>
      <c r="X15" s="5"/>
      <c r="Y15" s="5"/>
      <c r="Z15" s="12" t="s">
        <v>15</v>
      </c>
      <c r="AA15" s="5"/>
      <c r="AB15" s="5"/>
      <c r="AC15" s="5"/>
      <c r="AD15" s="5"/>
      <c r="AE15" s="5"/>
      <c r="AF15" s="5"/>
      <c r="AG15" s="6"/>
    </row>
    <row r="16" spans="1:33" x14ac:dyDescent="0.25">
      <c r="A16" s="2">
        <f t="shared" si="5"/>
        <v>14</v>
      </c>
      <c r="B16" s="2">
        <v>12.556668952941701</v>
      </c>
      <c r="C16" s="2" t="str">
        <f>VLOOKUP(B16,$L$2:$M$11,2,TRUE)</f>
        <v>12-14</v>
      </c>
      <c r="D16" s="2" t="str">
        <f t="shared" si="6"/>
        <v>16-18</v>
      </c>
      <c r="E16" s="2">
        <v>4.0570999248685196</v>
      </c>
      <c r="F16" s="2" t="str">
        <f t="shared" si="2"/>
        <v>4-5</v>
      </c>
      <c r="G16" s="2" t="str">
        <f t="shared" si="7"/>
        <v>4-5</v>
      </c>
      <c r="I16" s="7"/>
      <c r="J16" s="8"/>
      <c r="K16" s="8"/>
      <c r="L16" s="8"/>
      <c r="M16" s="8" t="s">
        <v>12</v>
      </c>
      <c r="N16" s="8"/>
      <c r="O16" s="8"/>
      <c r="P16" s="8"/>
      <c r="Q16" s="8"/>
      <c r="R16" s="8"/>
      <c r="S16" s="8"/>
      <c r="T16" s="9"/>
      <c r="V16" s="7"/>
      <c r="W16" s="8"/>
      <c r="X16" s="8"/>
      <c r="Y16" s="8"/>
      <c r="Z16" s="8" t="s">
        <v>12</v>
      </c>
      <c r="AA16" s="8"/>
      <c r="AB16" s="8"/>
      <c r="AC16" s="8"/>
      <c r="AD16" s="8"/>
      <c r="AE16" s="8"/>
      <c r="AF16" s="8"/>
      <c r="AG16" s="9"/>
    </row>
    <row r="17" spans="1:33" x14ac:dyDescent="0.25">
      <c r="A17" s="2">
        <f t="shared" si="5"/>
        <v>15</v>
      </c>
      <c r="B17" s="2">
        <v>17.3928931890161</v>
      </c>
      <c r="C17" s="2" t="str">
        <f>VLOOKUP(B17,$L$2:$M$11,2,TRUE)</f>
        <v>16-18</v>
      </c>
      <c r="D17" s="2" t="str">
        <f t="shared" si="6"/>
        <v>12-14</v>
      </c>
      <c r="E17" s="2">
        <v>3.16712225468941</v>
      </c>
      <c r="F17" s="2" t="str">
        <f t="shared" si="2"/>
        <v>3-4</v>
      </c>
      <c r="G17" s="2" t="str">
        <f t="shared" si="7"/>
        <v>4-5</v>
      </c>
      <c r="I17" s="7"/>
      <c r="J17" s="8"/>
      <c r="K17" s="13" t="str">
        <f t="array" ref="K17:T17">TRANSPOSE($M$2:$M$11)</f>
        <v>0-2</v>
      </c>
      <c r="L17" s="13" t="str">
        <v>2-4</v>
      </c>
      <c r="M17" s="13" t="str">
        <v>4-6</v>
      </c>
      <c r="N17" s="13" t="str">
        <v>6-8</v>
      </c>
      <c r="O17" s="13" t="str">
        <v>8-10</v>
      </c>
      <c r="P17" s="13" t="str">
        <v>10-12</v>
      </c>
      <c r="Q17" s="13" t="str">
        <v>12-14</v>
      </c>
      <c r="R17" s="13" t="str">
        <v>14-16</v>
      </c>
      <c r="S17" s="13" t="str">
        <v>16-18</v>
      </c>
      <c r="T17" s="14" t="str">
        <v>18-up</v>
      </c>
      <c r="V17" s="7"/>
      <c r="W17" s="8"/>
      <c r="X17" s="13" t="str">
        <f t="array" ref="X17:AG17">TRANSPOSE($P$2:$P$11)</f>
        <v>0-1</v>
      </c>
      <c r="Y17" s="13" t="str">
        <v>1-2</v>
      </c>
      <c r="Z17" s="13" t="str">
        <v>2-3</v>
      </c>
      <c r="AA17" s="13" t="str">
        <v>3-4</v>
      </c>
      <c r="AB17" s="13" t="str">
        <v>4-5</v>
      </c>
      <c r="AC17" s="13" t="str">
        <v>5-6</v>
      </c>
      <c r="AD17" s="13" t="str">
        <v>6-7</v>
      </c>
      <c r="AE17" s="13" t="str">
        <v>7-8</v>
      </c>
      <c r="AF17" s="13" t="str">
        <v>8-9</v>
      </c>
      <c r="AG17" s="14" t="str">
        <v>9-up</v>
      </c>
    </row>
    <row r="18" spans="1:33" x14ac:dyDescent="0.25">
      <c r="A18" s="2">
        <f t="shared" si="5"/>
        <v>16</v>
      </c>
      <c r="B18" s="2">
        <v>14.7255489021956</v>
      </c>
      <c r="C18" s="2" t="str">
        <f>VLOOKUP(B18,$L$2:$M$11,2,TRUE)</f>
        <v>14-16</v>
      </c>
      <c r="D18" s="2" t="str">
        <f t="shared" si="6"/>
        <v>16-18</v>
      </c>
      <c r="E18" s="2">
        <v>3.75889890840056</v>
      </c>
      <c r="F18" s="2" t="str">
        <f t="shared" si="2"/>
        <v>3-4</v>
      </c>
      <c r="G18" s="2" t="str">
        <f t="shared" si="7"/>
        <v>3-4</v>
      </c>
      <c r="I18" s="7"/>
      <c r="J18" s="8" t="str">
        <f t="array" ref="J18:J27">$M$2:$M$11</f>
        <v>0-2</v>
      </c>
      <c r="K18" s="15">
        <f>COUNTIFS($C$3:$C$54,"="&amp;$J18,$D$3:$D$54,"="&amp;K$17)</f>
        <v>0</v>
      </c>
      <c r="L18" s="15">
        <f t="shared" ref="L18:T27" si="8">COUNTIFS($C$3:$C$54,"="&amp;$J18,$D$3:$D$54,"="&amp;L$17)</f>
        <v>0</v>
      </c>
      <c r="M18" s="15">
        <f t="shared" si="8"/>
        <v>0</v>
      </c>
      <c r="N18" s="15">
        <f t="shared" si="8"/>
        <v>0</v>
      </c>
      <c r="O18" s="15">
        <f t="shared" si="8"/>
        <v>0</v>
      </c>
      <c r="P18" s="15">
        <f t="shared" si="8"/>
        <v>0</v>
      </c>
      <c r="Q18" s="15">
        <f t="shared" si="8"/>
        <v>0</v>
      </c>
      <c r="R18" s="15">
        <f t="shared" si="8"/>
        <v>0</v>
      </c>
      <c r="S18" s="15">
        <f t="shared" si="8"/>
        <v>0</v>
      </c>
      <c r="T18" s="16">
        <f t="shared" si="8"/>
        <v>0</v>
      </c>
      <c r="V18" s="7"/>
      <c r="W18" s="8" t="str">
        <f t="array" ref="W18:W27">$P$2:$P$11</f>
        <v>0-1</v>
      </c>
      <c r="X18" s="15">
        <f>COUNTIFS($F$3:$F$54,"="&amp;$W18,$G$3:$G$54,"="&amp;X$17)</f>
        <v>0</v>
      </c>
      <c r="Y18" s="15">
        <f t="shared" ref="Y18:AG27" si="9">COUNTIFS($F$3:$F$54,"="&amp;$W18,$G$3:$G$54,"="&amp;Y$17)</f>
        <v>0</v>
      </c>
      <c r="Z18" s="15">
        <f t="shared" si="9"/>
        <v>1</v>
      </c>
      <c r="AA18" s="15">
        <f t="shared" si="9"/>
        <v>0</v>
      </c>
      <c r="AB18" s="15">
        <f t="shared" si="9"/>
        <v>0</v>
      </c>
      <c r="AC18" s="15">
        <f t="shared" si="9"/>
        <v>0</v>
      </c>
      <c r="AD18" s="15">
        <f t="shared" si="9"/>
        <v>0</v>
      </c>
      <c r="AE18" s="15">
        <f t="shared" si="9"/>
        <v>0</v>
      </c>
      <c r="AF18" s="15">
        <f t="shared" si="9"/>
        <v>0</v>
      </c>
      <c r="AG18" s="16">
        <f t="shared" si="9"/>
        <v>0</v>
      </c>
    </row>
    <row r="19" spans="1:33" x14ac:dyDescent="0.25">
      <c r="A19" s="2">
        <f t="shared" si="5"/>
        <v>17</v>
      </c>
      <c r="B19" s="2">
        <v>14.2672048637065</v>
      </c>
      <c r="C19" s="2" t="str">
        <f>VLOOKUP(B19,$L$2:$M$11,2,TRUE)</f>
        <v>14-16</v>
      </c>
      <c r="D19" s="2" t="str">
        <f t="shared" si="6"/>
        <v>14-16</v>
      </c>
      <c r="E19" s="2">
        <v>3.87648456057007</v>
      </c>
      <c r="F19" s="2" t="str">
        <f t="shared" si="2"/>
        <v>3-4</v>
      </c>
      <c r="G19" s="2" t="str">
        <f t="shared" si="7"/>
        <v>3-4</v>
      </c>
      <c r="I19" s="7"/>
      <c r="J19" s="8" t="str">
        <v>2-4</v>
      </c>
      <c r="K19" s="15">
        <f t="shared" ref="K19:T27" si="10">COUNTIFS($C$3:$C$54,"="&amp;$J19,$D$3:$D$54,"="&amp;K$17)</f>
        <v>0</v>
      </c>
      <c r="L19" s="15">
        <f t="shared" si="8"/>
        <v>0</v>
      </c>
      <c r="M19" s="15">
        <f t="shared" si="8"/>
        <v>0</v>
      </c>
      <c r="N19" s="15">
        <f t="shared" si="8"/>
        <v>0</v>
      </c>
      <c r="O19" s="15">
        <f t="shared" si="8"/>
        <v>0</v>
      </c>
      <c r="P19" s="15">
        <f t="shared" si="8"/>
        <v>0</v>
      </c>
      <c r="Q19" s="15">
        <f t="shared" si="8"/>
        <v>0</v>
      </c>
      <c r="R19" s="15">
        <f t="shared" si="8"/>
        <v>0</v>
      </c>
      <c r="S19" s="15">
        <f t="shared" si="8"/>
        <v>0</v>
      </c>
      <c r="T19" s="16">
        <f t="shared" si="8"/>
        <v>0</v>
      </c>
      <c r="V19" s="7"/>
      <c r="W19" s="8" t="str">
        <v>1-2</v>
      </c>
      <c r="X19" s="15">
        <f t="shared" ref="X19:AG27" si="11">COUNTIFS($F$3:$F$54,"="&amp;$W19,$G$3:$G$54,"="&amp;X$17)</f>
        <v>0</v>
      </c>
      <c r="Y19" s="15">
        <f t="shared" si="9"/>
        <v>0</v>
      </c>
      <c r="Z19" s="15">
        <f t="shared" si="9"/>
        <v>0</v>
      </c>
      <c r="AA19" s="15">
        <f t="shared" si="9"/>
        <v>0</v>
      </c>
      <c r="AB19" s="15">
        <f t="shared" si="9"/>
        <v>0</v>
      </c>
      <c r="AC19" s="15">
        <f t="shared" si="9"/>
        <v>0</v>
      </c>
      <c r="AD19" s="15">
        <f t="shared" si="9"/>
        <v>0</v>
      </c>
      <c r="AE19" s="15">
        <f t="shared" si="9"/>
        <v>0</v>
      </c>
      <c r="AF19" s="15">
        <f t="shared" si="9"/>
        <v>0</v>
      </c>
      <c r="AG19" s="16">
        <f t="shared" si="9"/>
        <v>0</v>
      </c>
    </row>
    <row r="20" spans="1:33" x14ac:dyDescent="0.25">
      <c r="A20" s="2">
        <f t="shared" si="5"/>
        <v>18</v>
      </c>
      <c r="B20" s="2">
        <v>12.5031257814453</v>
      </c>
      <c r="C20" s="2" t="str">
        <f>VLOOKUP(B20,$L$2:$M$11,2,TRUE)</f>
        <v>12-14</v>
      </c>
      <c r="D20" s="2" t="str">
        <f t="shared" si="6"/>
        <v>14-16</v>
      </c>
      <c r="E20" s="2">
        <v>3.0230783902345899</v>
      </c>
      <c r="F20" s="2" t="str">
        <f t="shared" si="2"/>
        <v>3-4</v>
      </c>
      <c r="G20" s="2" t="str">
        <f t="shared" si="7"/>
        <v>3-4</v>
      </c>
      <c r="I20" s="7"/>
      <c r="J20" s="8" t="str">
        <v>4-6</v>
      </c>
      <c r="K20" s="15">
        <f t="shared" si="10"/>
        <v>0</v>
      </c>
      <c r="L20" s="15">
        <f t="shared" si="8"/>
        <v>0</v>
      </c>
      <c r="M20" s="15">
        <f t="shared" si="8"/>
        <v>0</v>
      </c>
      <c r="N20" s="15">
        <f t="shared" si="8"/>
        <v>0</v>
      </c>
      <c r="O20" s="15">
        <f t="shared" si="8"/>
        <v>0</v>
      </c>
      <c r="P20" s="15">
        <f t="shared" si="8"/>
        <v>0</v>
      </c>
      <c r="Q20" s="15">
        <f t="shared" si="8"/>
        <v>1</v>
      </c>
      <c r="R20" s="15">
        <f t="shared" si="8"/>
        <v>0</v>
      </c>
      <c r="S20" s="15">
        <f t="shared" si="8"/>
        <v>0</v>
      </c>
      <c r="T20" s="16">
        <f t="shared" si="8"/>
        <v>1</v>
      </c>
      <c r="V20" s="7"/>
      <c r="W20" s="8" t="str">
        <v>2-3</v>
      </c>
      <c r="X20" s="15">
        <f t="shared" si="11"/>
        <v>0</v>
      </c>
      <c r="Y20" s="15">
        <f t="shared" si="9"/>
        <v>0</v>
      </c>
      <c r="Z20" s="15">
        <f t="shared" si="9"/>
        <v>0</v>
      </c>
      <c r="AA20" s="15">
        <f t="shared" si="9"/>
        <v>1</v>
      </c>
      <c r="AB20" s="15">
        <f t="shared" si="9"/>
        <v>0</v>
      </c>
      <c r="AC20" s="15">
        <f t="shared" si="9"/>
        <v>0</v>
      </c>
      <c r="AD20" s="15">
        <f t="shared" si="9"/>
        <v>0</v>
      </c>
      <c r="AE20" s="15">
        <f t="shared" si="9"/>
        <v>1</v>
      </c>
      <c r="AF20" s="15">
        <f t="shared" si="9"/>
        <v>0</v>
      </c>
      <c r="AG20" s="16">
        <f t="shared" si="9"/>
        <v>0</v>
      </c>
    </row>
    <row r="21" spans="1:33" x14ac:dyDescent="0.25">
      <c r="A21" s="2">
        <f t="shared" si="5"/>
        <v>19</v>
      </c>
      <c r="B21" s="2">
        <v>17.495577983560501</v>
      </c>
      <c r="C21" s="2" t="str">
        <f>VLOOKUP(B21,$L$2:$M$11,2,TRUE)</f>
        <v>16-18</v>
      </c>
      <c r="D21" s="2" t="str">
        <f t="shared" si="6"/>
        <v>12-14</v>
      </c>
      <c r="E21" s="2">
        <v>3.7265286470871399</v>
      </c>
      <c r="F21" s="2" t="str">
        <f t="shared" si="2"/>
        <v>3-4</v>
      </c>
      <c r="G21" s="2" t="str">
        <f t="shared" si="7"/>
        <v>3-4</v>
      </c>
      <c r="I21" s="7"/>
      <c r="J21" s="8" t="str">
        <v>6-8</v>
      </c>
      <c r="K21" s="15">
        <f t="shared" si="10"/>
        <v>0</v>
      </c>
      <c r="L21" s="15">
        <f t="shared" si="8"/>
        <v>0</v>
      </c>
      <c r="M21" s="15">
        <f t="shared" si="8"/>
        <v>0</v>
      </c>
      <c r="N21" s="15">
        <f t="shared" si="8"/>
        <v>0</v>
      </c>
      <c r="O21" s="15">
        <f t="shared" si="8"/>
        <v>0</v>
      </c>
      <c r="P21" s="15">
        <f t="shared" si="8"/>
        <v>0</v>
      </c>
      <c r="Q21" s="15">
        <f t="shared" si="8"/>
        <v>0</v>
      </c>
      <c r="R21" s="15">
        <f t="shared" si="8"/>
        <v>0</v>
      </c>
      <c r="S21" s="15">
        <f t="shared" si="8"/>
        <v>0</v>
      </c>
      <c r="T21" s="16">
        <f t="shared" si="8"/>
        <v>0</v>
      </c>
      <c r="V21" s="7"/>
      <c r="W21" s="8" t="str">
        <v>3-4</v>
      </c>
      <c r="X21" s="15">
        <f t="shared" si="11"/>
        <v>0</v>
      </c>
      <c r="Y21" s="15">
        <f t="shared" si="9"/>
        <v>0</v>
      </c>
      <c r="Z21" s="15">
        <f t="shared" si="9"/>
        <v>0</v>
      </c>
      <c r="AA21" s="15">
        <f t="shared" si="9"/>
        <v>11</v>
      </c>
      <c r="AB21" s="15">
        <f t="shared" si="9"/>
        <v>8</v>
      </c>
      <c r="AC21" s="15">
        <f t="shared" si="9"/>
        <v>2</v>
      </c>
      <c r="AD21" s="15">
        <f t="shared" si="9"/>
        <v>1</v>
      </c>
      <c r="AE21" s="15">
        <f t="shared" si="9"/>
        <v>1</v>
      </c>
      <c r="AF21" s="15">
        <f t="shared" si="9"/>
        <v>1</v>
      </c>
      <c r="AG21" s="16">
        <f t="shared" si="9"/>
        <v>0</v>
      </c>
    </row>
    <row r="22" spans="1:33" x14ac:dyDescent="0.25">
      <c r="A22" s="2">
        <f t="shared" si="5"/>
        <v>20</v>
      </c>
      <c r="B22" s="2">
        <v>12.179200424143</v>
      </c>
      <c r="C22" s="2" t="str">
        <f>VLOOKUP(B22,$L$2:$M$11,2,TRUE)</f>
        <v>12-14</v>
      </c>
      <c r="D22" s="2" t="str">
        <f t="shared" si="6"/>
        <v>16-18</v>
      </c>
      <c r="E22" s="2">
        <v>4.2596153846153797</v>
      </c>
      <c r="F22" s="2" t="str">
        <f t="shared" si="2"/>
        <v>4-5</v>
      </c>
      <c r="G22" s="2" t="str">
        <f t="shared" si="7"/>
        <v>3-4</v>
      </c>
      <c r="I22" s="7" t="s">
        <v>10</v>
      </c>
      <c r="J22" s="8" t="str">
        <v>8-10</v>
      </c>
      <c r="K22" s="15">
        <f t="shared" si="10"/>
        <v>0</v>
      </c>
      <c r="L22" s="15">
        <f t="shared" si="8"/>
        <v>0</v>
      </c>
      <c r="M22" s="15">
        <f t="shared" si="8"/>
        <v>0</v>
      </c>
      <c r="N22" s="15">
        <f t="shared" si="8"/>
        <v>0</v>
      </c>
      <c r="O22" s="15">
        <f t="shared" si="8"/>
        <v>0</v>
      </c>
      <c r="P22" s="15">
        <f t="shared" si="8"/>
        <v>0</v>
      </c>
      <c r="Q22" s="15">
        <f t="shared" si="8"/>
        <v>0</v>
      </c>
      <c r="R22" s="15">
        <f t="shared" si="8"/>
        <v>0</v>
      </c>
      <c r="S22" s="15">
        <f t="shared" si="8"/>
        <v>0</v>
      </c>
      <c r="T22" s="16">
        <f t="shared" si="8"/>
        <v>0</v>
      </c>
      <c r="V22" s="7" t="s">
        <v>10</v>
      </c>
      <c r="W22" s="8" t="str">
        <v>4-5</v>
      </c>
      <c r="X22" s="15">
        <f t="shared" si="11"/>
        <v>0</v>
      </c>
      <c r="Y22" s="15">
        <f t="shared" si="9"/>
        <v>0</v>
      </c>
      <c r="Z22" s="15">
        <f t="shared" si="9"/>
        <v>0</v>
      </c>
      <c r="AA22" s="15">
        <f t="shared" si="9"/>
        <v>7</v>
      </c>
      <c r="AB22" s="15">
        <f t="shared" si="9"/>
        <v>2</v>
      </c>
      <c r="AC22" s="15">
        <f t="shared" si="9"/>
        <v>1</v>
      </c>
      <c r="AD22" s="15">
        <f t="shared" si="9"/>
        <v>1</v>
      </c>
      <c r="AE22" s="15">
        <f t="shared" si="9"/>
        <v>0</v>
      </c>
      <c r="AF22" s="15">
        <f t="shared" si="9"/>
        <v>0</v>
      </c>
      <c r="AG22" s="16">
        <f t="shared" si="9"/>
        <v>1</v>
      </c>
    </row>
    <row r="23" spans="1:33" x14ac:dyDescent="0.25">
      <c r="A23" s="2">
        <f t="shared" si="5"/>
        <v>21</v>
      </c>
      <c r="B23" s="2">
        <v>18.0091739931195</v>
      </c>
      <c r="C23" s="2" t="str">
        <f>VLOOKUP(B23,$L$2:$M$11,2,TRUE)</f>
        <v>18-up</v>
      </c>
      <c r="D23" s="2" t="str">
        <f t="shared" si="6"/>
        <v>12-14</v>
      </c>
      <c r="E23" s="2">
        <v>3.9973414356247599</v>
      </c>
      <c r="F23" s="2" t="str">
        <f t="shared" si="2"/>
        <v>3-4</v>
      </c>
      <c r="G23" s="2" t="str">
        <f t="shared" si="7"/>
        <v>4-5</v>
      </c>
      <c r="I23" s="7"/>
      <c r="J23" s="8" t="str">
        <v>10-12</v>
      </c>
      <c r="K23" s="15">
        <f t="shared" si="10"/>
        <v>0</v>
      </c>
      <c r="L23" s="15">
        <f t="shared" si="8"/>
        <v>0</v>
      </c>
      <c r="M23" s="15">
        <f t="shared" si="8"/>
        <v>0</v>
      </c>
      <c r="N23" s="15">
        <f t="shared" si="8"/>
        <v>0</v>
      </c>
      <c r="O23" s="15">
        <f t="shared" si="8"/>
        <v>0</v>
      </c>
      <c r="P23" s="15">
        <f t="shared" si="8"/>
        <v>0</v>
      </c>
      <c r="Q23" s="15">
        <f t="shared" si="8"/>
        <v>0</v>
      </c>
      <c r="R23" s="15">
        <f t="shared" si="8"/>
        <v>0</v>
      </c>
      <c r="S23" s="15">
        <f t="shared" si="8"/>
        <v>1</v>
      </c>
      <c r="T23" s="16">
        <f t="shared" si="8"/>
        <v>0</v>
      </c>
      <c r="V23" s="7"/>
      <c r="W23" s="8" t="str">
        <v>5-6</v>
      </c>
      <c r="X23" s="15">
        <f t="shared" si="11"/>
        <v>0</v>
      </c>
      <c r="Y23" s="15">
        <f t="shared" si="9"/>
        <v>0</v>
      </c>
      <c r="Z23" s="15">
        <f t="shared" si="9"/>
        <v>0</v>
      </c>
      <c r="AA23" s="15">
        <f t="shared" si="9"/>
        <v>3</v>
      </c>
      <c r="AB23" s="15">
        <f t="shared" si="9"/>
        <v>0</v>
      </c>
      <c r="AC23" s="15">
        <f t="shared" si="9"/>
        <v>2</v>
      </c>
      <c r="AD23" s="15">
        <f t="shared" si="9"/>
        <v>0</v>
      </c>
      <c r="AE23" s="15">
        <f t="shared" si="9"/>
        <v>0</v>
      </c>
      <c r="AF23" s="15">
        <f t="shared" si="9"/>
        <v>0</v>
      </c>
      <c r="AG23" s="16">
        <f t="shared" si="9"/>
        <v>0</v>
      </c>
    </row>
    <row r="24" spans="1:33" x14ac:dyDescent="0.25">
      <c r="A24" s="2">
        <f t="shared" si="5"/>
        <v>22</v>
      </c>
      <c r="B24" s="2">
        <v>15.7702600019822</v>
      </c>
      <c r="C24" s="2" t="str">
        <f>VLOOKUP(B24,$L$2:$M$11,2,TRUE)</f>
        <v>14-16</v>
      </c>
      <c r="D24" s="2" t="str">
        <f t="shared" si="6"/>
        <v>18-up</v>
      </c>
      <c r="E24" s="2">
        <v>4.5311155721250298</v>
      </c>
      <c r="F24" s="2" t="str">
        <f t="shared" si="2"/>
        <v>4-5</v>
      </c>
      <c r="G24" s="2" t="str">
        <f t="shared" si="7"/>
        <v>3-4</v>
      </c>
      <c r="I24" s="7"/>
      <c r="J24" s="8" t="str">
        <v>12-14</v>
      </c>
      <c r="K24" s="15">
        <f t="shared" si="10"/>
        <v>0</v>
      </c>
      <c r="L24" s="15">
        <f t="shared" si="8"/>
        <v>0</v>
      </c>
      <c r="M24" s="15">
        <f t="shared" si="8"/>
        <v>0</v>
      </c>
      <c r="N24" s="15">
        <f t="shared" si="8"/>
        <v>0</v>
      </c>
      <c r="O24" s="15">
        <f t="shared" si="8"/>
        <v>0</v>
      </c>
      <c r="P24" s="15">
        <f t="shared" si="8"/>
        <v>1</v>
      </c>
      <c r="Q24" s="15">
        <f t="shared" si="8"/>
        <v>0</v>
      </c>
      <c r="R24" s="15">
        <f t="shared" si="8"/>
        <v>3</v>
      </c>
      <c r="S24" s="15">
        <f t="shared" si="8"/>
        <v>4</v>
      </c>
      <c r="T24" s="16">
        <f t="shared" si="8"/>
        <v>6</v>
      </c>
      <c r="V24" s="7"/>
      <c r="W24" s="8" t="str">
        <v>6-7</v>
      </c>
      <c r="X24" s="15">
        <f t="shared" si="11"/>
        <v>0</v>
      </c>
      <c r="Y24" s="15">
        <f t="shared" si="9"/>
        <v>0</v>
      </c>
      <c r="Z24" s="15">
        <f t="shared" si="9"/>
        <v>0</v>
      </c>
      <c r="AA24" s="15">
        <f t="shared" si="9"/>
        <v>0</v>
      </c>
      <c r="AB24" s="15">
        <f t="shared" si="9"/>
        <v>0</v>
      </c>
      <c r="AC24" s="15">
        <f t="shared" si="9"/>
        <v>0</v>
      </c>
      <c r="AD24" s="15">
        <f t="shared" si="9"/>
        <v>0</v>
      </c>
      <c r="AE24" s="15">
        <f t="shared" si="9"/>
        <v>0</v>
      </c>
      <c r="AF24" s="15">
        <f t="shared" si="9"/>
        <v>0</v>
      </c>
      <c r="AG24" s="16">
        <f t="shared" si="9"/>
        <v>1</v>
      </c>
    </row>
    <row r="25" spans="1:33" x14ac:dyDescent="0.25">
      <c r="A25" s="2">
        <f t="shared" si="5"/>
        <v>23</v>
      </c>
      <c r="B25" s="2">
        <v>14.878864373996</v>
      </c>
      <c r="C25" s="2" t="str">
        <f>VLOOKUP(B25,$L$2:$M$11,2,TRUE)</f>
        <v>14-16</v>
      </c>
      <c r="D25" s="2" t="str">
        <f t="shared" si="6"/>
        <v>14-16</v>
      </c>
      <c r="E25" s="2">
        <v>3.1641961231470899</v>
      </c>
      <c r="F25" s="2" t="str">
        <f t="shared" si="2"/>
        <v>3-4</v>
      </c>
      <c r="G25" s="2" t="str">
        <f t="shared" si="7"/>
        <v>4-5</v>
      </c>
      <c r="I25" s="7"/>
      <c r="J25" s="8" t="str">
        <v>14-16</v>
      </c>
      <c r="K25" s="15">
        <f t="shared" si="10"/>
        <v>0</v>
      </c>
      <c r="L25" s="15">
        <f t="shared" si="8"/>
        <v>0</v>
      </c>
      <c r="M25" s="15">
        <f t="shared" si="8"/>
        <v>0</v>
      </c>
      <c r="N25" s="15">
        <f t="shared" si="8"/>
        <v>0</v>
      </c>
      <c r="O25" s="15">
        <f t="shared" si="8"/>
        <v>0</v>
      </c>
      <c r="P25" s="15">
        <f t="shared" si="8"/>
        <v>0</v>
      </c>
      <c r="Q25" s="15">
        <f t="shared" si="8"/>
        <v>3</v>
      </c>
      <c r="R25" s="15">
        <f t="shared" si="8"/>
        <v>5</v>
      </c>
      <c r="S25" s="15">
        <f t="shared" si="8"/>
        <v>2</v>
      </c>
      <c r="T25" s="16">
        <f t="shared" si="8"/>
        <v>1</v>
      </c>
      <c r="V25" s="7"/>
      <c r="W25" s="8" t="str">
        <v>7-8</v>
      </c>
      <c r="X25" s="15">
        <f t="shared" si="11"/>
        <v>0</v>
      </c>
      <c r="Y25" s="15">
        <f t="shared" si="9"/>
        <v>0</v>
      </c>
      <c r="Z25" s="15">
        <f t="shared" si="9"/>
        <v>0</v>
      </c>
      <c r="AA25" s="15">
        <f t="shared" si="9"/>
        <v>1</v>
      </c>
      <c r="AB25" s="15">
        <f t="shared" si="9"/>
        <v>1</v>
      </c>
      <c r="AC25" s="15">
        <f t="shared" si="9"/>
        <v>0</v>
      </c>
      <c r="AD25" s="15">
        <f t="shared" si="9"/>
        <v>0</v>
      </c>
      <c r="AE25" s="15">
        <f t="shared" si="9"/>
        <v>0</v>
      </c>
      <c r="AF25" s="15">
        <f t="shared" si="9"/>
        <v>0</v>
      </c>
      <c r="AG25" s="16">
        <f t="shared" si="9"/>
        <v>0</v>
      </c>
    </row>
    <row r="26" spans="1:33" x14ac:dyDescent="0.25">
      <c r="A26" s="2">
        <f t="shared" si="5"/>
        <v>24</v>
      </c>
      <c r="B26" s="2">
        <v>15.0705893967815</v>
      </c>
      <c r="C26" s="2" t="str">
        <f>VLOOKUP(B26,$L$2:$M$11,2,TRUE)</f>
        <v>14-16</v>
      </c>
      <c r="D26" s="2" t="str">
        <f t="shared" si="6"/>
        <v>14-16</v>
      </c>
      <c r="E26" s="2">
        <v>12.9789272030651</v>
      </c>
      <c r="F26" s="2" t="str">
        <f t="shared" si="2"/>
        <v>9-up</v>
      </c>
      <c r="G26" s="2" t="str">
        <f t="shared" si="7"/>
        <v>3-4</v>
      </c>
      <c r="I26" s="7"/>
      <c r="J26" s="8" t="str">
        <v>16-18</v>
      </c>
      <c r="K26" s="15">
        <f t="shared" si="10"/>
        <v>0</v>
      </c>
      <c r="L26" s="15">
        <f t="shared" si="8"/>
        <v>0</v>
      </c>
      <c r="M26" s="15">
        <f t="shared" si="8"/>
        <v>0</v>
      </c>
      <c r="N26" s="15">
        <f t="shared" si="8"/>
        <v>0</v>
      </c>
      <c r="O26" s="15">
        <f t="shared" si="8"/>
        <v>0</v>
      </c>
      <c r="P26" s="15">
        <f t="shared" si="8"/>
        <v>0</v>
      </c>
      <c r="Q26" s="15">
        <f t="shared" si="8"/>
        <v>6</v>
      </c>
      <c r="R26" s="15">
        <f t="shared" si="8"/>
        <v>1</v>
      </c>
      <c r="S26" s="15">
        <f t="shared" si="8"/>
        <v>3</v>
      </c>
      <c r="T26" s="16">
        <f t="shared" si="8"/>
        <v>0</v>
      </c>
      <c r="V26" s="7"/>
      <c r="W26" s="8" t="str">
        <v>8-9</v>
      </c>
      <c r="X26" s="15">
        <f t="shared" si="11"/>
        <v>0</v>
      </c>
      <c r="Y26" s="15">
        <f t="shared" si="9"/>
        <v>0</v>
      </c>
      <c r="Z26" s="15">
        <f t="shared" si="9"/>
        <v>0</v>
      </c>
      <c r="AA26" s="15">
        <f t="shared" si="9"/>
        <v>0</v>
      </c>
      <c r="AB26" s="15">
        <f t="shared" si="9"/>
        <v>0</v>
      </c>
      <c r="AC26" s="15">
        <f t="shared" si="9"/>
        <v>0</v>
      </c>
      <c r="AD26" s="15">
        <f t="shared" si="9"/>
        <v>0</v>
      </c>
      <c r="AE26" s="15">
        <f t="shared" si="9"/>
        <v>0</v>
      </c>
      <c r="AF26" s="15">
        <f t="shared" si="9"/>
        <v>0</v>
      </c>
      <c r="AG26" s="16">
        <f t="shared" si="9"/>
        <v>1</v>
      </c>
    </row>
    <row r="27" spans="1:33" x14ac:dyDescent="0.25">
      <c r="A27" s="2">
        <f t="shared" si="5"/>
        <v>25</v>
      </c>
      <c r="B27" s="2">
        <v>12.585600897674899</v>
      </c>
      <c r="C27" s="2" t="str">
        <f>VLOOKUP(B27,$L$2:$M$11,2,TRUE)</f>
        <v>12-14</v>
      </c>
      <c r="D27" s="2" t="str">
        <f t="shared" si="6"/>
        <v>14-16</v>
      </c>
      <c r="E27" s="2">
        <v>6.9309530060383304</v>
      </c>
      <c r="F27" s="2" t="str">
        <f t="shared" si="2"/>
        <v>6-7</v>
      </c>
      <c r="G27" s="2" t="str">
        <f t="shared" si="7"/>
        <v>9-up</v>
      </c>
      <c r="I27" s="10"/>
      <c r="J27" s="11" t="str">
        <v>18-up</v>
      </c>
      <c r="K27" s="17">
        <f t="shared" si="10"/>
        <v>0</v>
      </c>
      <c r="L27" s="17">
        <f t="shared" si="8"/>
        <v>0</v>
      </c>
      <c r="M27" s="17">
        <f t="shared" si="8"/>
        <v>1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3</v>
      </c>
      <c r="R27" s="17">
        <f t="shared" si="8"/>
        <v>2</v>
      </c>
      <c r="S27" s="17">
        <f t="shared" si="8"/>
        <v>1</v>
      </c>
      <c r="T27" s="18">
        <f t="shared" si="8"/>
        <v>0</v>
      </c>
      <c r="V27" s="10"/>
      <c r="W27" s="11" t="str">
        <v>9-up</v>
      </c>
      <c r="X27" s="17">
        <f t="shared" si="11"/>
        <v>0</v>
      </c>
      <c r="Y27" s="17">
        <f t="shared" si="9"/>
        <v>0</v>
      </c>
      <c r="Z27" s="17">
        <f t="shared" si="9"/>
        <v>1</v>
      </c>
      <c r="AA27" s="17">
        <f t="shared" si="9"/>
        <v>1</v>
      </c>
      <c r="AB27" s="17">
        <f t="shared" si="9"/>
        <v>1</v>
      </c>
      <c r="AC27" s="17">
        <f t="shared" si="9"/>
        <v>0</v>
      </c>
      <c r="AD27" s="17">
        <f t="shared" si="9"/>
        <v>0</v>
      </c>
      <c r="AE27" s="17">
        <f t="shared" si="9"/>
        <v>0</v>
      </c>
      <c r="AF27" s="17">
        <f t="shared" si="9"/>
        <v>0</v>
      </c>
      <c r="AG27" s="18">
        <f t="shared" si="9"/>
        <v>0</v>
      </c>
    </row>
    <row r="28" spans="1:33" x14ac:dyDescent="0.25">
      <c r="A28" s="2">
        <f t="shared" si="5"/>
        <v>26</v>
      </c>
      <c r="B28" s="2">
        <v>17.1877422355433</v>
      </c>
      <c r="C28" s="2" t="str">
        <f>VLOOKUP(B28,$L$2:$M$11,2,TRUE)</f>
        <v>16-18</v>
      </c>
      <c r="D28" s="2" t="str">
        <f t="shared" si="6"/>
        <v>12-14</v>
      </c>
      <c r="E28" s="2">
        <v>3.6707358426585199</v>
      </c>
      <c r="F28" s="2" t="str">
        <f t="shared" si="2"/>
        <v>3-4</v>
      </c>
      <c r="G28" s="2" t="str">
        <f t="shared" si="7"/>
        <v>6-7</v>
      </c>
    </row>
    <row r="29" spans="1:33" ht="15.75" thickBot="1" x14ac:dyDescent="0.3">
      <c r="A29" s="2">
        <f t="shared" si="5"/>
        <v>27</v>
      </c>
      <c r="B29" s="2">
        <v>12.058008528713801</v>
      </c>
      <c r="C29" s="2" t="str">
        <f>VLOOKUP(B29,$L$2:$M$11,2,TRUE)</f>
        <v>12-14</v>
      </c>
      <c r="D29" s="2" t="str">
        <f t="shared" si="6"/>
        <v>16-18</v>
      </c>
      <c r="E29" s="2">
        <v>5.3908124785738698</v>
      </c>
      <c r="F29" s="2" t="str">
        <f t="shared" si="2"/>
        <v>5-6</v>
      </c>
      <c r="G29" s="2" t="str">
        <f t="shared" si="7"/>
        <v>3-4</v>
      </c>
    </row>
    <row r="30" spans="1:33" ht="15.75" thickTop="1" x14ac:dyDescent="0.25">
      <c r="A30" s="2">
        <f t="shared" si="5"/>
        <v>28</v>
      </c>
      <c r="B30" s="2">
        <v>16.411828219149399</v>
      </c>
      <c r="C30" s="2" t="str">
        <f>VLOOKUP(B30,$L$2:$M$11,2,TRUE)</f>
        <v>16-18</v>
      </c>
      <c r="D30" s="2" t="str">
        <f t="shared" si="6"/>
        <v>12-14</v>
      </c>
      <c r="E30" s="2">
        <v>4.5662487292443199</v>
      </c>
      <c r="F30" s="2" t="str">
        <f t="shared" si="2"/>
        <v>4-5</v>
      </c>
      <c r="G30" s="2" t="str">
        <f t="shared" si="7"/>
        <v>5-6</v>
      </c>
      <c r="I30" s="20"/>
      <c r="J30" s="21"/>
      <c r="K30" s="21"/>
      <c r="L30" s="21"/>
      <c r="M30" s="22" t="s">
        <v>14</v>
      </c>
      <c r="N30" s="21"/>
      <c r="O30" s="21"/>
      <c r="P30" s="21"/>
      <c r="Q30" s="21"/>
      <c r="R30" s="21"/>
      <c r="S30" s="21"/>
      <c r="T30" s="23"/>
      <c r="V30" s="20"/>
      <c r="W30" s="21"/>
      <c r="X30" s="21"/>
      <c r="Y30" s="21"/>
      <c r="Z30" s="22" t="s">
        <v>17</v>
      </c>
      <c r="AA30" s="21"/>
      <c r="AB30" s="21"/>
      <c r="AC30" s="21"/>
      <c r="AD30" s="21"/>
      <c r="AE30" s="21"/>
      <c r="AF30" s="21"/>
      <c r="AG30" s="23"/>
    </row>
    <row r="31" spans="1:33" x14ac:dyDescent="0.25">
      <c r="A31" s="2">
        <f t="shared" si="5"/>
        <v>29</v>
      </c>
      <c r="B31" s="2">
        <v>16.974970936196399</v>
      </c>
      <c r="C31" s="2" t="str">
        <f>VLOOKUP(B31,$L$2:$M$11,2,TRUE)</f>
        <v>16-18</v>
      </c>
      <c r="D31" s="2" t="str">
        <f t="shared" si="6"/>
        <v>16-18</v>
      </c>
      <c r="E31" s="2">
        <v>3.65740349691696</v>
      </c>
      <c r="F31" s="2" t="str">
        <f t="shared" si="2"/>
        <v>3-4</v>
      </c>
      <c r="G31" s="2" t="str">
        <f t="shared" si="7"/>
        <v>4-5</v>
      </c>
      <c r="I31" s="24"/>
      <c r="J31" s="8"/>
      <c r="K31" s="8"/>
      <c r="L31" s="8"/>
      <c r="M31" s="8" t="s">
        <v>12</v>
      </c>
      <c r="N31" s="8"/>
      <c r="O31" s="8"/>
      <c r="P31" s="8"/>
      <c r="Q31" s="8"/>
      <c r="R31" s="8"/>
      <c r="S31" s="8"/>
      <c r="T31" s="25"/>
      <c r="V31" s="24"/>
      <c r="W31" s="8"/>
      <c r="X31" s="8"/>
      <c r="Y31" s="8"/>
      <c r="Z31" s="8" t="s">
        <v>12</v>
      </c>
      <c r="AA31" s="8"/>
      <c r="AB31" s="8"/>
      <c r="AC31" s="8"/>
      <c r="AD31" s="8"/>
      <c r="AE31" s="8"/>
      <c r="AF31" s="8"/>
      <c r="AG31" s="25"/>
    </row>
    <row r="32" spans="1:33" x14ac:dyDescent="0.25">
      <c r="A32" s="2">
        <f t="shared" si="5"/>
        <v>30</v>
      </c>
      <c r="B32" s="2">
        <v>11.502662883878299</v>
      </c>
      <c r="C32" s="2" t="str">
        <f>VLOOKUP(B32,$L$2:$M$11,2,TRUE)</f>
        <v>10-12</v>
      </c>
      <c r="D32" s="2" t="str">
        <f t="shared" si="6"/>
        <v>16-18</v>
      </c>
      <c r="E32" s="2">
        <v>3.53700444220937</v>
      </c>
      <c r="F32" s="2" t="str">
        <f t="shared" si="2"/>
        <v>3-4</v>
      </c>
      <c r="G32" s="2" t="str">
        <f t="shared" si="7"/>
        <v>3-4</v>
      </c>
      <c r="I32" s="24"/>
      <c r="J32" s="8"/>
      <c r="K32" s="13" t="str">
        <f t="array" ref="K32:T32">TRANSPOSE($M$2:$M$11)</f>
        <v>0-2</v>
      </c>
      <c r="L32" s="13" t="str">
        <v>2-4</v>
      </c>
      <c r="M32" s="13" t="str">
        <v>4-6</v>
      </c>
      <c r="N32" s="13" t="str">
        <v>6-8</v>
      </c>
      <c r="O32" s="13" t="str">
        <v>8-10</v>
      </c>
      <c r="P32" s="13" t="str">
        <v>10-12</v>
      </c>
      <c r="Q32" s="13" t="str">
        <v>12-14</v>
      </c>
      <c r="R32" s="13" t="str">
        <v>14-16</v>
      </c>
      <c r="S32" s="13" t="str">
        <v>16-18</v>
      </c>
      <c r="T32" s="26" t="str">
        <v>18-up</v>
      </c>
      <c r="V32" s="24"/>
      <c r="W32" s="8"/>
      <c r="X32" s="13" t="str">
        <f t="array" ref="X32:AG32">TRANSPOSE($P$2:$P$11)</f>
        <v>0-1</v>
      </c>
      <c r="Y32" s="13" t="str">
        <v>1-2</v>
      </c>
      <c r="Z32" s="13" t="str">
        <v>2-3</v>
      </c>
      <c r="AA32" s="13" t="str">
        <v>3-4</v>
      </c>
      <c r="AB32" s="13" t="str">
        <v>4-5</v>
      </c>
      <c r="AC32" s="13" t="str">
        <v>5-6</v>
      </c>
      <c r="AD32" s="13" t="str">
        <v>6-7</v>
      </c>
      <c r="AE32" s="13" t="str">
        <v>7-8</v>
      </c>
      <c r="AF32" s="13" t="str">
        <v>8-9</v>
      </c>
      <c r="AG32" s="26" t="str">
        <v>9-up</v>
      </c>
    </row>
    <row r="33" spans="1:33" x14ac:dyDescent="0.25">
      <c r="A33" s="2">
        <f t="shared" si="5"/>
        <v>31</v>
      </c>
      <c r="B33" s="2">
        <v>12.562316585934999</v>
      </c>
      <c r="C33" s="2" t="str">
        <f>VLOOKUP(B33,$L$2:$M$11,2,TRUE)</f>
        <v>12-14</v>
      </c>
      <c r="D33" s="2" t="str">
        <f t="shared" si="6"/>
        <v>10-12</v>
      </c>
      <c r="E33" s="2">
        <v>4.2211055276381897</v>
      </c>
      <c r="F33" s="2" t="str">
        <f t="shared" si="2"/>
        <v>4-5</v>
      </c>
      <c r="G33" s="2" t="str">
        <f t="shared" si="7"/>
        <v>3-4</v>
      </c>
      <c r="I33" s="24"/>
      <c r="J33" s="8" t="str">
        <f t="array" ref="J33:J42">$M$2:$M$11</f>
        <v>0-2</v>
      </c>
      <c r="K33" s="15" t="e">
        <f>K18/SUM(K$18:K$27)</f>
        <v>#DIV/0!</v>
      </c>
      <c r="L33" s="15" t="e">
        <f t="shared" ref="L33:T33" si="12">L18/SUM(L$18:L$27)</f>
        <v>#DIV/0!</v>
      </c>
      <c r="M33" s="15">
        <f t="shared" si="12"/>
        <v>0</v>
      </c>
      <c r="N33" s="15" t="e">
        <f t="shared" si="12"/>
        <v>#DIV/0!</v>
      </c>
      <c r="O33" s="15" t="e">
        <f t="shared" si="12"/>
        <v>#DIV/0!</v>
      </c>
      <c r="P33" s="15">
        <f t="shared" si="12"/>
        <v>0</v>
      </c>
      <c r="Q33" s="15">
        <f t="shared" si="12"/>
        <v>0</v>
      </c>
      <c r="R33" s="15">
        <f t="shared" si="12"/>
        <v>0</v>
      </c>
      <c r="S33" s="15">
        <f t="shared" si="12"/>
        <v>0</v>
      </c>
      <c r="T33" s="27">
        <f t="shared" si="12"/>
        <v>0</v>
      </c>
      <c r="V33" s="24"/>
      <c r="W33" s="8" t="str">
        <f t="array" ref="W33:W42">$P$2:$P$11</f>
        <v>0-1</v>
      </c>
      <c r="X33" s="15" t="e">
        <f>X18/SUM(X$18:X$27)</f>
        <v>#DIV/0!</v>
      </c>
      <c r="Y33" s="15" t="e">
        <f t="shared" ref="Y33:AG33" si="13">Y18/SUM(Y$18:Y$27)</f>
        <v>#DIV/0!</v>
      </c>
      <c r="Z33" s="15">
        <f t="shared" si="13"/>
        <v>0.5</v>
      </c>
      <c r="AA33" s="15">
        <f t="shared" si="13"/>
        <v>0</v>
      </c>
      <c r="AB33" s="15">
        <f t="shared" si="13"/>
        <v>0</v>
      </c>
      <c r="AC33" s="15">
        <f t="shared" si="13"/>
        <v>0</v>
      </c>
      <c r="AD33" s="15">
        <f t="shared" si="13"/>
        <v>0</v>
      </c>
      <c r="AE33" s="15">
        <f t="shared" si="13"/>
        <v>0</v>
      </c>
      <c r="AF33" s="15">
        <f t="shared" si="13"/>
        <v>0</v>
      </c>
      <c r="AG33" s="27">
        <f t="shared" si="13"/>
        <v>0</v>
      </c>
    </row>
    <row r="34" spans="1:33" x14ac:dyDescent="0.25">
      <c r="A34" s="2">
        <f t="shared" si="5"/>
        <v>32</v>
      </c>
      <c r="B34" s="2">
        <v>0</v>
      </c>
      <c r="E34" s="2">
        <v>7.6051645147854998</v>
      </c>
      <c r="F34" s="2" t="str">
        <f t="shared" si="2"/>
        <v>7-8</v>
      </c>
      <c r="G34" s="2" t="str">
        <f t="shared" si="7"/>
        <v>4-5</v>
      </c>
      <c r="I34" s="24"/>
      <c r="J34" s="8" t="str">
        <v>2-4</v>
      </c>
      <c r="K34" s="15" t="e">
        <f t="shared" ref="K34:T34" si="14">K19/SUM(K$18:K$27)</f>
        <v>#DIV/0!</v>
      </c>
      <c r="L34" s="15" t="e">
        <f t="shared" si="14"/>
        <v>#DIV/0!</v>
      </c>
      <c r="M34" s="15">
        <f t="shared" si="14"/>
        <v>0</v>
      </c>
      <c r="N34" s="15" t="e">
        <f t="shared" si="14"/>
        <v>#DIV/0!</v>
      </c>
      <c r="O34" s="15" t="e">
        <f t="shared" si="14"/>
        <v>#DIV/0!</v>
      </c>
      <c r="P34" s="15">
        <f t="shared" si="14"/>
        <v>0</v>
      </c>
      <c r="Q34" s="15">
        <f t="shared" si="14"/>
        <v>0</v>
      </c>
      <c r="R34" s="15">
        <f t="shared" si="14"/>
        <v>0</v>
      </c>
      <c r="S34" s="15">
        <f t="shared" si="14"/>
        <v>0</v>
      </c>
      <c r="T34" s="27">
        <f t="shared" si="14"/>
        <v>0</v>
      </c>
      <c r="V34" s="24"/>
      <c r="W34" s="8" t="str">
        <v>1-2</v>
      </c>
      <c r="X34" s="15" t="e">
        <f t="shared" ref="X34:AG34" si="15">X19/SUM(X$18:X$27)</f>
        <v>#DIV/0!</v>
      </c>
      <c r="Y34" s="15" t="e">
        <f t="shared" si="15"/>
        <v>#DIV/0!</v>
      </c>
      <c r="Z34" s="15">
        <f t="shared" si="15"/>
        <v>0</v>
      </c>
      <c r="AA34" s="15">
        <f t="shared" si="15"/>
        <v>0</v>
      </c>
      <c r="AB34" s="15">
        <f t="shared" si="15"/>
        <v>0</v>
      </c>
      <c r="AC34" s="15">
        <f t="shared" si="15"/>
        <v>0</v>
      </c>
      <c r="AD34" s="15">
        <f t="shared" si="15"/>
        <v>0</v>
      </c>
      <c r="AE34" s="15">
        <f t="shared" si="15"/>
        <v>0</v>
      </c>
      <c r="AF34" s="15">
        <f t="shared" si="15"/>
        <v>0</v>
      </c>
      <c r="AG34" s="27">
        <f t="shared" si="15"/>
        <v>0</v>
      </c>
    </row>
    <row r="35" spans="1:33" x14ac:dyDescent="0.25">
      <c r="A35" s="2">
        <f t="shared" si="5"/>
        <v>33</v>
      </c>
      <c r="B35" s="2">
        <v>0</v>
      </c>
      <c r="E35" s="2">
        <v>3.9171068671271798</v>
      </c>
      <c r="F35" s="2" t="str">
        <f t="shared" si="2"/>
        <v>3-4</v>
      </c>
      <c r="G35" s="2" t="str">
        <f t="shared" si="7"/>
        <v>7-8</v>
      </c>
      <c r="I35" s="24"/>
      <c r="J35" s="8" t="str">
        <v>4-6</v>
      </c>
      <c r="K35" s="15" t="e">
        <f t="shared" ref="K35:T35" si="16">K20/SUM(K$18:K$27)</f>
        <v>#DIV/0!</v>
      </c>
      <c r="L35" s="15" t="e">
        <f t="shared" si="16"/>
        <v>#DIV/0!</v>
      </c>
      <c r="M35" s="15">
        <f t="shared" si="16"/>
        <v>0</v>
      </c>
      <c r="N35" s="15" t="e">
        <f t="shared" si="16"/>
        <v>#DIV/0!</v>
      </c>
      <c r="O35" s="15" t="e">
        <f t="shared" si="16"/>
        <v>#DIV/0!</v>
      </c>
      <c r="P35" s="15">
        <f t="shared" si="16"/>
        <v>0</v>
      </c>
      <c r="Q35" s="15">
        <f t="shared" si="16"/>
        <v>7.6923076923076927E-2</v>
      </c>
      <c r="R35" s="15">
        <f t="shared" si="16"/>
        <v>0</v>
      </c>
      <c r="S35" s="15">
        <f t="shared" si="16"/>
        <v>0</v>
      </c>
      <c r="T35" s="27">
        <f t="shared" si="16"/>
        <v>0.125</v>
      </c>
      <c r="V35" s="24"/>
      <c r="W35" s="8" t="str">
        <v>2-3</v>
      </c>
      <c r="X35" s="15" t="e">
        <f t="shared" ref="X35:AG35" si="17">X20/SUM(X$18:X$27)</f>
        <v>#DIV/0!</v>
      </c>
      <c r="Y35" s="15" t="e">
        <f t="shared" si="17"/>
        <v>#DIV/0!</v>
      </c>
      <c r="Z35" s="15">
        <f t="shared" si="17"/>
        <v>0</v>
      </c>
      <c r="AA35" s="15">
        <f t="shared" si="17"/>
        <v>4.1666666666666664E-2</v>
      </c>
      <c r="AB35" s="15">
        <f t="shared" si="17"/>
        <v>0</v>
      </c>
      <c r="AC35" s="15">
        <f t="shared" si="17"/>
        <v>0</v>
      </c>
      <c r="AD35" s="15">
        <f t="shared" si="17"/>
        <v>0</v>
      </c>
      <c r="AE35" s="15">
        <f t="shared" si="17"/>
        <v>0.5</v>
      </c>
      <c r="AF35" s="15">
        <f t="shared" si="17"/>
        <v>0</v>
      </c>
      <c r="AG35" s="27">
        <f t="shared" si="17"/>
        <v>0</v>
      </c>
    </row>
    <row r="36" spans="1:33" x14ac:dyDescent="0.25">
      <c r="A36" s="2">
        <f t="shared" si="5"/>
        <v>34</v>
      </c>
      <c r="B36" s="2">
        <v>0</v>
      </c>
      <c r="E36" s="2">
        <v>4.0708410273627598</v>
      </c>
      <c r="F36" s="2" t="str">
        <f t="shared" si="2"/>
        <v>4-5</v>
      </c>
      <c r="G36" s="2" t="str">
        <f t="shared" si="7"/>
        <v>3-4</v>
      </c>
      <c r="I36" s="24"/>
      <c r="J36" s="8" t="str">
        <v>6-8</v>
      </c>
      <c r="K36" s="15" t="e">
        <f t="shared" ref="K36:T36" si="18">K21/SUM(K$18:K$27)</f>
        <v>#DIV/0!</v>
      </c>
      <c r="L36" s="15" t="e">
        <f t="shared" si="18"/>
        <v>#DIV/0!</v>
      </c>
      <c r="M36" s="15">
        <f t="shared" si="18"/>
        <v>0</v>
      </c>
      <c r="N36" s="15" t="e">
        <f t="shared" si="18"/>
        <v>#DIV/0!</v>
      </c>
      <c r="O36" s="15" t="e">
        <f t="shared" si="18"/>
        <v>#DIV/0!</v>
      </c>
      <c r="P36" s="15">
        <f t="shared" si="18"/>
        <v>0</v>
      </c>
      <c r="Q36" s="15">
        <f t="shared" si="18"/>
        <v>0</v>
      </c>
      <c r="R36" s="15">
        <f t="shared" si="18"/>
        <v>0</v>
      </c>
      <c r="S36" s="15">
        <f t="shared" si="18"/>
        <v>0</v>
      </c>
      <c r="T36" s="27">
        <f t="shared" si="18"/>
        <v>0</v>
      </c>
      <c r="V36" s="24"/>
      <c r="W36" s="8" t="str">
        <v>3-4</v>
      </c>
      <c r="X36" s="15" t="e">
        <f t="shared" ref="X36:AG36" si="19">X21/SUM(X$18:X$27)</f>
        <v>#DIV/0!</v>
      </c>
      <c r="Y36" s="15" t="e">
        <f t="shared" si="19"/>
        <v>#DIV/0!</v>
      </c>
      <c r="Z36" s="15">
        <f t="shared" si="19"/>
        <v>0</v>
      </c>
      <c r="AA36" s="15">
        <f t="shared" si="19"/>
        <v>0.45833333333333331</v>
      </c>
      <c r="AB36" s="15">
        <f t="shared" si="19"/>
        <v>0.66666666666666663</v>
      </c>
      <c r="AC36" s="15">
        <f t="shared" si="19"/>
        <v>0.4</v>
      </c>
      <c r="AD36" s="15">
        <f t="shared" si="19"/>
        <v>0.5</v>
      </c>
      <c r="AE36" s="15">
        <f t="shared" si="19"/>
        <v>0.5</v>
      </c>
      <c r="AF36" s="15">
        <f t="shared" si="19"/>
        <v>1</v>
      </c>
      <c r="AG36" s="27">
        <f t="shared" si="19"/>
        <v>0</v>
      </c>
    </row>
    <row r="37" spans="1:33" x14ac:dyDescent="0.25">
      <c r="A37" s="2">
        <f t="shared" si="5"/>
        <v>35</v>
      </c>
      <c r="B37" s="2">
        <v>0</v>
      </c>
      <c r="E37" s="2">
        <v>14.5684675501189</v>
      </c>
      <c r="F37" s="2" t="str">
        <f t="shared" si="2"/>
        <v>9-up</v>
      </c>
      <c r="G37" s="2" t="str">
        <f t="shared" si="7"/>
        <v>4-5</v>
      </c>
      <c r="I37" s="24" t="s">
        <v>10</v>
      </c>
      <c r="J37" s="8" t="str">
        <v>8-10</v>
      </c>
      <c r="K37" s="15" t="e">
        <f t="shared" ref="K37:T37" si="20">K22/SUM(K$18:K$27)</f>
        <v>#DIV/0!</v>
      </c>
      <c r="L37" s="15" t="e">
        <f t="shared" si="20"/>
        <v>#DIV/0!</v>
      </c>
      <c r="M37" s="15">
        <f t="shared" si="20"/>
        <v>0</v>
      </c>
      <c r="N37" s="15" t="e">
        <f t="shared" si="20"/>
        <v>#DIV/0!</v>
      </c>
      <c r="O37" s="15" t="e">
        <f t="shared" si="20"/>
        <v>#DIV/0!</v>
      </c>
      <c r="P37" s="15">
        <f t="shared" si="20"/>
        <v>0</v>
      </c>
      <c r="Q37" s="15">
        <f t="shared" si="20"/>
        <v>0</v>
      </c>
      <c r="R37" s="15">
        <f t="shared" si="20"/>
        <v>0</v>
      </c>
      <c r="S37" s="15">
        <f t="shared" si="20"/>
        <v>0</v>
      </c>
      <c r="T37" s="27">
        <f t="shared" si="20"/>
        <v>0</v>
      </c>
      <c r="V37" s="24" t="s">
        <v>10</v>
      </c>
      <c r="W37" s="8" t="str">
        <v>4-5</v>
      </c>
      <c r="X37" s="15" t="e">
        <f t="shared" ref="X37:AG37" si="21">X22/SUM(X$18:X$27)</f>
        <v>#DIV/0!</v>
      </c>
      <c r="Y37" s="15" t="e">
        <f t="shared" si="21"/>
        <v>#DIV/0!</v>
      </c>
      <c r="Z37" s="15">
        <f t="shared" si="21"/>
        <v>0</v>
      </c>
      <c r="AA37" s="15">
        <f t="shared" si="21"/>
        <v>0.29166666666666669</v>
      </c>
      <c r="AB37" s="15">
        <f t="shared" si="21"/>
        <v>0.16666666666666666</v>
      </c>
      <c r="AC37" s="15">
        <f t="shared" si="21"/>
        <v>0.2</v>
      </c>
      <c r="AD37" s="15">
        <f t="shared" si="21"/>
        <v>0.5</v>
      </c>
      <c r="AE37" s="15">
        <f t="shared" si="21"/>
        <v>0</v>
      </c>
      <c r="AF37" s="15">
        <f t="shared" si="21"/>
        <v>0</v>
      </c>
      <c r="AG37" s="27">
        <f t="shared" si="21"/>
        <v>0.33333333333333331</v>
      </c>
    </row>
    <row r="38" spans="1:33" x14ac:dyDescent="0.25">
      <c r="A38" s="2">
        <f t="shared" si="5"/>
        <v>36</v>
      </c>
      <c r="B38" s="2">
        <v>0</v>
      </c>
      <c r="E38" s="2">
        <v>8.7536861710383302</v>
      </c>
      <c r="F38" s="2" t="str">
        <f t="shared" si="2"/>
        <v>8-9</v>
      </c>
      <c r="G38" s="2" t="str">
        <f t="shared" si="7"/>
        <v>9-up</v>
      </c>
      <c r="I38" s="24"/>
      <c r="J38" s="8" t="str">
        <v>10-12</v>
      </c>
      <c r="K38" s="15" t="e">
        <f t="shared" ref="K38:T38" si="22">K23/SUM(K$18:K$27)</f>
        <v>#DIV/0!</v>
      </c>
      <c r="L38" s="15" t="e">
        <f t="shared" si="22"/>
        <v>#DIV/0!</v>
      </c>
      <c r="M38" s="15">
        <f t="shared" si="22"/>
        <v>0</v>
      </c>
      <c r="N38" s="15" t="e">
        <f t="shared" si="22"/>
        <v>#DIV/0!</v>
      </c>
      <c r="O38" s="15" t="e">
        <f t="shared" si="22"/>
        <v>#DIV/0!</v>
      </c>
      <c r="P38" s="15">
        <f t="shared" si="22"/>
        <v>0</v>
      </c>
      <c r="Q38" s="15">
        <f t="shared" si="22"/>
        <v>0</v>
      </c>
      <c r="R38" s="15">
        <f t="shared" si="22"/>
        <v>0</v>
      </c>
      <c r="S38" s="15">
        <f t="shared" si="22"/>
        <v>9.0909090909090912E-2</v>
      </c>
      <c r="T38" s="27">
        <f t="shared" si="22"/>
        <v>0</v>
      </c>
      <c r="V38" s="24"/>
      <c r="W38" s="8" t="str">
        <v>5-6</v>
      </c>
      <c r="X38" s="15" t="e">
        <f t="shared" ref="X38:AG38" si="23">X23/SUM(X$18:X$27)</f>
        <v>#DIV/0!</v>
      </c>
      <c r="Y38" s="15" t="e">
        <f t="shared" si="23"/>
        <v>#DIV/0!</v>
      </c>
      <c r="Z38" s="15">
        <f t="shared" si="23"/>
        <v>0</v>
      </c>
      <c r="AA38" s="15">
        <f t="shared" si="23"/>
        <v>0.125</v>
      </c>
      <c r="AB38" s="15">
        <f t="shared" si="23"/>
        <v>0</v>
      </c>
      <c r="AC38" s="15">
        <f t="shared" si="23"/>
        <v>0.4</v>
      </c>
      <c r="AD38" s="15">
        <f t="shared" si="23"/>
        <v>0</v>
      </c>
      <c r="AE38" s="15">
        <f t="shared" si="23"/>
        <v>0</v>
      </c>
      <c r="AF38" s="15">
        <f t="shared" si="23"/>
        <v>0</v>
      </c>
      <c r="AG38" s="27">
        <f t="shared" si="23"/>
        <v>0</v>
      </c>
    </row>
    <row r="39" spans="1:33" x14ac:dyDescent="0.25">
      <c r="A39" s="2">
        <f t="shared" si="5"/>
        <v>37</v>
      </c>
      <c r="B39" s="2">
        <v>19.6303696303696</v>
      </c>
      <c r="C39" s="2" t="str">
        <f>VLOOKUP(B39,$L$2:$M$11,2,TRUE)</f>
        <v>18-up</v>
      </c>
      <c r="E39" s="2">
        <v>3.7173555015292901</v>
      </c>
      <c r="F39" s="2" t="str">
        <f t="shared" si="2"/>
        <v>3-4</v>
      </c>
      <c r="G39" s="2" t="str">
        <f t="shared" si="7"/>
        <v>8-9</v>
      </c>
      <c r="I39" s="24"/>
      <c r="J39" s="8" t="str">
        <v>12-14</v>
      </c>
      <c r="K39" s="15" t="e">
        <f t="shared" ref="K39:T39" si="24">K24/SUM(K$18:K$27)</f>
        <v>#DIV/0!</v>
      </c>
      <c r="L39" s="15" t="e">
        <f t="shared" si="24"/>
        <v>#DIV/0!</v>
      </c>
      <c r="M39" s="15">
        <f t="shared" si="24"/>
        <v>0</v>
      </c>
      <c r="N39" s="15" t="e">
        <f t="shared" si="24"/>
        <v>#DIV/0!</v>
      </c>
      <c r="O39" s="15" t="e">
        <f t="shared" si="24"/>
        <v>#DIV/0!</v>
      </c>
      <c r="P39" s="15">
        <f t="shared" si="24"/>
        <v>1</v>
      </c>
      <c r="Q39" s="15">
        <f t="shared" si="24"/>
        <v>0</v>
      </c>
      <c r="R39" s="15">
        <f t="shared" si="24"/>
        <v>0.27272727272727271</v>
      </c>
      <c r="S39" s="15">
        <f t="shared" si="24"/>
        <v>0.36363636363636365</v>
      </c>
      <c r="T39" s="27">
        <f t="shared" si="24"/>
        <v>0.75</v>
      </c>
      <c r="V39" s="24"/>
      <c r="W39" s="8" t="str">
        <v>6-7</v>
      </c>
      <c r="X39" s="15" t="e">
        <f t="shared" ref="X39:AG39" si="25">X24/SUM(X$18:X$27)</f>
        <v>#DIV/0!</v>
      </c>
      <c r="Y39" s="15" t="e">
        <f t="shared" si="25"/>
        <v>#DIV/0!</v>
      </c>
      <c r="Z39" s="15">
        <f t="shared" si="25"/>
        <v>0</v>
      </c>
      <c r="AA39" s="15">
        <f t="shared" si="25"/>
        <v>0</v>
      </c>
      <c r="AB39" s="15">
        <f t="shared" si="25"/>
        <v>0</v>
      </c>
      <c r="AC39" s="15">
        <f t="shared" si="25"/>
        <v>0</v>
      </c>
      <c r="AD39" s="15">
        <f t="shared" si="25"/>
        <v>0</v>
      </c>
      <c r="AE39" s="15">
        <f t="shared" si="25"/>
        <v>0</v>
      </c>
      <c r="AF39" s="15">
        <f t="shared" si="25"/>
        <v>0</v>
      </c>
      <c r="AG39" s="27">
        <f t="shared" si="25"/>
        <v>0.33333333333333331</v>
      </c>
    </row>
    <row r="40" spans="1:33" x14ac:dyDescent="0.25">
      <c r="A40" s="2">
        <f t="shared" si="5"/>
        <v>38</v>
      </c>
      <c r="B40" s="2">
        <v>13.7491129604541</v>
      </c>
      <c r="C40" s="2" t="str">
        <f>VLOOKUP(B40,$L$2:$M$11,2,TRUE)</f>
        <v>12-14</v>
      </c>
      <c r="D40" s="2" t="str">
        <f>C39</f>
        <v>18-up</v>
      </c>
      <c r="E40" s="2">
        <v>3.2541102308544101</v>
      </c>
      <c r="F40" s="2" t="str">
        <f t="shared" si="2"/>
        <v>3-4</v>
      </c>
      <c r="G40" s="2" t="str">
        <f t="shared" si="7"/>
        <v>3-4</v>
      </c>
      <c r="I40" s="24"/>
      <c r="J40" s="8" t="str">
        <v>14-16</v>
      </c>
      <c r="K40" s="15" t="e">
        <f t="shared" ref="K40:T40" si="26">K25/SUM(K$18:K$27)</f>
        <v>#DIV/0!</v>
      </c>
      <c r="L40" s="15" t="e">
        <f t="shared" si="26"/>
        <v>#DIV/0!</v>
      </c>
      <c r="M40" s="15">
        <f t="shared" si="26"/>
        <v>0</v>
      </c>
      <c r="N40" s="15" t="e">
        <f t="shared" si="26"/>
        <v>#DIV/0!</v>
      </c>
      <c r="O40" s="15" t="e">
        <f t="shared" si="26"/>
        <v>#DIV/0!</v>
      </c>
      <c r="P40" s="15">
        <f t="shared" si="26"/>
        <v>0</v>
      </c>
      <c r="Q40" s="15">
        <f t="shared" si="26"/>
        <v>0.23076923076923078</v>
      </c>
      <c r="R40" s="15">
        <f t="shared" si="26"/>
        <v>0.45454545454545453</v>
      </c>
      <c r="S40" s="15">
        <f t="shared" si="26"/>
        <v>0.18181818181818182</v>
      </c>
      <c r="T40" s="27">
        <f t="shared" si="26"/>
        <v>0.125</v>
      </c>
      <c r="V40" s="24"/>
      <c r="W40" s="8" t="str">
        <v>7-8</v>
      </c>
      <c r="X40" s="15" t="e">
        <f t="shared" ref="X40:AG40" si="27">X25/SUM(X$18:X$27)</f>
        <v>#DIV/0!</v>
      </c>
      <c r="Y40" s="15" t="e">
        <f t="shared" si="27"/>
        <v>#DIV/0!</v>
      </c>
      <c r="Z40" s="15">
        <f t="shared" si="27"/>
        <v>0</v>
      </c>
      <c r="AA40" s="15">
        <f t="shared" si="27"/>
        <v>4.1666666666666664E-2</v>
      </c>
      <c r="AB40" s="15">
        <f t="shared" si="27"/>
        <v>8.3333333333333329E-2</v>
      </c>
      <c r="AC40" s="15">
        <f t="shared" si="27"/>
        <v>0</v>
      </c>
      <c r="AD40" s="15">
        <f t="shared" si="27"/>
        <v>0</v>
      </c>
      <c r="AE40" s="15">
        <f t="shared" si="27"/>
        <v>0</v>
      </c>
      <c r="AF40" s="15">
        <f t="shared" si="27"/>
        <v>0</v>
      </c>
      <c r="AG40" s="27">
        <f t="shared" si="27"/>
        <v>0</v>
      </c>
    </row>
    <row r="41" spans="1:33" x14ac:dyDescent="0.25">
      <c r="A41" s="2">
        <f t="shared" si="5"/>
        <v>39</v>
      </c>
      <c r="B41" s="2">
        <v>17.7050275597127</v>
      </c>
      <c r="C41" s="2" t="str">
        <f>VLOOKUP(B41,$L$2:$M$11,2,TRUE)</f>
        <v>16-18</v>
      </c>
      <c r="D41" s="2" t="str">
        <f t="shared" ref="D41:D54" si="28">C40</f>
        <v>12-14</v>
      </c>
      <c r="E41" s="2">
        <v>5.1745094634485103</v>
      </c>
      <c r="F41" s="2" t="str">
        <f t="shared" si="2"/>
        <v>5-6</v>
      </c>
      <c r="G41" s="2" t="str">
        <f t="shared" si="7"/>
        <v>3-4</v>
      </c>
      <c r="I41" s="24"/>
      <c r="J41" s="8" t="str">
        <v>16-18</v>
      </c>
      <c r="K41" s="15" t="e">
        <f t="shared" ref="K41:T41" si="29">K26/SUM(K$18:K$27)</f>
        <v>#DIV/0!</v>
      </c>
      <c r="L41" s="15" t="e">
        <f t="shared" si="29"/>
        <v>#DIV/0!</v>
      </c>
      <c r="M41" s="15">
        <f t="shared" si="29"/>
        <v>0</v>
      </c>
      <c r="N41" s="15" t="e">
        <f t="shared" si="29"/>
        <v>#DIV/0!</v>
      </c>
      <c r="O41" s="15" t="e">
        <f t="shared" si="29"/>
        <v>#DIV/0!</v>
      </c>
      <c r="P41" s="15">
        <f t="shared" si="29"/>
        <v>0</v>
      </c>
      <c r="Q41" s="15">
        <f t="shared" si="29"/>
        <v>0.46153846153846156</v>
      </c>
      <c r="R41" s="15">
        <f t="shared" si="29"/>
        <v>9.0909090909090912E-2</v>
      </c>
      <c r="S41" s="15">
        <f t="shared" si="29"/>
        <v>0.27272727272727271</v>
      </c>
      <c r="T41" s="27">
        <f t="shared" si="29"/>
        <v>0</v>
      </c>
      <c r="V41" s="24"/>
      <c r="W41" s="8" t="str">
        <v>8-9</v>
      </c>
      <c r="X41" s="15" t="e">
        <f t="shared" ref="X41:AG41" si="30">X26/SUM(X$18:X$27)</f>
        <v>#DIV/0!</v>
      </c>
      <c r="Y41" s="15" t="e">
        <f t="shared" si="30"/>
        <v>#DIV/0!</v>
      </c>
      <c r="Z41" s="15">
        <f t="shared" si="30"/>
        <v>0</v>
      </c>
      <c r="AA41" s="15">
        <f t="shared" si="30"/>
        <v>0</v>
      </c>
      <c r="AB41" s="15">
        <f t="shared" si="30"/>
        <v>0</v>
      </c>
      <c r="AC41" s="15">
        <f t="shared" si="30"/>
        <v>0</v>
      </c>
      <c r="AD41" s="15">
        <f t="shared" si="30"/>
        <v>0</v>
      </c>
      <c r="AE41" s="15">
        <f t="shared" si="30"/>
        <v>0</v>
      </c>
      <c r="AF41" s="15">
        <f t="shared" si="30"/>
        <v>0</v>
      </c>
      <c r="AG41" s="27">
        <f t="shared" si="30"/>
        <v>0.33333333333333331</v>
      </c>
    </row>
    <row r="42" spans="1:33" ht="15.75" thickBot="1" x14ac:dyDescent="0.3">
      <c r="A42" s="2">
        <f t="shared" si="5"/>
        <v>40</v>
      </c>
      <c r="B42" s="2">
        <v>17.219713647538999</v>
      </c>
      <c r="C42" s="2" t="str">
        <f>VLOOKUP(B42,$L$2:$M$11,2,TRUE)</f>
        <v>16-18</v>
      </c>
      <c r="D42" s="2" t="str">
        <f t="shared" si="28"/>
        <v>16-18</v>
      </c>
      <c r="E42" s="2">
        <v>3.9979453813885799</v>
      </c>
      <c r="F42" s="2" t="str">
        <f t="shared" si="2"/>
        <v>3-4</v>
      </c>
      <c r="G42" s="2" t="str">
        <f t="shared" si="7"/>
        <v>5-6</v>
      </c>
      <c r="I42" s="28"/>
      <c r="J42" s="29" t="str">
        <v>18-up</v>
      </c>
      <c r="K42" s="30" t="e">
        <f t="shared" ref="K42:T42" si="31">K27/SUM(K$18:K$27)</f>
        <v>#DIV/0!</v>
      </c>
      <c r="L42" s="30" t="e">
        <f t="shared" si="31"/>
        <v>#DIV/0!</v>
      </c>
      <c r="M42" s="30">
        <f t="shared" si="31"/>
        <v>1</v>
      </c>
      <c r="N42" s="30" t="e">
        <f t="shared" si="31"/>
        <v>#DIV/0!</v>
      </c>
      <c r="O42" s="30" t="e">
        <f t="shared" si="31"/>
        <v>#DIV/0!</v>
      </c>
      <c r="P42" s="30">
        <f t="shared" si="31"/>
        <v>0</v>
      </c>
      <c r="Q42" s="30">
        <f t="shared" si="31"/>
        <v>0.23076923076923078</v>
      </c>
      <c r="R42" s="30">
        <f t="shared" si="31"/>
        <v>0.18181818181818182</v>
      </c>
      <c r="S42" s="30">
        <f t="shared" si="31"/>
        <v>9.0909090909090912E-2</v>
      </c>
      <c r="T42" s="31">
        <f t="shared" si="31"/>
        <v>0</v>
      </c>
      <c r="V42" s="28"/>
      <c r="W42" s="29" t="str">
        <v>9-up</v>
      </c>
      <c r="X42" s="30" t="e">
        <f t="shared" ref="X42:AG42" si="32">X27/SUM(X$18:X$27)</f>
        <v>#DIV/0!</v>
      </c>
      <c r="Y42" s="30" t="e">
        <f t="shared" si="32"/>
        <v>#DIV/0!</v>
      </c>
      <c r="Z42" s="30">
        <f t="shared" si="32"/>
        <v>0.5</v>
      </c>
      <c r="AA42" s="30">
        <f t="shared" si="32"/>
        <v>4.1666666666666664E-2</v>
      </c>
      <c r="AB42" s="30">
        <f t="shared" si="32"/>
        <v>8.3333333333333329E-2</v>
      </c>
      <c r="AC42" s="30">
        <f t="shared" si="32"/>
        <v>0</v>
      </c>
      <c r="AD42" s="30">
        <f t="shared" si="32"/>
        <v>0</v>
      </c>
      <c r="AE42" s="30">
        <f t="shared" si="32"/>
        <v>0</v>
      </c>
      <c r="AF42" s="30">
        <f t="shared" si="32"/>
        <v>0</v>
      </c>
      <c r="AG42" s="31">
        <f t="shared" si="32"/>
        <v>0</v>
      </c>
    </row>
    <row r="43" spans="1:33" ht="15.75" thickTop="1" x14ac:dyDescent="0.25">
      <c r="A43" s="2">
        <f t="shared" si="5"/>
        <v>41</v>
      </c>
      <c r="B43" s="2">
        <v>21.310318275154</v>
      </c>
      <c r="C43" s="2" t="str">
        <f>VLOOKUP(B43,$L$2:$M$11,2,TRUE)</f>
        <v>18-up</v>
      </c>
      <c r="D43" s="2" t="str">
        <f t="shared" si="28"/>
        <v>16-18</v>
      </c>
      <c r="E43" s="2">
        <v>4.5789113317357</v>
      </c>
      <c r="F43" s="2" t="str">
        <f t="shared" si="2"/>
        <v>4-5</v>
      </c>
      <c r="G43" s="2" t="str">
        <f t="shared" si="7"/>
        <v>3-4</v>
      </c>
    </row>
    <row r="44" spans="1:33" x14ac:dyDescent="0.25">
      <c r="A44" s="2">
        <f t="shared" si="5"/>
        <v>42</v>
      </c>
      <c r="B44" s="2">
        <v>13.234002649479701</v>
      </c>
      <c r="C44" s="2" t="str">
        <f>VLOOKUP(B44,$L$2:$M$11,2,TRUE)</f>
        <v>12-14</v>
      </c>
      <c r="D44" s="2" t="str">
        <f t="shared" si="28"/>
        <v>18-up</v>
      </c>
      <c r="E44" s="2">
        <v>3.3139733515544898</v>
      </c>
      <c r="F44" s="2" t="str">
        <f t="shared" si="2"/>
        <v>3-4</v>
      </c>
      <c r="G44" s="2" t="str">
        <f t="shared" si="7"/>
        <v>4-5</v>
      </c>
    </row>
    <row r="45" spans="1:33" x14ac:dyDescent="0.25">
      <c r="A45" s="2">
        <f t="shared" si="5"/>
        <v>43</v>
      </c>
      <c r="B45" s="2">
        <v>18.282994037271099</v>
      </c>
      <c r="C45" s="2" t="str">
        <f>VLOOKUP(B45,$L$2:$M$11,2,TRUE)</f>
        <v>18-up</v>
      </c>
      <c r="D45" s="2" t="str">
        <f t="shared" si="28"/>
        <v>12-14</v>
      </c>
      <c r="E45" s="2">
        <v>3.8072164056415998</v>
      </c>
      <c r="F45" s="2" t="str">
        <f t="shared" si="2"/>
        <v>3-4</v>
      </c>
      <c r="G45" s="2" t="str">
        <f t="shared" si="7"/>
        <v>3-4</v>
      </c>
    </row>
    <row r="46" spans="1:33" x14ac:dyDescent="0.25">
      <c r="A46" s="2">
        <f t="shared" si="5"/>
        <v>44</v>
      </c>
      <c r="B46" s="2">
        <v>4.4011711669842404</v>
      </c>
      <c r="C46" s="2" t="str">
        <f>VLOOKUP(B46,$L$2:$M$11,2,TRUE)</f>
        <v>4-6</v>
      </c>
      <c r="D46" s="2" t="str">
        <f t="shared" si="28"/>
        <v>18-up</v>
      </c>
      <c r="E46" s="2">
        <v>2.5963943759164998</v>
      </c>
      <c r="F46" s="2" t="str">
        <f t="shared" si="2"/>
        <v>2-3</v>
      </c>
      <c r="G46" s="2" t="str">
        <f t="shared" si="7"/>
        <v>3-4</v>
      </c>
    </row>
    <row r="47" spans="1:33" x14ac:dyDescent="0.25">
      <c r="A47" s="2">
        <f t="shared" si="5"/>
        <v>45</v>
      </c>
      <c r="B47" s="2">
        <v>43.195934500282299</v>
      </c>
      <c r="C47" s="2" t="str">
        <f>VLOOKUP(B47,$L$2:$M$11,2,TRUE)</f>
        <v>18-up</v>
      </c>
      <c r="D47" s="2" t="str">
        <f t="shared" si="28"/>
        <v>4-6</v>
      </c>
      <c r="E47" s="2">
        <v>19.4659170765987</v>
      </c>
      <c r="F47" s="2" t="str">
        <f t="shared" si="2"/>
        <v>9-up</v>
      </c>
      <c r="G47" s="2" t="str">
        <f t="shared" si="7"/>
        <v>2-3</v>
      </c>
    </row>
    <row r="48" spans="1:33" x14ac:dyDescent="0.25">
      <c r="A48" s="2">
        <f t="shared" si="5"/>
        <v>46</v>
      </c>
      <c r="B48" s="2">
        <v>13.001133196533001</v>
      </c>
      <c r="C48" s="2" t="str">
        <f>VLOOKUP(B48,$L$2:$M$11,2,TRUE)</f>
        <v>12-14</v>
      </c>
      <c r="D48" s="2" t="str">
        <f t="shared" si="28"/>
        <v>18-up</v>
      </c>
      <c r="E48" s="2">
        <v>4.7242297451502404</v>
      </c>
      <c r="F48" s="2" t="str">
        <f t="shared" si="2"/>
        <v>4-5</v>
      </c>
      <c r="G48" s="2" t="str">
        <f t="shared" si="7"/>
        <v>9-up</v>
      </c>
    </row>
    <row r="49" spans="1:7" x14ac:dyDescent="0.25">
      <c r="A49" s="2">
        <f t="shared" si="5"/>
        <v>47</v>
      </c>
      <c r="B49" s="2">
        <v>18.062050504724699</v>
      </c>
      <c r="C49" s="2" t="str">
        <f>VLOOKUP(B49,$L$2:$M$11,2,TRUE)</f>
        <v>18-up</v>
      </c>
      <c r="D49" s="2" t="str">
        <f t="shared" si="28"/>
        <v>12-14</v>
      </c>
      <c r="E49" s="2">
        <v>3.7545787545787501</v>
      </c>
      <c r="F49" s="2" t="str">
        <f t="shared" si="2"/>
        <v>3-4</v>
      </c>
      <c r="G49" s="2" t="str">
        <f t="shared" si="7"/>
        <v>4-5</v>
      </c>
    </row>
    <row r="50" spans="1:7" x14ac:dyDescent="0.25">
      <c r="A50" s="2">
        <f t="shared" si="5"/>
        <v>48</v>
      </c>
      <c r="B50" s="2">
        <v>12.7997037677045</v>
      </c>
      <c r="C50" s="2" t="str">
        <f>VLOOKUP(B50,$L$2:$M$11,2,TRUE)</f>
        <v>12-14</v>
      </c>
      <c r="D50" s="2" t="str">
        <f t="shared" si="28"/>
        <v>18-up</v>
      </c>
      <c r="E50" s="2">
        <v>3.4335104274046402</v>
      </c>
      <c r="F50" s="2" t="str">
        <f t="shared" si="2"/>
        <v>3-4</v>
      </c>
      <c r="G50" s="2" t="str">
        <f t="shared" si="7"/>
        <v>3-4</v>
      </c>
    </row>
    <row r="51" spans="1:7" x14ac:dyDescent="0.25">
      <c r="A51" s="2">
        <f t="shared" si="5"/>
        <v>49</v>
      </c>
      <c r="B51" s="2">
        <v>15.335266577024599</v>
      </c>
      <c r="C51" s="2" t="str">
        <f>VLOOKUP(B51,$L$2:$M$11,2,TRUE)</f>
        <v>14-16</v>
      </c>
      <c r="D51" s="2" t="str">
        <f t="shared" si="28"/>
        <v>12-14</v>
      </c>
      <c r="E51" s="2">
        <v>3.8202787121576098</v>
      </c>
      <c r="F51" s="2" t="str">
        <f t="shared" si="2"/>
        <v>3-4</v>
      </c>
      <c r="G51" s="2" t="str">
        <f t="shared" si="7"/>
        <v>3-4</v>
      </c>
    </row>
    <row r="52" spans="1:7" x14ac:dyDescent="0.25">
      <c r="A52" s="2">
        <f t="shared" si="5"/>
        <v>50</v>
      </c>
      <c r="B52" s="2">
        <v>18.624025364780401</v>
      </c>
      <c r="C52" s="2" t="str">
        <f>VLOOKUP(B52,$L$2:$M$11,2,TRUE)</f>
        <v>18-up</v>
      </c>
      <c r="D52" s="2" t="str">
        <f t="shared" si="28"/>
        <v>14-16</v>
      </c>
      <c r="E52" s="2">
        <v>7.4962039478941804</v>
      </c>
      <c r="F52" s="2" t="str">
        <f t="shared" si="2"/>
        <v>7-8</v>
      </c>
      <c r="G52" s="2" t="str">
        <f t="shared" si="7"/>
        <v>3-4</v>
      </c>
    </row>
    <row r="53" spans="1:7" x14ac:dyDescent="0.25">
      <c r="A53" s="2">
        <f t="shared" si="5"/>
        <v>51</v>
      </c>
      <c r="B53" s="2">
        <v>13.2521578298397</v>
      </c>
      <c r="C53" s="2" t="str">
        <f>VLOOKUP(B53,$L$2:$M$11,2,TRUE)</f>
        <v>12-14</v>
      </c>
      <c r="D53" s="2" t="str">
        <f t="shared" si="28"/>
        <v>18-up</v>
      </c>
      <c r="E53" s="2">
        <v>2.5182341650671698</v>
      </c>
      <c r="F53" s="2" t="str">
        <f t="shared" si="2"/>
        <v>2-3</v>
      </c>
      <c r="G53" s="2" t="str">
        <f t="shared" si="7"/>
        <v>7-8</v>
      </c>
    </row>
    <row r="54" spans="1:7" x14ac:dyDescent="0.25">
      <c r="A54" s="2">
        <f t="shared" si="5"/>
        <v>52</v>
      </c>
      <c r="B54" s="2">
        <v>4.52675555840122</v>
      </c>
      <c r="C54" s="2" t="str">
        <f>VLOOKUP(B54,$L$2:$M$11,2,TRUE)</f>
        <v>4-6</v>
      </c>
      <c r="D54" s="2" t="str">
        <f t="shared" si="28"/>
        <v>12-14</v>
      </c>
      <c r="E54" s="2">
        <v>0.341893933370438</v>
      </c>
      <c r="F54" s="2" t="str">
        <f t="shared" si="2"/>
        <v>0-1</v>
      </c>
      <c r="G54" s="2" t="str">
        <f t="shared" si="7"/>
        <v>2-3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0"/>
  <sheetViews>
    <sheetView topLeftCell="A30" workbookViewId="0">
      <selection activeCell="A8" sqref="A8:C60"/>
    </sheetView>
  </sheetViews>
  <sheetFormatPr defaultRowHeight="15" x14ac:dyDescent="0.25"/>
  <cols>
    <col min="1" max="2" width="22.140625" bestFit="1" customWidth="1"/>
    <col min="11" max="11" width="9.5703125" bestFit="1" customWidth="1"/>
  </cols>
  <sheetData>
    <row r="1" spans="1:53" x14ac:dyDescent="0.25">
      <c r="A1" t="s">
        <v>0</v>
      </c>
      <c r="B1">
        <v>17.4988203631533</v>
      </c>
      <c r="C1">
        <v>12.202271894466801</v>
      </c>
      <c r="D1">
        <v>14.7437238493723</v>
      </c>
      <c r="E1">
        <v>18.585165313730201</v>
      </c>
      <c r="F1">
        <v>12.774850081773501</v>
      </c>
      <c r="G1">
        <v>14.8882096369818</v>
      </c>
      <c r="H1">
        <v>15.0575684866479</v>
      </c>
      <c r="I1">
        <v>15.4934675445551</v>
      </c>
      <c r="J1">
        <v>16.073941848889501</v>
      </c>
      <c r="K1">
        <v>17.896972915560202</v>
      </c>
      <c r="L1">
        <v>15.2465852377199</v>
      </c>
      <c r="M1">
        <v>12.542485285584</v>
      </c>
      <c r="N1">
        <v>17.487107360524998</v>
      </c>
      <c r="O1">
        <v>12.556668952941701</v>
      </c>
      <c r="P1">
        <v>17.3928931890161</v>
      </c>
      <c r="Q1">
        <v>14.7255489021956</v>
      </c>
      <c r="R1">
        <v>14.2672048637065</v>
      </c>
      <c r="S1">
        <v>12.5031257814453</v>
      </c>
      <c r="T1">
        <v>17.495577983560501</v>
      </c>
      <c r="U1">
        <v>12.179200424143</v>
      </c>
      <c r="V1">
        <v>18.0091739931195</v>
      </c>
      <c r="W1">
        <v>15.7702600019822</v>
      </c>
      <c r="X1">
        <v>14.878864373996</v>
      </c>
      <c r="Y1">
        <v>15.0705893967815</v>
      </c>
      <c r="Z1">
        <v>12.585600897674899</v>
      </c>
      <c r="AA1">
        <v>17.1877422355433</v>
      </c>
      <c r="AB1">
        <v>12.058008528713801</v>
      </c>
      <c r="AC1">
        <v>16.411828219149399</v>
      </c>
      <c r="AD1">
        <v>16.974970936196399</v>
      </c>
      <c r="AE1">
        <v>11.502662883878299</v>
      </c>
      <c r="AF1">
        <v>12.562316585934999</v>
      </c>
      <c r="AG1">
        <v>0</v>
      </c>
      <c r="AH1">
        <v>0</v>
      </c>
      <c r="AI1">
        <v>0</v>
      </c>
      <c r="AJ1">
        <v>0</v>
      </c>
      <c r="AK1">
        <v>0</v>
      </c>
      <c r="AL1">
        <v>19.6303696303696</v>
      </c>
      <c r="AM1">
        <v>13.7491129604541</v>
      </c>
      <c r="AN1">
        <v>17.7050275597127</v>
      </c>
      <c r="AO1">
        <v>17.219713647538999</v>
      </c>
      <c r="AP1">
        <v>21.310318275154</v>
      </c>
      <c r="AQ1">
        <v>13.234002649479701</v>
      </c>
      <c r="AR1">
        <v>18.282994037271099</v>
      </c>
      <c r="AS1">
        <v>4.4011711669842404</v>
      </c>
      <c r="AT1">
        <v>43.195934500282299</v>
      </c>
      <c r="AU1">
        <v>13.001133196533001</v>
      </c>
      <c r="AV1">
        <v>18.062050504724699</v>
      </c>
      <c r="AW1">
        <v>12.7997037677045</v>
      </c>
      <c r="AX1">
        <v>15.335266577024599</v>
      </c>
      <c r="AY1">
        <v>18.624025364780401</v>
      </c>
      <c r="AZ1">
        <v>13.2521578298397</v>
      </c>
      <c r="BA1">
        <v>4.52675555840122</v>
      </c>
    </row>
    <row r="3" spans="1:53" x14ac:dyDescent="0.25">
      <c r="A3" t="s">
        <v>1</v>
      </c>
      <c r="B3">
        <v>6.5900674199980998</v>
      </c>
      <c r="C3">
        <v>4.9141177551207802</v>
      </c>
      <c r="D3">
        <v>4.2343441930335102</v>
      </c>
      <c r="E3">
        <v>3.9599325968919601</v>
      </c>
      <c r="F3">
        <v>4.5505617977527999</v>
      </c>
      <c r="G3">
        <v>3.09499394052391</v>
      </c>
      <c r="H3">
        <v>3.6173250832936601</v>
      </c>
      <c r="I3">
        <v>5.2560905428735802</v>
      </c>
      <c r="J3">
        <v>5.5273006429325404</v>
      </c>
      <c r="K3">
        <v>5.2816566923149999</v>
      </c>
      <c r="L3">
        <v>3.42394882889662</v>
      </c>
      <c r="M3">
        <v>3.8063597532036</v>
      </c>
      <c r="N3">
        <v>4.7071031034808</v>
      </c>
      <c r="O3">
        <v>4.0570999248685196</v>
      </c>
      <c r="P3">
        <v>3.16712225468941</v>
      </c>
      <c r="Q3">
        <v>3.75889890840056</v>
      </c>
      <c r="R3">
        <v>3.87648456057007</v>
      </c>
      <c r="S3">
        <v>3.0230783902345899</v>
      </c>
      <c r="T3">
        <v>3.7265286470871399</v>
      </c>
      <c r="U3">
        <v>4.2596153846153797</v>
      </c>
      <c r="V3">
        <v>3.9973414356247599</v>
      </c>
      <c r="W3">
        <v>4.5311155721250298</v>
      </c>
      <c r="X3">
        <v>3.1641961231470899</v>
      </c>
      <c r="Y3">
        <v>12.9789272030651</v>
      </c>
      <c r="Z3">
        <v>6.9309530060383304</v>
      </c>
      <c r="AA3">
        <v>3.6707358426585199</v>
      </c>
      <c r="AB3">
        <v>5.3908124785738698</v>
      </c>
      <c r="AC3">
        <v>4.5662487292443199</v>
      </c>
      <c r="AD3">
        <v>3.65740349691696</v>
      </c>
      <c r="AE3">
        <v>3.53700444220937</v>
      </c>
      <c r="AF3">
        <v>4.2211055276381897</v>
      </c>
      <c r="AG3">
        <v>7.6051645147854998</v>
      </c>
      <c r="AH3">
        <v>3.9171068671271798</v>
      </c>
      <c r="AI3">
        <v>4.0708410273627598</v>
      </c>
      <c r="AJ3">
        <v>14.5684675501189</v>
      </c>
      <c r="AK3">
        <v>8.7536861710383302</v>
      </c>
      <c r="AL3">
        <v>3.7173555015292901</v>
      </c>
      <c r="AM3">
        <v>3.2541102308544101</v>
      </c>
      <c r="AN3">
        <v>5.1745094634485103</v>
      </c>
      <c r="AO3">
        <v>3.9979453813885799</v>
      </c>
      <c r="AP3">
        <v>4.5789113317357</v>
      </c>
      <c r="AQ3">
        <v>3.3139733515544898</v>
      </c>
      <c r="AR3">
        <v>3.8072164056415998</v>
      </c>
      <c r="AS3">
        <v>2.5963943759164998</v>
      </c>
      <c r="AT3">
        <v>19.4659170765987</v>
      </c>
      <c r="AU3">
        <v>4.7242297451502404</v>
      </c>
      <c r="AV3">
        <v>3.7545787545787501</v>
      </c>
      <c r="AW3">
        <v>3.4335104274046402</v>
      </c>
      <c r="AX3">
        <v>3.8202787121576098</v>
      </c>
      <c r="AY3">
        <v>7.4962039478941804</v>
      </c>
      <c r="AZ3">
        <v>2.5182341650671698</v>
      </c>
      <c r="BA3">
        <v>0.341893933370438</v>
      </c>
    </row>
    <row r="5" spans="1:53" x14ac:dyDescent="0.25">
      <c r="A5" t="s">
        <v>5</v>
      </c>
      <c r="B5">
        <v>10013</v>
      </c>
      <c r="C5">
        <v>7326</v>
      </c>
      <c r="D5">
        <v>8457</v>
      </c>
      <c r="E5">
        <v>10669</v>
      </c>
      <c r="F5">
        <v>7733</v>
      </c>
      <c r="G5">
        <v>8670</v>
      </c>
      <c r="H5">
        <v>8723</v>
      </c>
      <c r="I5">
        <v>8989</v>
      </c>
      <c r="J5">
        <v>9365</v>
      </c>
      <c r="K5">
        <v>10447</v>
      </c>
      <c r="L5">
        <v>9287</v>
      </c>
      <c r="M5">
        <v>7565</v>
      </c>
      <c r="N5">
        <v>10071</v>
      </c>
      <c r="O5">
        <v>7506</v>
      </c>
      <c r="P5">
        <v>9995</v>
      </c>
      <c r="Q5">
        <v>8853</v>
      </c>
      <c r="R5">
        <v>8589</v>
      </c>
      <c r="S5">
        <v>7500</v>
      </c>
      <c r="T5">
        <v>10089</v>
      </c>
      <c r="U5">
        <v>7351</v>
      </c>
      <c r="V5">
        <v>10365</v>
      </c>
      <c r="W5">
        <v>9547</v>
      </c>
      <c r="X5">
        <v>9077</v>
      </c>
      <c r="Y5">
        <v>9159</v>
      </c>
      <c r="Z5">
        <v>7627</v>
      </c>
      <c r="AA5">
        <v>9978</v>
      </c>
      <c r="AB5">
        <v>7267</v>
      </c>
      <c r="AC5">
        <v>9424</v>
      </c>
      <c r="AD5">
        <v>9929</v>
      </c>
      <c r="AE5">
        <v>6933</v>
      </c>
      <c r="AF5">
        <v>7106</v>
      </c>
      <c r="AG5">
        <v>0</v>
      </c>
      <c r="AH5">
        <v>0</v>
      </c>
      <c r="AI5">
        <v>0</v>
      </c>
      <c r="AJ5">
        <v>0</v>
      </c>
      <c r="AK5">
        <v>58058</v>
      </c>
      <c r="AL5">
        <v>11397</v>
      </c>
      <c r="AM5">
        <v>8525</v>
      </c>
      <c r="AN5">
        <v>10600</v>
      </c>
      <c r="AO5">
        <v>10716</v>
      </c>
      <c r="AP5">
        <v>13284</v>
      </c>
      <c r="AQ5">
        <v>8891</v>
      </c>
      <c r="AR5">
        <v>11253</v>
      </c>
      <c r="AS5">
        <v>2841</v>
      </c>
      <c r="AT5">
        <v>20655</v>
      </c>
      <c r="AU5">
        <v>8490</v>
      </c>
      <c r="AV5">
        <v>11201</v>
      </c>
      <c r="AW5">
        <v>8296</v>
      </c>
      <c r="AX5">
        <v>9466</v>
      </c>
      <c r="AY5">
        <v>11513</v>
      </c>
      <c r="AZ5">
        <v>8598</v>
      </c>
      <c r="BA5" t="s">
        <v>3</v>
      </c>
    </row>
    <row r="6" spans="1:53" x14ac:dyDescent="0.25">
      <c r="A6" t="s">
        <v>6</v>
      </c>
      <c r="B6">
        <v>694</v>
      </c>
      <c r="C6">
        <v>535</v>
      </c>
      <c r="D6">
        <v>451</v>
      </c>
      <c r="E6">
        <v>423</v>
      </c>
      <c r="F6">
        <v>486</v>
      </c>
      <c r="G6">
        <v>332</v>
      </c>
      <c r="H6">
        <v>380</v>
      </c>
      <c r="I6">
        <v>548</v>
      </c>
      <c r="J6">
        <v>576</v>
      </c>
      <c r="K6">
        <v>556</v>
      </c>
      <c r="L6">
        <v>364</v>
      </c>
      <c r="M6">
        <v>401</v>
      </c>
      <c r="N6">
        <v>499</v>
      </c>
      <c r="O6">
        <v>432</v>
      </c>
      <c r="P6">
        <v>336</v>
      </c>
      <c r="Q6">
        <v>396</v>
      </c>
      <c r="R6">
        <v>408</v>
      </c>
      <c r="S6">
        <v>317</v>
      </c>
      <c r="T6">
        <v>387</v>
      </c>
      <c r="U6">
        <v>443</v>
      </c>
      <c r="V6">
        <v>421</v>
      </c>
      <c r="W6">
        <v>474</v>
      </c>
      <c r="X6">
        <v>333</v>
      </c>
      <c r="Y6">
        <v>1355</v>
      </c>
      <c r="Z6">
        <v>792</v>
      </c>
      <c r="AA6">
        <v>433</v>
      </c>
      <c r="AB6">
        <v>629</v>
      </c>
      <c r="AC6">
        <v>539</v>
      </c>
      <c r="AD6">
        <v>433</v>
      </c>
      <c r="AE6">
        <v>422</v>
      </c>
      <c r="AF6">
        <v>504</v>
      </c>
      <c r="AG6">
        <v>913</v>
      </c>
      <c r="AH6">
        <v>482</v>
      </c>
      <c r="AI6">
        <v>485</v>
      </c>
      <c r="AJ6">
        <v>1715</v>
      </c>
      <c r="AK6">
        <v>1128</v>
      </c>
      <c r="AL6">
        <v>474</v>
      </c>
      <c r="AM6">
        <v>382</v>
      </c>
      <c r="AN6">
        <v>596</v>
      </c>
      <c r="AO6">
        <v>467</v>
      </c>
      <c r="AP6">
        <v>535</v>
      </c>
      <c r="AQ6">
        <v>388</v>
      </c>
      <c r="AR6">
        <v>440</v>
      </c>
      <c r="AS6">
        <v>301</v>
      </c>
      <c r="AT6">
        <v>2216</v>
      </c>
      <c r="AU6">
        <v>621</v>
      </c>
      <c r="AV6">
        <v>492</v>
      </c>
      <c r="AW6">
        <v>433</v>
      </c>
      <c r="AX6">
        <v>477</v>
      </c>
      <c r="AY6">
        <v>938</v>
      </c>
      <c r="AZ6">
        <v>328</v>
      </c>
      <c r="BA6" t="s">
        <v>4</v>
      </c>
    </row>
    <row r="8" spans="1:53" x14ac:dyDescent="0.25">
      <c r="A8" t="s">
        <v>0</v>
      </c>
      <c r="B8" t="s">
        <v>1</v>
      </c>
      <c r="F8" t="s">
        <v>0</v>
      </c>
      <c r="G8" t="s">
        <v>1</v>
      </c>
      <c r="J8" t="s">
        <v>2</v>
      </c>
      <c r="K8" s="1">
        <f>CORREL(F9:F55,G9:G55)</f>
        <v>0.72916977555455986</v>
      </c>
    </row>
    <row r="9" spans="1:53" x14ac:dyDescent="0.25">
      <c r="A9">
        <v>17.4988203631533</v>
      </c>
      <c r="B9">
        <v>6.5900674199980998</v>
      </c>
      <c r="C9">
        <v>1</v>
      </c>
      <c r="F9">
        <v>17.4988203631533</v>
      </c>
      <c r="G9">
        <v>6.5900674199980998</v>
      </c>
      <c r="H9">
        <v>1</v>
      </c>
    </row>
    <row r="10" spans="1:53" x14ac:dyDescent="0.25">
      <c r="A10">
        <v>12.202271894466801</v>
      </c>
      <c r="B10">
        <v>4.9141177551207802</v>
      </c>
      <c r="C10">
        <f>+C9+1</f>
        <v>2</v>
      </c>
      <c r="F10">
        <v>12.202271894466801</v>
      </c>
      <c r="G10">
        <v>4.9141177551207802</v>
      </c>
      <c r="H10">
        <f>+H9+1</f>
        <v>2</v>
      </c>
    </row>
    <row r="11" spans="1:53" x14ac:dyDescent="0.25">
      <c r="A11">
        <v>14.7437238493723</v>
      </c>
      <c r="B11">
        <v>4.2343441930335102</v>
      </c>
      <c r="C11">
        <f t="shared" ref="C11:C60" si="0">+C10+1</f>
        <v>3</v>
      </c>
      <c r="F11">
        <v>14.7437238493723</v>
      </c>
      <c r="G11">
        <v>4.2343441930335102</v>
      </c>
      <c r="H11">
        <f t="shared" ref="H11:H55" si="1">+H10+1</f>
        <v>3</v>
      </c>
    </row>
    <row r="12" spans="1:53" x14ac:dyDescent="0.25">
      <c r="A12">
        <v>18.585165313730201</v>
      </c>
      <c r="B12">
        <v>3.9599325968919601</v>
      </c>
      <c r="C12">
        <f t="shared" si="0"/>
        <v>4</v>
      </c>
      <c r="F12">
        <v>18.585165313730201</v>
      </c>
      <c r="G12">
        <v>3.9599325968919601</v>
      </c>
      <c r="H12">
        <f t="shared" si="1"/>
        <v>4</v>
      </c>
    </row>
    <row r="13" spans="1:53" x14ac:dyDescent="0.25">
      <c r="A13">
        <v>12.774850081773501</v>
      </c>
      <c r="B13">
        <v>4.5505617977527999</v>
      </c>
      <c r="C13">
        <f t="shared" si="0"/>
        <v>5</v>
      </c>
      <c r="F13">
        <v>12.774850081773501</v>
      </c>
      <c r="G13">
        <v>4.5505617977527999</v>
      </c>
      <c r="H13">
        <f t="shared" si="1"/>
        <v>5</v>
      </c>
    </row>
    <row r="14" spans="1:53" x14ac:dyDescent="0.25">
      <c r="A14">
        <v>14.8882096369818</v>
      </c>
      <c r="B14">
        <v>3.09499394052391</v>
      </c>
      <c r="C14">
        <f t="shared" si="0"/>
        <v>6</v>
      </c>
      <c r="F14">
        <v>14.8882096369818</v>
      </c>
      <c r="G14">
        <v>3.09499394052391</v>
      </c>
      <c r="H14">
        <f t="shared" si="1"/>
        <v>6</v>
      </c>
    </row>
    <row r="15" spans="1:53" x14ac:dyDescent="0.25">
      <c r="A15">
        <v>15.0575684866479</v>
      </c>
      <c r="B15">
        <v>3.6173250832936601</v>
      </c>
      <c r="C15">
        <f t="shared" si="0"/>
        <v>7</v>
      </c>
      <c r="F15">
        <v>15.0575684866479</v>
      </c>
      <c r="G15">
        <v>3.6173250832936601</v>
      </c>
      <c r="H15">
        <f t="shared" si="1"/>
        <v>7</v>
      </c>
    </row>
    <row r="16" spans="1:53" x14ac:dyDescent="0.25">
      <c r="A16">
        <v>15.4934675445551</v>
      </c>
      <c r="B16">
        <v>5.2560905428735802</v>
      </c>
      <c r="C16">
        <f t="shared" si="0"/>
        <v>8</v>
      </c>
      <c r="F16">
        <v>15.4934675445551</v>
      </c>
      <c r="G16">
        <v>5.2560905428735802</v>
      </c>
      <c r="H16">
        <f t="shared" si="1"/>
        <v>8</v>
      </c>
    </row>
    <row r="17" spans="1:8" x14ac:dyDescent="0.25">
      <c r="A17">
        <v>16.073941848889501</v>
      </c>
      <c r="B17">
        <v>5.5273006429325404</v>
      </c>
      <c r="C17">
        <f t="shared" si="0"/>
        <v>9</v>
      </c>
      <c r="F17">
        <v>16.073941848889501</v>
      </c>
      <c r="G17">
        <v>5.5273006429325404</v>
      </c>
      <c r="H17">
        <f t="shared" si="1"/>
        <v>9</v>
      </c>
    </row>
    <row r="18" spans="1:8" x14ac:dyDescent="0.25">
      <c r="A18">
        <v>17.896972915560202</v>
      </c>
      <c r="B18">
        <v>5.2816566923149999</v>
      </c>
      <c r="C18">
        <f t="shared" si="0"/>
        <v>10</v>
      </c>
      <c r="F18">
        <v>17.896972915560202</v>
      </c>
      <c r="G18">
        <v>5.2816566923149999</v>
      </c>
      <c r="H18">
        <f t="shared" si="1"/>
        <v>10</v>
      </c>
    </row>
    <row r="19" spans="1:8" x14ac:dyDescent="0.25">
      <c r="A19">
        <v>15.2465852377199</v>
      </c>
      <c r="B19">
        <v>3.42394882889662</v>
      </c>
      <c r="C19">
        <f t="shared" si="0"/>
        <v>11</v>
      </c>
      <c r="F19">
        <v>15.2465852377199</v>
      </c>
      <c r="G19">
        <v>3.42394882889662</v>
      </c>
      <c r="H19">
        <f t="shared" si="1"/>
        <v>11</v>
      </c>
    </row>
    <row r="20" spans="1:8" x14ac:dyDescent="0.25">
      <c r="A20">
        <v>12.542485285584</v>
      </c>
      <c r="B20">
        <v>3.8063597532036</v>
      </c>
      <c r="C20">
        <f t="shared" si="0"/>
        <v>12</v>
      </c>
      <c r="F20">
        <v>12.542485285584</v>
      </c>
      <c r="G20">
        <v>3.8063597532036</v>
      </c>
      <c r="H20">
        <f t="shared" si="1"/>
        <v>12</v>
      </c>
    </row>
    <row r="21" spans="1:8" x14ac:dyDescent="0.25">
      <c r="A21">
        <v>17.487107360524998</v>
      </c>
      <c r="B21">
        <v>4.7071031034808</v>
      </c>
      <c r="C21">
        <f t="shared" si="0"/>
        <v>13</v>
      </c>
      <c r="F21">
        <v>17.487107360524998</v>
      </c>
      <c r="G21">
        <v>4.7071031034808</v>
      </c>
      <c r="H21">
        <f t="shared" si="1"/>
        <v>13</v>
      </c>
    </row>
    <row r="22" spans="1:8" x14ac:dyDescent="0.25">
      <c r="A22">
        <v>12.556668952941701</v>
      </c>
      <c r="B22">
        <v>4.0570999248685196</v>
      </c>
      <c r="C22">
        <f t="shared" si="0"/>
        <v>14</v>
      </c>
      <c r="F22">
        <v>12.556668952941701</v>
      </c>
      <c r="G22">
        <v>4.0570999248685196</v>
      </c>
      <c r="H22">
        <f t="shared" si="1"/>
        <v>14</v>
      </c>
    </row>
    <row r="23" spans="1:8" x14ac:dyDescent="0.25">
      <c r="A23">
        <v>17.3928931890161</v>
      </c>
      <c r="B23">
        <v>3.16712225468941</v>
      </c>
      <c r="C23">
        <f t="shared" si="0"/>
        <v>15</v>
      </c>
      <c r="F23">
        <v>17.3928931890161</v>
      </c>
      <c r="G23">
        <v>3.16712225468941</v>
      </c>
      <c r="H23">
        <f t="shared" si="1"/>
        <v>15</v>
      </c>
    </row>
    <row r="24" spans="1:8" x14ac:dyDescent="0.25">
      <c r="A24">
        <v>14.7255489021956</v>
      </c>
      <c r="B24">
        <v>3.75889890840056</v>
      </c>
      <c r="C24">
        <f t="shared" si="0"/>
        <v>16</v>
      </c>
      <c r="F24">
        <v>14.7255489021956</v>
      </c>
      <c r="G24">
        <v>3.75889890840056</v>
      </c>
      <c r="H24">
        <f t="shared" si="1"/>
        <v>16</v>
      </c>
    </row>
    <row r="25" spans="1:8" x14ac:dyDescent="0.25">
      <c r="A25">
        <v>14.2672048637065</v>
      </c>
      <c r="B25">
        <v>3.87648456057007</v>
      </c>
      <c r="C25">
        <f t="shared" si="0"/>
        <v>17</v>
      </c>
      <c r="F25">
        <v>14.2672048637065</v>
      </c>
      <c r="G25">
        <v>3.87648456057007</v>
      </c>
      <c r="H25">
        <f t="shared" si="1"/>
        <v>17</v>
      </c>
    </row>
    <row r="26" spans="1:8" x14ac:dyDescent="0.25">
      <c r="A26">
        <v>12.5031257814453</v>
      </c>
      <c r="B26">
        <v>3.0230783902345899</v>
      </c>
      <c r="C26">
        <f t="shared" si="0"/>
        <v>18</v>
      </c>
      <c r="F26">
        <v>12.5031257814453</v>
      </c>
      <c r="G26">
        <v>3.0230783902345899</v>
      </c>
      <c r="H26">
        <f t="shared" si="1"/>
        <v>18</v>
      </c>
    </row>
    <row r="27" spans="1:8" x14ac:dyDescent="0.25">
      <c r="A27">
        <v>17.495577983560501</v>
      </c>
      <c r="B27">
        <v>3.7265286470871399</v>
      </c>
      <c r="C27">
        <f t="shared" si="0"/>
        <v>19</v>
      </c>
      <c r="F27">
        <v>17.495577983560501</v>
      </c>
      <c r="G27">
        <v>3.7265286470871399</v>
      </c>
      <c r="H27">
        <f t="shared" si="1"/>
        <v>19</v>
      </c>
    </row>
    <row r="28" spans="1:8" x14ac:dyDescent="0.25">
      <c r="A28">
        <v>12.179200424143</v>
      </c>
      <c r="B28">
        <v>4.2596153846153797</v>
      </c>
      <c r="C28">
        <f t="shared" si="0"/>
        <v>20</v>
      </c>
      <c r="F28">
        <v>12.179200424143</v>
      </c>
      <c r="G28">
        <v>4.2596153846153797</v>
      </c>
      <c r="H28">
        <f t="shared" si="1"/>
        <v>20</v>
      </c>
    </row>
    <row r="29" spans="1:8" x14ac:dyDescent="0.25">
      <c r="A29">
        <v>18.0091739931195</v>
      </c>
      <c r="B29">
        <v>3.9973414356247599</v>
      </c>
      <c r="C29">
        <f t="shared" si="0"/>
        <v>21</v>
      </c>
      <c r="F29">
        <v>18.0091739931195</v>
      </c>
      <c r="G29">
        <v>3.9973414356247599</v>
      </c>
      <c r="H29">
        <f t="shared" si="1"/>
        <v>21</v>
      </c>
    </row>
    <row r="30" spans="1:8" x14ac:dyDescent="0.25">
      <c r="A30">
        <v>15.7702600019822</v>
      </c>
      <c r="B30">
        <v>4.5311155721250298</v>
      </c>
      <c r="C30">
        <f t="shared" si="0"/>
        <v>22</v>
      </c>
      <c r="F30">
        <v>15.7702600019822</v>
      </c>
      <c r="G30">
        <v>4.5311155721250298</v>
      </c>
      <c r="H30">
        <f t="shared" si="1"/>
        <v>22</v>
      </c>
    </row>
    <row r="31" spans="1:8" x14ac:dyDescent="0.25">
      <c r="A31">
        <v>14.878864373996</v>
      </c>
      <c r="B31">
        <v>3.1641961231470899</v>
      </c>
      <c r="C31">
        <f t="shared" si="0"/>
        <v>23</v>
      </c>
      <c r="F31">
        <v>14.878864373996</v>
      </c>
      <c r="G31">
        <v>3.1641961231470899</v>
      </c>
      <c r="H31">
        <f t="shared" si="1"/>
        <v>23</v>
      </c>
    </row>
    <row r="32" spans="1:8" x14ac:dyDescent="0.25">
      <c r="A32">
        <v>15.0705893967815</v>
      </c>
      <c r="B32">
        <v>12.9789272030651</v>
      </c>
      <c r="C32">
        <f t="shared" si="0"/>
        <v>24</v>
      </c>
      <c r="F32">
        <v>15.0705893967815</v>
      </c>
      <c r="G32">
        <v>12.9789272030651</v>
      </c>
      <c r="H32">
        <f t="shared" si="1"/>
        <v>24</v>
      </c>
    </row>
    <row r="33" spans="1:8" x14ac:dyDescent="0.25">
      <c r="A33">
        <v>12.585600897674899</v>
      </c>
      <c r="B33">
        <v>6.9309530060383304</v>
      </c>
      <c r="C33">
        <f t="shared" si="0"/>
        <v>25</v>
      </c>
      <c r="F33">
        <v>12.585600897674899</v>
      </c>
      <c r="G33">
        <v>6.9309530060383304</v>
      </c>
      <c r="H33">
        <f t="shared" si="1"/>
        <v>25</v>
      </c>
    </row>
    <row r="34" spans="1:8" x14ac:dyDescent="0.25">
      <c r="A34">
        <v>17.1877422355433</v>
      </c>
      <c r="B34">
        <v>3.6707358426585199</v>
      </c>
      <c r="C34">
        <f t="shared" si="0"/>
        <v>26</v>
      </c>
      <c r="F34">
        <v>17.1877422355433</v>
      </c>
      <c r="G34">
        <v>3.6707358426585199</v>
      </c>
      <c r="H34">
        <f t="shared" si="1"/>
        <v>26</v>
      </c>
    </row>
    <row r="35" spans="1:8" x14ac:dyDescent="0.25">
      <c r="A35">
        <v>12.058008528713801</v>
      </c>
      <c r="B35">
        <v>5.3908124785738698</v>
      </c>
      <c r="C35">
        <f t="shared" si="0"/>
        <v>27</v>
      </c>
      <c r="F35">
        <v>12.058008528713801</v>
      </c>
      <c r="G35">
        <v>5.3908124785738698</v>
      </c>
      <c r="H35">
        <f t="shared" si="1"/>
        <v>27</v>
      </c>
    </row>
    <row r="36" spans="1:8" x14ac:dyDescent="0.25">
      <c r="A36">
        <v>16.411828219149399</v>
      </c>
      <c r="B36">
        <v>4.5662487292443199</v>
      </c>
      <c r="C36">
        <f t="shared" si="0"/>
        <v>28</v>
      </c>
      <c r="F36">
        <v>16.411828219149399</v>
      </c>
      <c r="G36">
        <v>4.5662487292443199</v>
      </c>
      <c r="H36">
        <f t="shared" si="1"/>
        <v>28</v>
      </c>
    </row>
    <row r="37" spans="1:8" x14ac:dyDescent="0.25">
      <c r="A37">
        <v>16.974970936196399</v>
      </c>
      <c r="B37">
        <v>3.65740349691696</v>
      </c>
      <c r="C37">
        <f t="shared" si="0"/>
        <v>29</v>
      </c>
      <c r="F37">
        <v>16.974970936196399</v>
      </c>
      <c r="G37">
        <v>3.65740349691696</v>
      </c>
      <c r="H37">
        <f t="shared" si="1"/>
        <v>29</v>
      </c>
    </row>
    <row r="38" spans="1:8" x14ac:dyDescent="0.25">
      <c r="A38">
        <v>11.502662883878299</v>
      </c>
      <c r="B38">
        <v>3.53700444220937</v>
      </c>
      <c r="C38">
        <f t="shared" si="0"/>
        <v>30</v>
      </c>
      <c r="F38">
        <v>11.502662883878299</v>
      </c>
      <c r="G38">
        <v>3.53700444220937</v>
      </c>
      <c r="H38">
        <f t="shared" si="1"/>
        <v>30</v>
      </c>
    </row>
    <row r="39" spans="1:8" x14ac:dyDescent="0.25">
      <c r="A39">
        <v>12.562316585934999</v>
      </c>
      <c r="B39">
        <v>4.2211055276381897</v>
      </c>
      <c r="C39">
        <f t="shared" si="0"/>
        <v>31</v>
      </c>
      <c r="F39">
        <v>12.562316585934999</v>
      </c>
      <c r="G39">
        <v>4.2211055276381897</v>
      </c>
      <c r="H39">
        <f t="shared" si="1"/>
        <v>31</v>
      </c>
    </row>
    <row r="40" spans="1:8" x14ac:dyDescent="0.25">
      <c r="A40">
        <v>0</v>
      </c>
      <c r="B40">
        <v>7.6051645147854998</v>
      </c>
      <c r="C40">
        <f t="shared" si="0"/>
        <v>32</v>
      </c>
      <c r="F40">
        <v>19.6303696303696</v>
      </c>
      <c r="G40">
        <v>3.7173555015292901</v>
      </c>
      <c r="H40">
        <f>+H39+1</f>
        <v>32</v>
      </c>
    </row>
    <row r="41" spans="1:8" x14ac:dyDescent="0.25">
      <c r="A41">
        <v>0</v>
      </c>
      <c r="B41">
        <v>3.9171068671271798</v>
      </c>
      <c r="C41">
        <f t="shared" si="0"/>
        <v>33</v>
      </c>
      <c r="F41">
        <v>13.7491129604541</v>
      </c>
      <c r="G41">
        <v>3.2541102308544101</v>
      </c>
      <c r="H41">
        <f t="shared" si="1"/>
        <v>33</v>
      </c>
    </row>
    <row r="42" spans="1:8" x14ac:dyDescent="0.25">
      <c r="A42">
        <v>0</v>
      </c>
      <c r="B42">
        <v>4.0708410273627598</v>
      </c>
      <c r="C42">
        <f t="shared" si="0"/>
        <v>34</v>
      </c>
      <c r="F42">
        <v>17.7050275597127</v>
      </c>
      <c r="G42">
        <v>5.1745094634485103</v>
      </c>
      <c r="H42">
        <f t="shared" si="1"/>
        <v>34</v>
      </c>
    </row>
    <row r="43" spans="1:8" x14ac:dyDescent="0.25">
      <c r="A43">
        <v>0</v>
      </c>
      <c r="B43">
        <v>14.5684675501189</v>
      </c>
      <c r="C43">
        <f t="shared" si="0"/>
        <v>35</v>
      </c>
      <c r="F43">
        <v>17.219713647538999</v>
      </c>
      <c r="G43">
        <v>3.9979453813885799</v>
      </c>
      <c r="H43">
        <f t="shared" si="1"/>
        <v>35</v>
      </c>
    </row>
    <row r="44" spans="1:8" x14ac:dyDescent="0.25">
      <c r="A44">
        <v>0</v>
      </c>
      <c r="B44">
        <v>8.7536861710383302</v>
      </c>
      <c r="C44">
        <f t="shared" si="0"/>
        <v>36</v>
      </c>
      <c r="F44">
        <v>21.310318275154</v>
      </c>
      <c r="G44">
        <v>4.5789113317357</v>
      </c>
      <c r="H44">
        <f t="shared" si="1"/>
        <v>36</v>
      </c>
    </row>
    <row r="45" spans="1:8" x14ac:dyDescent="0.25">
      <c r="A45">
        <v>19.6303696303696</v>
      </c>
      <c r="B45">
        <v>3.7173555015292901</v>
      </c>
      <c r="C45">
        <f t="shared" si="0"/>
        <v>37</v>
      </c>
      <c r="F45">
        <v>13.234002649479701</v>
      </c>
      <c r="G45">
        <v>3.3139733515544898</v>
      </c>
      <c r="H45">
        <f t="shared" si="1"/>
        <v>37</v>
      </c>
    </row>
    <row r="46" spans="1:8" x14ac:dyDescent="0.25">
      <c r="A46">
        <v>13.7491129604541</v>
      </c>
      <c r="B46">
        <v>3.2541102308544101</v>
      </c>
      <c r="C46">
        <f t="shared" si="0"/>
        <v>38</v>
      </c>
      <c r="F46">
        <v>18.282994037271099</v>
      </c>
      <c r="G46">
        <v>3.8072164056415998</v>
      </c>
      <c r="H46">
        <f t="shared" si="1"/>
        <v>38</v>
      </c>
    </row>
    <row r="47" spans="1:8" x14ac:dyDescent="0.25">
      <c r="A47">
        <v>17.7050275597127</v>
      </c>
      <c r="B47">
        <v>5.1745094634485103</v>
      </c>
      <c r="C47">
        <f t="shared" si="0"/>
        <v>39</v>
      </c>
      <c r="F47">
        <v>4.4011711669842404</v>
      </c>
      <c r="G47">
        <v>2.5963943759164998</v>
      </c>
      <c r="H47">
        <f t="shared" si="1"/>
        <v>39</v>
      </c>
    </row>
    <row r="48" spans="1:8" x14ac:dyDescent="0.25">
      <c r="A48">
        <v>17.219713647538999</v>
      </c>
      <c r="B48">
        <v>3.9979453813885799</v>
      </c>
      <c r="C48">
        <f t="shared" si="0"/>
        <v>40</v>
      </c>
      <c r="F48">
        <v>43.195934500282299</v>
      </c>
      <c r="G48">
        <v>19.4659170765987</v>
      </c>
      <c r="H48">
        <f t="shared" si="1"/>
        <v>40</v>
      </c>
    </row>
    <row r="49" spans="1:8" x14ac:dyDescent="0.25">
      <c r="A49">
        <v>21.310318275154</v>
      </c>
      <c r="B49">
        <v>4.5789113317357</v>
      </c>
      <c r="C49">
        <f t="shared" si="0"/>
        <v>41</v>
      </c>
      <c r="F49">
        <v>13.001133196533001</v>
      </c>
      <c r="G49">
        <v>4.7242297451502404</v>
      </c>
      <c r="H49">
        <f t="shared" si="1"/>
        <v>41</v>
      </c>
    </row>
    <row r="50" spans="1:8" x14ac:dyDescent="0.25">
      <c r="A50">
        <v>13.234002649479701</v>
      </c>
      <c r="B50">
        <v>3.3139733515544898</v>
      </c>
      <c r="C50">
        <f t="shared" si="0"/>
        <v>42</v>
      </c>
      <c r="F50">
        <v>18.062050504724699</v>
      </c>
      <c r="G50">
        <v>3.7545787545787501</v>
      </c>
      <c r="H50">
        <f t="shared" si="1"/>
        <v>42</v>
      </c>
    </row>
    <row r="51" spans="1:8" x14ac:dyDescent="0.25">
      <c r="A51">
        <v>18.282994037271099</v>
      </c>
      <c r="B51">
        <v>3.8072164056415998</v>
      </c>
      <c r="C51">
        <f t="shared" si="0"/>
        <v>43</v>
      </c>
      <c r="F51">
        <v>12.7997037677045</v>
      </c>
      <c r="G51">
        <v>3.4335104274046402</v>
      </c>
      <c r="H51">
        <f t="shared" si="1"/>
        <v>43</v>
      </c>
    </row>
    <row r="52" spans="1:8" x14ac:dyDescent="0.25">
      <c r="A52">
        <v>4.4011711669842404</v>
      </c>
      <c r="B52">
        <v>2.5963943759164998</v>
      </c>
      <c r="C52">
        <f t="shared" si="0"/>
        <v>44</v>
      </c>
      <c r="F52">
        <v>15.335266577024599</v>
      </c>
      <c r="G52">
        <v>3.8202787121576098</v>
      </c>
      <c r="H52">
        <f t="shared" si="1"/>
        <v>44</v>
      </c>
    </row>
    <row r="53" spans="1:8" x14ac:dyDescent="0.25">
      <c r="A53">
        <v>43.195934500282299</v>
      </c>
      <c r="B53">
        <v>19.4659170765987</v>
      </c>
      <c r="C53">
        <f t="shared" si="0"/>
        <v>45</v>
      </c>
      <c r="F53">
        <v>18.624025364780401</v>
      </c>
      <c r="G53">
        <v>7.4962039478941804</v>
      </c>
      <c r="H53">
        <f t="shared" si="1"/>
        <v>45</v>
      </c>
    </row>
    <row r="54" spans="1:8" x14ac:dyDescent="0.25">
      <c r="A54">
        <v>13.001133196533001</v>
      </c>
      <c r="B54">
        <v>4.7242297451502404</v>
      </c>
      <c r="C54">
        <f t="shared" si="0"/>
        <v>46</v>
      </c>
      <c r="F54">
        <v>13.2521578298397</v>
      </c>
      <c r="G54">
        <v>2.5182341650671698</v>
      </c>
      <c r="H54">
        <f t="shared" si="1"/>
        <v>46</v>
      </c>
    </row>
    <row r="55" spans="1:8" x14ac:dyDescent="0.25">
      <c r="A55">
        <v>18.062050504724699</v>
      </c>
      <c r="B55">
        <v>3.7545787545787501</v>
      </c>
      <c r="C55">
        <f t="shared" si="0"/>
        <v>47</v>
      </c>
      <c r="F55">
        <v>4.52675555840122</v>
      </c>
      <c r="G55">
        <v>0.341893933370438</v>
      </c>
      <c r="H55">
        <f t="shared" si="1"/>
        <v>47</v>
      </c>
    </row>
    <row r="56" spans="1:8" x14ac:dyDescent="0.25">
      <c r="A56">
        <v>12.7997037677045</v>
      </c>
      <c r="B56">
        <v>3.4335104274046402</v>
      </c>
      <c r="C56">
        <f t="shared" si="0"/>
        <v>48</v>
      </c>
    </row>
    <row r="57" spans="1:8" x14ac:dyDescent="0.25">
      <c r="A57">
        <v>15.335266577024599</v>
      </c>
      <c r="B57">
        <v>3.8202787121576098</v>
      </c>
      <c r="C57">
        <f t="shared" si="0"/>
        <v>49</v>
      </c>
    </row>
    <row r="58" spans="1:8" x14ac:dyDescent="0.25">
      <c r="A58">
        <v>18.624025364780401</v>
      </c>
      <c r="B58">
        <v>7.4962039478941804</v>
      </c>
      <c r="C58">
        <f t="shared" si="0"/>
        <v>50</v>
      </c>
    </row>
    <row r="59" spans="1:8" x14ac:dyDescent="0.25">
      <c r="A59">
        <v>13.2521578298397</v>
      </c>
      <c r="B59">
        <v>2.5182341650671698</v>
      </c>
      <c r="C59">
        <f t="shared" si="0"/>
        <v>51</v>
      </c>
    </row>
    <row r="60" spans="1:8" x14ac:dyDescent="0.25">
      <c r="A60">
        <v>4.52675555840122</v>
      </c>
      <c r="B60">
        <v>0.341893933370438</v>
      </c>
      <c r="C60">
        <f t="shared" si="0"/>
        <v>52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opLeftCell="H9" workbookViewId="0">
      <selection activeCell="B11" sqref="B11"/>
    </sheetView>
  </sheetViews>
  <sheetFormatPr defaultRowHeight="15" x14ac:dyDescent="0.25"/>
  <cols>
    <col min="1" max="1" width="22.140625" bestFit="1" customWidth="1"/>
  </cols>
  <sheetData>
    <row r="1" spans="1:48" x14ac:dyDescent="0.25">
      <c r="A1" t="s">
        <v>0</v>
      </c>
      <c r="B1">
        <v>17.4988203631533</v>
      </c>
      <c r="C1">
        <v>12.202271894466801</v>
      </c>
      <c r="D1">
        <v>14.7437238493723</v>
      </c>
      <c r="E1">
        <v>18.585165313730201</v>
      </c>
      <c r="F1">
        <v>12.774850081773501</v>
      </c>
      <c r="G1">
        <v>14.8882096369818</v>
      </c>
      <c r="H1">
        <v>15.0575684866479</v>
      </c>
      <c r="I1">
        <v>15.4934675445551</v>
      </c>
      <c r="J1">
        <v>16.073941848889501</v>
      </c>
      <c r="K1">
        <v>17.896972915560202</v>
      </c>
      <c r="L1">
        <v>15.2465852377199</v>
      </c>
      <c r="M1">
        <v>12.542485285584</v>
      </c>
      <c r="N1">
        <v>17.487107360524998</v>
      </c>
      <c r="O1">
        <v>12.556668952941701</v>
      </c>
      <c r="P1">
        <v>17.3928931890161</v>
      </c>
      <c r="Q1">
        <v>14.7255489021956</v>
      </c>
      <c r="R1">
        <v>14.2672048637065</v>
      </c>
      <c r="S1">
        <v>12.5031257814453</v>
      </c>
      <c r="T1">
        <v>17.495577983560501</v>
      </c>
      <c r="U1">
        <v>12.179200424143</v>
      </c>
      <c r="V1">
        <v>18.0091739931195</v>
      </c>
      <c r="W1">
        <v>15.7702600019822</v>
      </c>
      <c r="X1">
        <v>14.878864373996</v>
      </c>
      <c r="Y1">
        <v>15.0705893967815</v>
      </c>
      <c r="Z1">
        <v>12.585600897674899</v>
      </c>
      <c r="AA1">
        <v>17.1877422355433</v>
      </c>
      <c r="AB1">
        <v>12.058008528713801</v>
      </c>
      <c r="AC1">
        <v>16.411828219149399</v>
      </c>
      <c r="AD1">
        <v>16.974970936196399</v>
      </c>
      <c r="AE1">
        <v>11.502662883878299</v>
      </c>
      <c r="AF1">
        <v>12.562316585934999</v>
      </c>
      <c r="AG1">
        <v>19.6303696303696</v>
      </c>
      <c r="AH1">
        <v>13.7491129604541</v>
      </c>
      <c r="AI1">
        <v>17.7050275597127</v>
      </c>
      <c r="AJ1">
        <v>17.219713647538999</v>
      </c>
      <c r="AK1">
        <v>21.310318275154</v>
      </c>
      <c r="AL1">
        <v>13.234002649479701</v>
      </c>
      <c r="AM1">
        <v>18.282994037271099</v>
      </c>
      <c r="AN1">
        <v>4.4011711669842404</v>
      </c>
      <c r="AO1">
        <v>43.195934500282299</v>
      </c>
      <c r="AP1">
        <v>13.001133196533001</v>
      </c>
      <c r="AQ1">
        <v>18.062050504724699</v>
      </c>
      <c r="AR1">
        <v>12.7997037677045</v>
      </c>
      <c r="AS1">
        <v>15.335266577024599</v>
      </c>
      <c r="AT1">
        <v>18.624025364780401</v>
      </c>
      <c r="AU1">
        <v>13.2521578298397</v>
      </c>
      <c r="AV1">
        <v>4.52675555840122</v>
      </c>
    </row>
    <row r="2" spans="1:48" x14ac:dyDescent="0.25">
      <c r="A2" t="s">
        <v>1</v>
      </c>
      <c r="B2">
        <v>6.5900674199980998</v>
      </c>
      <c r="C2">
        <v>4.9141177551207802</v>
      </c>
      <c r="D2">
        <v>4.2343441930335102</v>
      </c>
      <c r="E2">
        <v>3.9599325968919601</v>
      </c>
      <c r="F2">
        <v>4.5505617977527999</v>
      </c>
      <c r="G2">
        <v>3.09499394052391</v>
      </c>
      <c r="H2">
        <v>3.6173250832936601</v>
      </c>
      <c r="I2">
        <v>5.2560905428735802</v>
      </c>
      <c r="J2">
        <v>5.5273006429325404</v>
      </c>
      <c r="K2">
        <v>5.2816566923149999</v>
      </c>
      <c r="L2">
        <v>3.42394882889662</v>
      </c>
      <c r="M2">
        <v>3.8063597532036</v>
      </c>
      <c r="N2">
        <v>4.7071031034808</v>
      </c>
      <c r="O2">
        <v>4.0570999248685196</v>
      </c>
      <c r="P2">
        <v>3.16712225468941</v>
      </c>
      <c r="Q2">
        <v>3.75889890840056</v>
      </c>
      <c r="R2">
        <v>3.87648456057007</v>
      </c>
      <c r="S2">
        <v>3.0230783902345899</v>
      </c>
      <c r="T2">
        <v>3.7265286470871399</v>
      </c>
      <c r="U2">
        <v>4.2596153846153797</v>
      </c>
      <c r="V2">
        <v>3.9973414356247599</v>
      </c>
      <c r="W2">
        <v>4.5311155721250298</v>
      </c>
      <c r="X2">
        <v>3.1641961231470899</v>
      </c>
      <c r="Y2">
        <v>12.9789272030651</v>
      </c>
      <c r="Z2">
        <v>6.9309530060383304</v>
      </c>
      <c r="AA2">
        <v>3.6707358426585199</v>
      </c>
      <c r="AB2">
        <v>5.3908124785738698</v>
      </c>
      <c r="AC2">
        <v>4.5662487292443199</v>
      </c>
      <c r="AD2">
        <v>3.65740349691696</v>
      </c>
      <c r="AE2">
        <v>3.53700444220937</v>
      </c>
      <c r="AF2">
        <v>4.2211055276381897</v>
      </c>
      <c r="AG2">
        <v>3.7173555015292901</v>
      </c>
      <c r="AH2">
        <v>3.2541102308544101</v>
      </c>
      <c r="AI2">
        <v>5.1745094634485103</v>
      </c>
      <c r="AJ2">
        <v>3.9979453813885799</v>
      </c>
      <c r="AK2">
        <v>4.5789113317357</v>
      </c>
      <c r="AL2">
        <v>3.3139733515544898</v>
      </c>
      <c r="AM2">
        <v>3.8072164056415998</v>
      </c>
      <c r="AN2">
        <v>2.5963943759164998</v>
      </c>
      <c r="AO2">
        <v>19.4659170765987</v>
      </c>
      <c r="AP2">
        <v>4.7242297451502404</v>
      </c>
      <c r="AQ2">
        <v>3.7545787545787501</v>
      </c>
      <c r="AR2">
        <v>3.4335104274046402</v>
      </c>
      <c r="AS2">
        <v>3.8202787121576098</v>
      </c>
      <c r="AT2">
        <v>7.4962039478941804</v>
      </c>
      <c r="AU2">
        <v>2.5182341650671698</v>
      </c>
      <c r="AV2">
        <v>0.341893933370438</v>
      </c>
    </row>
    <row r="4" spans="1:48" x14ac:dyDescent="0.25">
      <c r="A4" t="s">
        <v>0</v>
      </c>
      <c r="B4" t="str">
        <f>B1&amp;", "</f>
        <v xml:space="preserve">17.4988203631533, </v>
      </c>
      <c r="C4" t="str">
        <f t="shared" ref="C4:AV4" si="0">C1&amp;", "</f>
        <v xml:space="preserve">12.2022718944668, </v>
      </c>
      <c r="D4" t="str">
        <f t="shared" si="0"/>
        <v xml:space="preserve">14.7437238493723, </v>
      </c>
      <c r="E4" t="str">
        <f t="shared" si="0"/>
        <v xml:space="preserve">18.5851653137302, </v>
      </c>
      <c r="F4" t="str">
        <f t="shared" si="0"/>
        <v xml:space="preserve">12.7748500817735, </v>
      </c>
      <c r="G4" t="str">
        <f t="shared" si="0"/>
        <v xml:space="preserve">14.8882096369818, </v>
      </c>
      <c r="H4" t="str">
        <f t="shared" si="0"/>
        <v xml:space="preserve">15.0575684866479, </v>
      </c>
      <c r="I4" t="str">
        <f t="shared" si="0"/>
        <v xml:space="preserve">15.4934675445551, </v>
      </c>
      <c r="J4" t="str">
        <f t="shared" si="0"/>
        <v xml:space="preserve">16.0739418488895, </v>
      </c>
      <c r="K4" t="str">
        <f t="shared" si="0"/>
        <v xml:space="preserve">17.8969729155602, </v>
      </c>
      <c r="L4" t="str">
        <f t="shared" si="0"/>
        <v xml:space="preserve">15.2465852377199, </v>
      </c>
      <c r="M4" t="str">
        <f t="shared" si="0"/>
        <v xml:space="preserve">12.542485285584, </v>
      </c>
      <c r="N4" t="str">
        <f t="shared" si="0"/>
        <v xml:space="preserve">17.487107360525, </v>
      </c>
      <c r="O4" t="str">
        <f t="shared" si="0"/>
        <v xml:space="preserve">12.5566689529417, </v>
      </c>
      <c r="P4" t="str">
        <f t="shared" si="0"/>
        <v xml:space="preserve">17.3928931890161, </v>
      </c>
      <c r="Q4" t="str">
        <f t="shared" si="0"/>
        <v xml:space="preserve">14.7255489021956, </v>
      </c>
      <c r="R4" t="str">
        <f t="shared" si="0"/>
        <v xml:space="preserve">14.2672048637065, </v>
      </c>
      <c r="S4" t="str">
        <f t="shared" si="0"/>
        <v xml:space="preserve">12.5031257814453, </v>
      </c>
      <c r="T4" t="str">
        <f t="shared" si="0"/>
        <v xml:space="preserve">17.4955779835605, </v>
      </c>
      <c r="U4" t="str">
        <f t="shared" si="0"/>
        <v xml:space="preserve">12.179200424143, </v>
      </c>
      <c r="V4" t="str">
        <f t="shared" si="0"/>
        <v xml:space="preserve">18.0091739931195, </v>
      </c>
      <c r="W4" t="str">
        <f t="shared" si="0"/>
        <v xml:space="preserve">15.7702600019822, </v>
      </c>
      <c r="X4" t="str">
        <f t="shared" si="0"/>
        <v xml:space="preserve">14.878864373996, </v>
      </c>
      <c r="Y4" t="str">
        <f t="shared" si="0"/>
        <v xml:space="preserve">15.0705893967815, </v>
      </c>
      <c r="Z4" t="str">
        <f t="shared" si="0"/>
        <v xml:space="preserve">12.5856008976749, </v>
      </c>
      <c r="AA4" t="str">
        <f t="shared" si="0"/>
        <v xml:space="preserve">17.1877422355433, </v>
      </c>
      <c r="AB4" t="str">
        <f t="shared" si="0"/>
        <v xml:space="preserve">12.0580085287138, </v>
      </c>
      <c r="AC4" t="str">
        <f t="shared" si="0"/>
        <v xml:space="preserve">16.4118282191494, </v>
      </c>
      <c r="AD4" t="str">
        <f t="shared" si="0"/>
        <v xml:space="preserve">16.9749709361964, </v>
      </c>
      <c r="AE4" t="str">
        <f t="shared" si="0"/>
        <v xml:space="preserve">11.5026628838783, </v>
      </c>
      <c r="AF4" t="str">
        <f t="shared" si="0"/>
        <v xml:space="preserve">12.562316585935, </v>
      </c>
      <c r="AG4" t="str">
        <f t="shared" si="0"/>
        <v xml:space="preserve">19.6303696303696, </v>
      </c>
      <c r="AH4" t="str">
        <f t="shared" si="0"/>
        <v xml:space="preserve">13.7491129604541, </v>
      </c>
      <c r="AI4" t="str">
        <f t="shared" si="0"/>
        <v xml:space="preserve">17.7050275597127, </v>
      </c>
      <c r="AJ4" t="str">
        <f t="shared" si="0"/>
        <v xml:space="preserve">17.219713647539, </v>
      </c>
      <c r="AK4" t="str">
        <f t="shared" si="0"/>
        <v xml:space="preserve">21.310318275154, </v>
      </c>
      <c r="AL4" t="str">
        <f t="shared" si="0"/>
        <v xml:space="preserve">13.2340026494797, </v>
      </c>
      <c r="AM4" t="str">
        <f t="shared" si="0"/>
        <v xml:space="preserve">18.2829940372711, </v>
      </c>
      <c r="AN4" t="str">
        <f t="shared" si="0"/>
        <v xml:space="preserve">4.40117116698424, </v>
      </c>
      <c r="AO4" t="str">
        <f t="shared" si="0"/>
        <v xml:space="preserve">43.1959345002823, </v>
      </c>
      <c r="AP4" t="str">
        <f t="shared" si="0"/>
        <v xml:space="preserve">13.001133196533, </v>
      </c>
      <c r="AQ4" t="str">
        <f t="shared" si="0"/>
        <v xml:space="preserve">18.0620505047247, </v>
      </c>
      <c r="AR4" t="str">
        <f t="shared" si="0"/>
        <v xml:space="preserve">12.7997037677045, </v>
      </c>
      <c r="AS4" t="str">
        <f t="shared" si="0"/>
        <v xml:space="preserve">15.3352665770246, </v>
      </c>
      <c r="AT4" t="str">
        <f t="shared" si="0"/>
        <v xml:space="preserve">18.6240253647804, </v>
      </c>
      <c r="AU4" t="str">
        <f t="shared" si="0"/>
        <v xml:space="preserve">13.2521578298397, </v>
      </c>
      <c r="AV4" t="str">
        <f t="shared" si="0"/>
        <v xml:space="preserve">4.52675555840122, </v>
      </c>
    </row>
    <row r="5" spans="1:48" x14ac:dyDescent="0.25">
      <c r="A5" t="s">
        <v>1</v>
      </c>
      <c r="B5" t="str">
        <f t="shared" ref="B5:AV5" si="1">B2&amp;", "</f>
        <v xml:space="preserve">6.5900674199981, </v>
      </c>
      <c r="C5" t="str">
        <f t="shared" si="1"/>
        <v xml:space="preserve">4.91411775512078, </v>
      </c>
      <c r="D5" t="str">
        <f t="shared" si="1"/>
        <v xml:space="preserve">4.23434419303351, </v>
      </c>
      <c r="E5" t="str">
        <f t="shared" si="1"/>
        <v xml:space="preserve">3.95993259689196, </v>
      </c>
      <c r="F5" t="str">
        <f t="shared" si="1"/>
        <v xml:space="preserve">4.5505617977528, </v>
      </c>
      <c r="G5" t="str">
        <f t="shared" si="1"/>
        <v xml:space="preserve">3.09499394052391, </v>
      </c>
      <c r="H5" t="str">
        <f t="shared" si="1"/>
        <v xml:space="preserve">3.61732508329366, </v>
      </c>
      <c r="I5" t="str">
        <f t="shared" si="1"/>
        <v xml:space="preserve">5.25609054287358, </v>
      </c>
      <c r="J5" t="str">
        <f t="shared" si="1"/>
        <v xml:space="preserve">5.52730064293254, </v>
      </c>
      <c r="K5" t="str">
        <f t="shared" si="1"/>
        <v xml:space="preserve">5.281656692315, </v>
      </c>
      <c r="L5" t="str">
        <f t="shared" si="1"/>
        <v xml:space="preserve">3.42394882889662, </v>
      </c>
      <c r="M5" t="str">
        <f t="shared" si="1"/>
        <v xml:space="preserve">3.8063597532036, </v>
      </c>
      <c r="N5" t="str">
        <f t="shared" si="1"/>
        <v xml:space="preserve">4.7071031034808, </v>
      </c>
      <c r="O5" t="str">
        <f t="shared" si="1"/>
        <v xml:space="preserve">4.05709992486852, </v>
      </c>
      <c r="P5" t="str">
        <f t="shared" si="1"/>
        <v xml:space="preserve">3.16712225468941, </v>
      </c>
      <c r="Q5" t="str">
        <f t="shared" si="1"/>
        <v xml:space="preserve">3.75889890840056, </v>
      </c>
      <c r="R5" t="str">
        <f t="shared" si="1"/>
        <v xml:space="preserve">3.87648456057007, </v>
      </c>
      <c r="S5" t="str">
        <f t="shared" si="1"/>
        <v xml:space="preserve">3.02307839023459, </v>
      </c>
      <c r="T5" t="str">
        <f t="shared" si="1"/>
        <v xml:space="preserve">3.72652864708714, </v>
      </c>
      <c r="U5" t="str">
        <f t="shared" si="1"/>
        <v xml:space="preserve">4.25961538461538, </v>
      </c>
      <c r="V5" t="str">
        <f t="shared" si="1"/>
        <v xml:space="preserve">3.99734143562476, </v>
      </c>
      <c r="W5" t="str">
        <f t="shared" si="1"/>
        <v xml:space="preserve">4.53111557212503, </v>
      </c>
      <c r="X5" t="str">
        <f t="shared" si="1"/>
        <v xml:space="preserve">3.16419612314709, </v>
      </c>
      <c r="Y5" t="str">
        <f t="shared" si="1"/>
        <v xml:space="preserve">12.9789272030651, </v>
      </c>
      <c r="Z5" t="str">
        <f t="shared" si="1"/>
        <v xml:space="preserve">6.93095300603833, </v>
      </c>
      <c r="AA5" t="str">
        <f t="shared" si="1"/>
        <v xml:space="preserve">3.67073584265852, </v>
      </c>
      <c r="AB5" t="str">
        <f t="shared" si="1"/>
        <v xml:space="preserve">5.39081247857387, </v>
      </c>
      <c r="AC5" t="str">
        <f t="shared" si="1"/>
        <v xml:space="preserve">4.56624872924432, </v>
      </c>
      <c r="AD5" t="str">
        <f t="shared" si="1"/>
        <v xml:space="preserve">3.65740349691696, </v>
      </c>
      <c r="AE5" t="str">
        <f t="shared" si="1"/>
        <v xml:space="preserve">3.53700444220937, </v>
      </c>
      <c r="AF5" t="str">
        <f t="shared" si="1"/>
        <v xml:space="preserve">4.22110552763819, </v>
      </c>
      <c r="AG5" t="str">
        <f t="shared" si="1"/>
        <v xml:space="preserve">3.71735550152929, </v>
      </c>
      <c r="AH5" t="str">
        <f t="shared" si="1"/>
        <v xml:space="preserve">3.25411023085441, </v>
      </c>
      <c r="AI5" t="str">
        <f t="shared" si="1"/>
        <v xml:space="preserve">5.17450946344851, </v>
      </c>
      <c r="AJ5" t="str">
        <f t="shared" si="1"/>
        <v xml:space="preserve">3.99794538138858, </v>
      </c>
      <c r="AK5" t="str">
        <f t="shared" si="1"/>
        <v xml:space="preserve">4.5789113317357, </v>
      </c>
      <c r="AL5" t="str">
        <f t="shared" si="1"/>
        <v xml:space="preserve">3.31397335155449, </v>
      </c>
      <c r="AM5" t="str">
        <f t="shared" si="1"/>
        <v xml:space="preserve">3.8072164056416, </v>
      </c>
      <c r="AN5" t="str">
        <f t="shared" si="1"/>
        <v xml:space="preserve">2.5963943759165, </v>
      </c>
      <c r="AO5" t="str">
        <f t="shared" si="1"/>
        <v xml:space="preserve">19.4659170765987, </v>
      </c>
      <c r="AP5" t="str">
        <f t="shared" si="1"/>
        <v xml:space="preserve">4.72422974515024, </v>
      </c>
      <c r="AQ5" t="str">
        <f t="shared" si="1"/>
        <v xml:space="preserve">3.75457875457875, </v>
      </c>
      <c r="AR5" t="str">
        <f t="shared" si="1"/>
        <v xml:space="preserve">3.43351042740464, </v>
      </c>
      <c r="AS5" t="str">
        <f t="shared" si="1"/>
        <v xml:space="preserve">3.82027871215761, </v>
      </c>
      <c r="AT5" t="str">
        <f t="shared" si="1"/>
        <v xml:space="preserve">7.49620394789418, </v>
      </c>
      <c r="AU5" t="str">
        <f t="shared" si="1"/>
        <v xml:space="preserve">2.51823416506717, </v>
      </c>
      <c r="AV5" t="str">
        <f t="shared" si="1"/>
        <v xml:space="preserve">0.341893933370438, </v>
      </c>
    </row>
    <row r="7" spans="1:48" x14ac:dyDescent="0.25">
      <c r="B7" t="str">
        <f>CONCATENATE(B4:AV4)</f>
        <v xml:space="preserve">17.4988203631533, </v>
      </c>
    </row>
    <row r="8" spans="1:48" x14ac:dyDescent="0.25">
      <c r="D8" t="str">
        <f>CONCATENATE("17.4988203631533, ","12.2022718944668, ","14.7437238493723, ","18.5851653137302, ","12.7748500817735, ","14.8882096369818, ","15.0575684866479, ","15.4934675445551, ","16.0739418488895, ","17.8969729155602, ","15.2465852377199, ","12.542485285584, ","17.487107360525, ","12.5566689529417, ","17.3928931890161, ","14.7255489021956, ","14.2672048637065, ","12.5031257814453, ","17.4955779835605, ","12.179200424143, ","18.0091739931195, ","15.7702600019822, ","14.878864373996, ","15.0705893967815, ","12.5856008976749, ","17.1877422355433, ","12.0580085287138, ","16.4118282191494, ","16.9749709361964, ","11.5026628838783, ","12.562316585935, ","19.6303696303696, ","13.7491129604541, ","17.7050275597127, ","17.219713647539, ","21.310318275154, ","13.2340026494797, ","18.2829940372711, ","4.40117116698424, ","43.1959345002823, ","13.001133196533, ","18.0620505047247, ","12.7997037677045, ","15.3352665770246, ","18.6240253647804, ","13.2521578298397, ","4.52675555840122, ")</f>
        <v xml:space="preserve">17.4988203631533, 12.2022718944668, 14.7437238493723, 18.5851653137302, 12.7748500817735, 14.8882096369818, 15.0575684866479, 15.4934675445551, 16.0739418488895, 17.8969729155602, 15.2465852377199, 12.542485285584, 17.487107360525, 12.5566689529417, 17.3928931890161, 14.7255489021956, 14.2672048637065, 12.5031257814453, 17.4955779835605, 12.179200424143, 18.0091739931195, 15.7702600019822, 14.878864373996, 15.0705893967815, 12.5856008976749, 17.1877422355433, 12.0580085287138, 16.4118282191494, 16.9749709361964, 11.5026628838783, 12.562316585935, 19.6303696303696, 13.7491129604541, 17.7050275597127, 17.219713647539, 21.310318275154, 13.2340026494797, 18.2829940372711, 4.40117116698424, 43.1959345002823, 13.001133196533, 18.0620505047247, 12.7997037677045, 15.3352665770246, 18.6240253647804, 13.2521578298397, 4.52675555840122, </v>
      </c>
      <c r="E8" t="str">
        <f>CONCATENATE("6.5900674199981, ","4.91411775512078, ","4.23434419303351, ","3.95993259689196, ","4.5505617977528, ","3.09499394052391, ","3.61732508329366, ","5.25609054287358, ","5.52730064293254, ","5.281656692315, ","3.42394882889662, ","3.8063597532036, ","4.7071031034808, ","4.05709992486852, ","3.16712225468941, ","3.75889890840056, ","3.87648456057007, ","3.02307839023459, ","3.72652864708714, ","4.25961538461538, ","3.99734143562476, ","4.53111557212503, ","3.16419612314709, ","12.9789272030651, ","6.93095300603833, ","3.67073584265852, ","5.39081247857387, ","4.56624872924432, ","3.65740349691696, ","3.53700444220937, ","4.22110552763819, ","3.71735550152929, ","3.25411023085441, ","5.17450946344851, ","3.99794538138858, ","4.5789113317357, ","3.31397335155449, ","3.8072164056416, ","2.5963943759165, ","19.4659170765987, ","4.72422974515024, ","3.75457875457875, ","3.43351042740464, ","3.82027871215761, ","7.49620394789418, ","2.51823416506717, ","0.341893933370438, ")</f>
        <v xml:space="preserve">6.5900674199981, 4.91411775512078, 4.23434419303351, 3.95993259689196, 4.5505617977528, 3.09499394052391, 3.61732508329366, 5.25609054287358, 5.52730064293254, 5.281656692315, 3.42394882889662, 3.8063597532036, 4.7071031034808, 4.05709992486852, 3.16712225468941, 3.75889890840056, 3.87648456057007, 3.02307839023459, 3.72652864708714, 4.25961538461538, 3.99734143562476, 4.53111557212503, 3.16419612314709, 12.9789272030651, 6.93095300603833, 3.67073584265852, 5.39081247857387, 4.56624872924432, 3.65740349691696, 3.53700444220937, 4.22110552763819, 3.71735550152929, 3.25411023085441, 5.17450946344851, 3.99794538138858, 4.5789113317357, 3.31397335155449, 3.8072164056416, 2.5963943759165, 19.4659170765987, 4.72422974515024, 3.75457875457875, 3.43351042740464, 3.82027871215761, 7.49620394789418, 2.51823416506717, 0.341893933370438, </v>
      </c>
    </row>
    <row r="10" spans="1:48" x14ac:dyDescent="0.25">
      <c r="J10" t="s">
        <v>7</v>
      </c>
    </row>
    <row r="11" spans="1:48" x14ac:dyDescent="0.25">
      <c r="A11" t="s">
        <v>0</v>
      </c>
      <c r="B11" t="s">
        <v>1</v>
      </c>
      <c r="D11" t="s">
        <v>0</v>
      </c>
      <c r="E11" t="s">
        <v>1</v>
      </c>
      <c r="J11" t="s">
        <v>0</v>
      </c>
      <c r="K11" t="s">
        <v>1</v>
      </c>
    </row>
    <row r="12" spans="1:48" x14ac:dyDescent="0.25">
      <c r="A12">
        <v>17.4988203631533</v>
      </c>
      <c r="B12">
        <v>6.5900674199980998</v>
      </c>
      <c r="D12" t="str">
        <f t="shared" ref="D12:D58" si="2">A12&amp;", "</f>
        <v xml:space="preserve">17.4988203631533, </v>
      </c>
      <c r="E12" t="str">
        <f t="shared" ref="E12:E58" si="3">B12&amp;", "</f>
        <v xml:space="preserve">6.5900674199981, </v>
      </c>
      <c r="J12">
        <v>4.4011711669842404</v>
      </c>
      <c r="K12">
        <v>0.341893933370438</v>
      </c>
    </row>
    <row r="13" spans="1:48" x14ac:dyDescent="0.25">
      <c r="A13">
        <v>12.202271894466801</v>
      </c>
      <c r="B13">
        <v>4.9141177551207802</v>
      </c>
      <c r="D13" t="str">
        <f t="shared" si="2"/>
        <v xml:space="preserve">12.2022718944668, </v>
      </c>
      <c r="E13" t="str">
        <f t="shared" si="3"/>
        <v xml:space="preserve">4.91411775512078, </v>
      </c>
      <c r="J13">
        <v>4.52675555840122</v>
      </c>
      <c r="K13">
        <v>2.5182341650671698</v>
      </c>
    </row>
    <row r="14" spans="1:48" x14ac:dyDescent="0.25">
      <c r="A14">
        <v>14.7437238493723</v>
      </c>
      <c r="B14">
        <v>4.2343441930335102</v>
      </c>
      <c r="D14" t="str">
        <f t="shared" si="2"/>
        <v xml:space="preserve">14.7437238493723, </v>
      </c>
      <c r="E14" t="str">
        <f t="shared" si="3"/>
        <v xml:space="preserve">4.23434419303351, </v>
      </c>
      <c r="J14">
        <v>11.502662883878299</v>
      </c>
      <c r="K14">
        <v>2.5963943759164998</v>
      </c>
    </row>
    <row r="15" spans="1:48" x14ac:dyDescent="0.25">
      <c r="A15">
        <v>18.585165313730201</v>
      </c>
      <c r="B15">
        <v>3.9599325968919601</v>
      </c>
      <c r="D15" t="str">
        <f t="shared" si="2"/>
        <v xml:space="preserve">18.5851653137302, </v>
      </c>
      <c r="E15" t="str">
        <f t="shared" si="3"/>
        <v xml:space="preserve">3.95993259689196, </v>
      </c>
      <c r="J15">
        <v>12.058008528713801</v>
      </c>
      <c r="K15">
        <v>3.0230783902345899</v>
      </c>
    </row>
    <row r="16" spans="1:48" x14ac:dyDescent="0.25">
      <c r="A16">
        <v>12.774850081773501</v>
      </c>
      <c r="B16">
        <v>4.5505617977527999</v>
      </c>
      <c r="D16" t="str">
        <f t="shared" si="2"/>
        <v xml:space="preserve">12.7748500817735, </v>
      </c>
      <c r="E16" t="str">
        <f t="shared" si="3"/>
        <v xml:space="preserve">4.5505617977528, </v>
      </c>
      <c r="J16">
        <v>12.179200424143</v>
      </c>
      <c r="K16">
        <v>3.09499394052391</v>
      </c>
    </row>
    <row r="17" spans="1:11" x14ac:dyDescent="0.25">
      <c r="A17">
        <v>14.8882096369818</v>
      </c>
      <c r="B17">
        <v>3.09499394052391</v>
      </c>
      <c r="D17" t="str">
        <f t="shared" si="2"/>
        <v xml:space="preserve">14.8882096369818, </v>
      </c>
      <c r="E17" t="str">
        <f t="shared" si="3"/>
        <v xml:space="preserve">3.09499394052391, </v>
      </c>
      <c r="J17">
        <v>12.202271894466801</v>
      </c>
      <c r="K17">
        <v>3.1641961231470899</v>
      </c>
    </row>
    <row r="18" spans="1:11" x14ac:dyDescent="0.25">
      <c r="A18">
        <v>15.0575684866479</v>
      </c>
      <c r="B18">
        <v>3.6173250832936601</v>
      </c>
      <c r="D18" t="str">
        <f t="shared" si="2"/>
        <v xml:space="preserve">15.0575684866479, </v>
      </c>
      <c r="E18" t="str">
        <f t="shared" si="3"/>
        <v xml:space="preserve">3.61732508329366, </v>
      </c>
      <c r="J18">
        <v>12.5031257814453</v>
      </c>
      <c r="K18">
        <v>3.16712225468941</v>
      </c>
    </row>
    <row r="19" spans="1:11" x14ac:dyDescent="0.25">
      <c r="A19">
        <v>15.4934675445551</v>
      </c>
      <c r="B19">
        <v>5.2560905428735802</v>
      </c>
      <c r="D19" t="str">
        <f t="shared" si="2"/>
        <v xml:space="preserve">15.4934675445551, </v>
      </c>
      <c r="E19" t="str">
        <f t="shared" si="3"/>
        <v xml:space="preserve">5.25609054287358, </v>
      </c>
      <c r="J19">
        <v>12.542485285584</v>
      </c>
      <c r="K19">
        <v>3.2541102308544101</v>
      </c>
    </row>
    <row r="20" spans="1:11" x14ac:dyDescent="0.25">
      <c r="A20">
        <v>16.073941848889501</v>
      </c>
      <c r="B20">
        <v>5.5273006429325404</v>
      </c>
      <c r="D20" t="str">
        <f t="shared" si="2"/>
        <v xml:space="preserve">16.0739418488895, </v>
      </c>
      <c r="E20" t="str">
        <f t="shared" si="3"/>
        <v xml:space="preserve">5.52730064293254, </v>
      </c>
      <c r="J20">
        <v>12.556668952941701</v>
      </c>
      <c r="K20">
        <v>3.3139733515544898</v>
      </c>
    </row>
    <row r="21" spans="1:11" x14ac:dyDescent="0.25">
      <c r="A21">
        <v>17.896972915560202</v>
      </c>
      <c r="B21">
        <v>5.2816566923149999</v>
      </c>
      <c r="D21" t="str">
        <f t="shared" si="2"/>
        <v xml:space="preserve">17.8969729155602, </v>
      </c>
      <c r="E21" t="str">
        <f t="shared" si="3"/>
        <v xml:space="preserve">5.281656692315, </v>
      </c>
      <c r="J21">
        <v>12.562316585934999</v>
      </c>
      <c r="K21">
        <v>3.42394882889662</v>
      </c>
    </row>
    <row r="22" spans="1:11" x14ac:dyDescent="0.25">
      <c r="A22">
        <v>15.2465852377199</v>
      </c>
      <c r="B22">
        <v>3.42394882889662</v>
      </c>
      <c r="D22" t="str">
        <f t="shared" si="2"/>
        <v xml:space="preserve">15.2465852377199, </v>
      </c>
      <c r="E22" t="str">
        <f t="shared" si="3"/>
        <v xml:space="preserve">3.42394882889662, </v>
      </c>
      <c r="J22">
        <v>12.585600897674899</v>
      </c>
      <c r="K22">
        <v>3.4335104274046402</v>
      </c>
    </row>
    <row r="23" spans="1:11" x14ac:dyDescent="0.25">
      <c r="A23">
        <v>12.542485285584</v>
      </c>
      <c r="B23">
        <v>3.8063597532036</v>
      </c>
      <c r="D23" t="str">
        <f t="shared" si="2"/>
        <v xml:space="preserve">12.542485285584, </v>
      </c>
      <c r="E23" t="str">
        <f t="shared" si="3"/>
        <v xml:space="preserve">3.8063597532036, </v>
      </c>
      <c r="J23">
        <v>12.774850081773501</v>
      </c>
      <c r="K23">
        <v>3.53700444220937</v>
      </c>
    </row>
    <row r="24" spans="1:11" x14ac:dyDescent="0.25">
      <c r="A24">
        <v>17.487107360524998</v>
      </c>
      <c r="B24">
        <v>4.7071031034808</v>
      </c>
      <c r="D24" t="str">
        <f t="shared" si="2"/>
        <v xml:space="preserve">17.487107360525, </v>
      </c>
      <c r="E24" t="str">
        <f t="shared" si="3"/>
        <v xml:space="preserve">4.7071031034808, </v>
      </c>
      <c r="J24">
        <v>12.7997037677045</v>
      </c>
      <c r="K24">
        <v>3.6173250832936601</v>
      </c>
    </row>
    <row r="25" spans="1:11" x14ac:dyDescent="0.25">
      <c r="A25">
        <v>12.556668952941701</v>
      </c>
      <c r="B25">
        <v>4.0570999248685196</v>
      </c>
      <c r="D25" t="str">
        <f t="shared" si="2"/>
        <v xml:space="preserve">12.5566689529417, </v>
      </c>
      <c r="E25" t="str">
        <f t="shared" si="3"/>
        <v xml:space="preserve">4.05709992486852, </v>
      </c>
      <c r="J25">
        <v>13.001133196533001</v>
      </c>
      <c r="K25">
        <v>3.65740349691696</v>
      </c>
    </row>
    <row r="26" spans="1:11" x14ac:dyDescent="0.25">
      <c r="A26">
        <v>17.3928931890161</v>
      </c>
      <c r="B26">
        <v>3.16712225468941</v>
      </c>
      <c r="D26" t="str">
        <f t="shared" si="2"/>
        <v xml:space="preserve">17.3928931890161, </v>
      </c>
      <c r="E26" t="str">
        <f t="shared" si="3"/>
        <v xml:space="preserve">3.16712225468941, </v>
      </c>
      <c r="J26">
        <v>13.234002649479701</v>
      </c>
      <c r="K26">
        <v>3.6707358426585199</v>
      </c>
    </row>
    <row r="27" spans="1:11" x14ac:dyDescent="0.25">
      <c r="A27">
        <v>14.7255489021956</v>
      </c>
      <c r="B27">
        <v>3.75889890840056</v>
      </c>
      <c r="D27" t="str">
        <f t="shared" si="2"/>
        <v xml:space="preserve">14.7255489021956, </v>
      </c>
      <c r="E27" t="str">
        <f t="shared" si="3"/>
        <v xml:space="preserve">3.75889890840056, </v>
      </c>
      <c r="J27">
        <v>13.2521578298397</v>
      </c>
      <c r="K27">
        <v>3.7173555015292901</v>
      </c>
    </row>
    <row r="28" spans="1:11" x14ac:dyDescent="0.25">
      <c r="A28">
        <v>14.2672048637065</v>
      </c>
      <c r="B28">
        <v>3.87648456057007</v>
      </c>
      <c r="D28" t="str">
        <f t="shared" si="2"/>
        <v xml:space="preserve">14.2672048637065, </v>
      </c>
      <c r="E28" t="str">
        <f t="shared" si="3"/>
        <v xml:space="preserve">3.87648456057007, </v>
      </c>
      <c r="J28">
        <v>13.7491129604541</v>
      </c>
      <c r="K28">
        <v>3.7265286470871399</v>
      </c>
    </row>
    <row r="29" spans="1:11" x14ac:dyDescent="0.25">
      <c r="A29">
        <v>12.5031257814453</v>
      </c>
      <c r="B29">
        <v>3.0230783902345899</v>
      </c>
      <c r="D29" t="str">
        <f t="shared" si="2"/>
        <v xml:space="preserve">12.5031257814453, </v>
      </c>
      <c r="E29" t="str">
        <f t="shared" si="3"/>
        <v xml:space="preserve">3.02307839023459, </v>
      </c>
      <c r="J29">
        <v>14.2672048637065</v>
      </c>
      <c r="K29">
        <v>3.7545787545787501</v>
      </c>
    </row>
    <row r="30" spans="1:11" x14ac:dyDescent="0.25">
      <c r="A30">
        <v>17.495577983560501</v>
      </c>
      <c r="B30">
        <v>3.7265286470871399</v>
      </c>
      <c r="D30" t="str">
        <f t="shared" si="2"/>
        <v xml:space="preserve">17.4955779835605, </v>
      </c>
      <c r="E30" t="str">
        <f t="shared" si="3"/>
        <v xml:space="preserve">3.72652864708714, </v>
      </c>
      <c r="J30">
        <v>14.7255489021956</v>
      </c>
      <c r="K30">
        <v>3.75889890840056</v>
      </c>
    </row>
    <row r="31" spans="1:11" x14ac:dyDescent="0.25">
      <c r="A31">
        <v>12.179200424143</v>
      </c>
      <c r="B31">
        <v>4.2596153846153797</v>
      </c>
      <c r="D31" t="str">
        <f t="shared" si="2"/>
        <v xml:space="preserve">12.179200424143, </v>
      </c>
      <c r="E31" t="str">
        <f t="shared" si="3"/>
        <v xml:space="preserve">4.25961538461538, </v>
      </c>
      <c r="J31">
        <v>14.7437238493723</v>
      </c>
      <c r="K31">
        <v>3.8063597532036</v>
      </c>
    </row>
    <row r="32" spans="1:11" x14ac:dyDescent="0.25">
      <c r="A32">
        <v>18.0091739931195</v>
      </c>
      <c r="B32">
        <v>3.9973414356247599</v>
      </c>
      <c r="D32" t="str">
        <f t="shared" si="2"/>
        <v xml:space="preserve">18.0091739931195, </v>
      </c>
      <c r="E32" t="str">
        <f t="shared" si="3"/>
        <v xml:space="preserve">3.99734143562476, </v>
      </c>
      <c r="J32">
        <v>14.878864373996</v>
      </c>
      <c r="K32">
        <v>3.8072164056415998</v>
      </c>
    </row>
    <row r="33" spans="1:11" x14ac:dyDescent="0.25">
      <c r="A33">
        <v>15.7702600019822</v>
      </c>
      <c r="B33">
        <v>4.5311155721250298</v>
      </c>
      <c r="D33" t="str">
        <f t="shared" si="2"/>
        <v xml:space="preserve">15.7702600019822, </v>
      </c>
      <c r="E33" t="str">
        <f t="shared" si="3"/>
        <v xml:space="preserve">4.53111557212503, </v>
      </c>
      <c r="J33">
        <v>14.8882096369818</v>
      </c>
      <c r="K33">
        <v>3.8202787121576098</v>
      </c>
    </row>
    <row r="34" spans="1:11" x14ac:dyDescent="0.25">
      <c r="A34">
        <v>14.878864373996</v>
      </c>
      <c r="B34">
        <v>3.1641961231470899</v>
      </c>
      <c r="D34" t="str">
        <f t="shared" si="2"/>
        <v xml:space="preserve">14.878864373996, </v>
      </c>
      <c r="E34" t="str">
        <f t="shared" si="3"/>
        <v xml:space="preserve">3.16419612314709, </v>
      </c>
      <c r="J34">
        <v>15.0575684866479</v>
      </c>
      <c r="K34">
        <v>3.87648456057007</v>
      </c>
    </row>
    <row r="35" spans="1:11" x14ac:dyDescent="0.25">
      <c r="A35">
        <v>15.0705893967815</v>
      </c>
      <c r="B35">
        <v>12.9789272030651</v>
      </c>
      <c r="D35" t="str">
        <f t="shared" si="2"/>
        <v xml:space="preserve">15.0705893967815, </v>
      </c>
      <c r="E35" t="str">
        <f t="shared" si="3"/>
        <v xml:space="preserve">12.9789272030651, </v>
      </c>
      <c r="J35">
        <v>15.0705893967815</v>
      </c>
      <c r="K35">
        <v>3.9599325968919601</v>
      </c>
    </row>
    <row r="36" spans="1:11" x14ac:dyDescent="0.25">
      <c r="A36">
        <v>12.585600897674899</v>
      </c>
      <c r="B36">
        <v>6.9309530060383304</v>
      </c>
      <c r="D36" t="str">
        <f t="shared" si="2"/>
        <v xml:space="preserve">12.5856008976749, </v>
      </c>
      <c r="E36" t="str">
        <f t="shared" si="3"/>
        <v xml:space="preserve">6.93095300603833, </v>
      </c>
      <c r="J36">
        <v>15.2465852377199</v>
      </c>
      <c r="K36">
        <v>3.9973414356247599</v>
      </c>
    </row>
    <row r="37" spans="1:11" x14ac:dyDescent="0.25">
      <c r="A37">
        <v>17.1877422355433</v>
      </c>
      <c r="B37">
        <v>3.6707358426585199</v>
      </c>
      <c r="D37" t="str">
        <f t="shared" si="2"/>
        <v xml:space="preserve">17.1877422355433, </v>
      </c>
      <c r="E37" t="str">
        <f t="shared" si="3"/>
        <v xml:space="preserve">3.67073584265852, </v>
      </c>
      <c r="J37">
        <v>15.335266577024599</v>
      </c>
      <c r="K37">
        <v>3.9979453813885799</v>
      </c>
    </row>
    <row r="38" spans="1:11" x14ac:dyDescent="0.25">
      <c r="A38">
        <v>12.058008528713801</v>
      </c>
      <c r="B38">
        <v>5.3908124785738698</v>
      </c>
      <c r="D38" t="str">
        <f t="shared" si="2"/>
        <v xml:space="preserve">12.0580085287138, </v>
      </c>
      <c r="E38" t="str">
        <f t="shared" si="3"/>
        <v xml:space="preserve">5.39081247857387, </v>
      </c>
      <c r="J38">
        <v>15.4934675445551</v>
      </c>
      <c r="K38">
        <v>4.0570999248685196</v>
      </c>
    </row>
    <row r="39" spans="1:11" x14ac:dyDescent="0.25">
      <c r="A39">
        <v>16.411828219149399</v>
      </c>
      <c r="B39">
        <v>4.5662487292443199</v>
      </c>
      <c r="D39" t="str">
        <f t="shared" si="2"/>
        <v xml:space="preserve">16.4118282191494, </v>
      </c>
      <c r="E39" t="str">
        <f t="shared" si="3"/>
        <v xml:space="preserve">4.56624872924432, </v>
      </c>
      <c r="J39">
        <v>15.7702600019822</v>
      </c>
      <c r="K39">
        <v>4.2211055276381897</v>
      </c>
    </row>
    <row r="40" spans="1:11" x14ac:dyDescent="0.25">
      <c r="A40">
        <v>16.974970936196399</v>
      </c>
      <c r="B40">
        <v>3.65740349691696</v>
      </c>
      <c r="D40" t="str">
        <f t="shared" si="2"/>
        <v xml:space="preserve">16.9749709361964, </v>
      </c>
      <c r="E40" t="str">
        <f t="shared" si="3"/>
        <v xml:space="preserve">3.65740349691696, </v>
      </c>
      <c r="J40">
        <v>16.073941848889501</v>
      </c>
      <c r="K40">
        <v>4.2343441930335102</v>
      </c>
    </row>
    <row r="41" spans="1:11" x14ac:dyDescent="0.25">
      <c r="A41">
        <v>11.502662883878299</v>
      </c>
      <c r="B41">
        <v>3.53700444220937</v>
      </c>
      <c r="D41" t="str">
        <f t="shared" si="2"/>
        <v xml:space="preserve">11.5026628838783, </v>
      </c>
      <c r="E41" t="str">
        <f t="shared" si="3"/>
        <v xml:space="preserve">3.53700444220937, </v>
      </c>
      <c r="J41">
        <v>16.411828219149399</v>
      </c>
      <c r="K41">
        <v>4.2596153846153797</v>
      </c>
    </row>
    <row r="42" spans="1:11" x14ac:dyDescent="0.25">
      <c r="A42">
        <v>12.562316585934999</v>
      </c>
      <c r="B42">
        <v>4.2211055276381897</v>
      </c>
      <c r="D42" t="str">
        <f t="shared" si="2"/>
        <v xml:space="preserve">12.562316585935, </v>
      </c>
      <c r="E42" t="str">
        <f t="shared" si="3"/>
        <v xml:space="preserve">4.22110552763819, </v>
      </c>
      <c r="J42">
        <v>16.974970936196399</v>
      </c>
      <c r="K42">
        <v>4.5311155721250298</v>
      </c>
    </row>
    <row r="43" spans="1:11" x14ac:dyDescent="0.25">
      <c r="A43">
        <v>19.6303696303696</v>
      </c>
      <c r="B43">
        <v>3.7173555015292901</v>
      </c>
      <c r="D43" t="str">
        <f t="shared" si="2"/>
        <v xml:space="preserve">19.6303696303696, </v>
      </c>
      <c r="E43" t="str">
        <f t="shared" si="3"/>
        <v xml:space="preserve">3.71735550152929, </v>
      </c>
      <c r="J43">
        <v>17.1877422355433</v>
      </c>
      <c r="K43">
        <v>4.5505617977527999</v>
      </c>
    </row>
    <row r="44" spans="1:11" x14ac:dyDescent="0.25">
      <c r="A44">
        <v>13.7491129604541</v>
      </c>
      <c r="B44">
        <v>3.2541102308544101</v>
      </c>
      <c r="D44" t="str">
        <f t="shared" si="2"/>
        <v xml:space="preserve">13.7491129604541, </v>
      </c>
      <c r="E44" t="str">
        <f t="shared" si="3"/>
        <v xml:space="preserve">3.25411023085441, </v>
      </c>
      <c r="J44">
        <v>17.219713647538999</v>
      </c>
      <c r="K44">
        <v>4.5662487292443199</v>
      </c>
    </row>
    <row r="45" spans="1:11" x14ac:dyDescent="0.25">
      <c r="A45">
        <v>17.7050275597127</v>
      </c>
      <c r="B45">
        <v>5.1745094634485103</v>
      </c>
      <c r="D45" t="str">
        <f t="shared" si="2"/>
        <v xml:space="preserve">17.7050275597127, </v>
      </c>
      <c r="E45" t="str">
        <f t="shared" si="3"/>
        <v xml:space="preserve">5.17450946344851, </v>
      </c>
      <c r="J45">
        <v>17.3928931890161</v>
      </c>
      <c r="K45">
        <v>4.5789113317357</v>
      </c>
    </row>
    <row r="46" spans="1:11" x14ac:dyDescent="0.25">
      <c r="A46">
        <v>17.219713647538999</v>
      </c>
      <c r="B46">
        <v>3.9979453813885799</v>
      </c>
      <c r="D46" t="str">
        <f t="shared" si="2"/>
        <v xml:space="preserve">17.219713647539, </v>
      </c>
      <c r="E46" t="str">
        <f t="shared" si="3"/>
        <v xml:space="preserve">3.99794538138858, </v>
      </c>
      <c r="J46">
        <v>17.487107360524998</v>
      </c>
      <c r="K46">
        <v>4.7071031034808</v>
      </c>
    </row>
    <row r="47" spans="1:11" x14ac:dyDescent="0.25">
      <c r="A47">
        <v>21.310318275154</v>
      </c>
      <c r="B47">
        <v>4.5789113317357</v>
      </c>
      <c r="D47" t="str">
        <f t="shared" si="2"/>
        <v xml:space="preserve">21.310318275154, </v>
      </c>
      <c r="E47" t="str">
        <f t="shared" si="3"/>
        <v xml:space="preserve">4.5789113317357, </v>
      </c>
      <c r="J47">
        <v>17.495577983560501</v>
      </c>
      <c r="K47">
        <v>4.7242297451502404</v>
      </c>
    </row>
    <row r="48" spans="1:11" x14ac:dyDescent="0.25">
      <c r="A48">
        <v>13.234002649479701</v>
      </c>
      <c r="B48">
        <v>3.3139733515544898</v>
      </c>
      <c r="D48" t="str">
        <f t="shared" si="2"/>
        <v xml:space="preserve">13.2340026494797, </v>
      </c>
      <c r="E48" t="str">
        <f t="shared" si="3"/>
        <v xml:space="preserve">3.31397335155449, </v>
      </c>
      <c r="J48">
        <v>17.4988203631533</v>
      </c>
      <c r="K48">
        <v>4.9141177551207802</v>
      </c>
    </row>
    <row r="49" spans="1:11" x14ac:dyDescent="0.25">
      <c r="A49">
        <v>18.282994037271099</v>
      </c>
      <c r="B49">
        <v>3.8072164056415998</v>
      </c>
      <c r="D49" t="str">
        <f t="shared" si="2"/>
        <v xml:space="preserve">18.2829940372711, </v>
      </c>
      <c r="E49" t="str">
        <f t="shared" si="3"/>
        <v xml:space="preserve">3.8072164056416, </v>
      </c>
      <c r="J49">
        <v>17.7050275597127</v>
      </c>
      <c r="K49">
        <v>5.1745094634485103</v>
      </c>
    </row>
    <row r="50" spans="1:11" x14ac:dyDescent="0.25">
      <c r="A50">
        <v>4.4011711669842404</v>
      </c>
      <c r="B50">
        <v>2.5963943759164998</v>
      </c>
      <c r="D50" t="str">
        <f t="shared" si="2"/>
        <v xml:space="preserve">4.40117116698424, </v>
      </c>
      <c r="E50" t="str">
        <f t="shared" si="3"/>
        <v xml:space="preserve">2.5963943759165, </v>
      </c>
      <c r="J50">
        <v>17.896972915560202</v>
      </c>
      <c r="K50">
        <v>5.2560905428735802</v>
      </c>
    </row>
    <row r="51" spans="1:11" x14ac:dyDescent="0.25">
      <c r="A51">
        <v>43.195934500282299</v>
      </c>
      <c r="B51">
        <v>19.4659170765987</v>
      </c>
      <c r="D51" t="str">
        <f t="shared" si="2"/>
        <v xml:space="preserve">43.1959345002823, </v>
      </c>
      <c r="E51" t="str">
        <f t="shared" si="3"/>
        <v xml:space="preserve">19.4659170765987, </v>
      </c>
      <c r="J51">
        <v>18.0091739931195</v>
      </c>
      <c r="K51">
        <v>5.2816566923149999</v>
      </c>
    </row>
    <row r="52" spans="1:11" x14ac:dyDescent="0.25">
      <c r="A52">
        <v>13.001133196533001</v>
      </c>
      <c r="B52">
        <v>4.7242297451502404</v>
      </c>
      <c r="D52" t="str">
        <f t="shared" si="2"/>
        <v xml:space="preserve">13.001133196533, </v>
      </c>
      <c r="E52" t="str">
        <f t="shared" si="3"/>
        <v xml:space="preserve">4.72422974515024, </v>
      </c>
      <c r="J52">
        <v>18.062050504724699</v>
      </c>
      <c r="K52">
        <v>5.3908124785738698</v>
      </c>
    </row>
    <row r="53" spans="1:11" x14ac:dyDescent="0.25">
      <c r="A53">
        <v>18.062050504724699</v>
      </c>
      <c r="B53">
        <v>3.7545787545787501</v>
      </c>
      <c r="D53" t="str">
        <f t="shared" si="2"/>
        <v xml:space="preserve">18.0620505047247, </v>
      </c>
      <c r="E53" t="str">
        <f t="shared" si="3"/>
        <v xml:space="preserve">3.75457875457875, </v>
      </c>
      <c r="J53">
        <v>18.282994037271099</v>
      </c>
      <c r="K53">
        <v>5.5273006429325404</v>
      </c>
    </row>
    <row r="54" spans="1:11" x14ac:dyDescent="0.25">
      <c r="A54">
        <v>12.7997037677045</v>
      </c>
      <c r="B54">
        <v>3.4335104274046402</v>
      </c>
      <c r="D54" t="str">
        <f t="shared" si="2"/>
        <v xml:space="preserve">12.7997037677045, </v>
      </c>
      <c r="E54" t="str">
        <f t="shared" si="3"/>
        <v xml:space="preserve">3.43351042740464, </v>
      </c>
      <c r="J54">
        <v>18.585165313730201</v>
      </c>
      <c r="K54">
        <v>6.5900674199980998</v>
      </c>
    </row>
    <row r="55" spans="1:11" x14ac:dyDescent="0.25">
      <c r="A55">
        <v>15.335266577024599</v>
      </c>
      <c r="B55">
        <v>3.8202787121576098</v>
      </c>
      <c r="D55" t="str">
        <f t="shared" si="2"/>
        <v xml:space="preserve">15.3352665770246, </v>
      </c>
      <c r="E55" t="str">
        <f t="shared" si="3"/>
        <v xml:space="preserve">3.82027871215761, </v>
      </c>
      <c r="J55">
        <v>18.624025364780401</v>
      </c>
      <c r="K55">
        <v>6.9309530060383304</v>
      </c>
    </row>
    <row r="56" spans="1:11" x14ac:dyDescent="0.25">
      <c r="A56">
        <v>18.624025364780401</v>
      </c>
      <c r="B56">
        <v>7.4962039478941804</v>
      </c>
      <c r="D56" t="str">
        <f t="shared" si="2"/>
        <v xml:space="preserve">18.6240253647804, </v>
      </c>
      <c r="E56" t="str">
        <f t="shared" si="3"/>
        <v xml:space="preserve">7.49620394789418, </v>
      </c>
      <c r="J56">
        <v>19.6303696303696</v>
      </c>
      <c r="K56">
        <v>7.4962039478941804</v>
      </c>
    </row>
    <row r="57" spans="1:11" x14ac:dyDescent="0.25">
      <c r="A57">
        <v>13.2521578298397</v>
      </c>
      <c r="B57">
        <v>2.5182341650671698</v>
      </c>
      <c r="D57" t="str">
        <f t="shared" si="2"/>
        <v xml:space="preserve">13.2521578298397, </v>
      </c>
      <c r="E57" t="str">
        <f t="shared" si="3"/>
        <v xml:space="preserve">2.51823416506717, </v>
      </c>
      <c r="J57">
        <v>21.310318275154</v>
      </c>
      <c r="K57">
        <v>12.9789272030651</v>
      </c>
    </row>
    <row r="58" spans="1:11" x14ac:dyDescent="0.25">
      <c r="A58">
        <v>4.52675555840122</v>
      </c>
      <c r="B58">
        <v>0.341893933370438</v>
      </c>
      <c r="D58" t="str">
        <f t="shared" si="2"/>
        <v xml:space="preserve">4.52675555840122, </v>
      </c>
      <c r="E58" t="str">
        <f t="shared" si="3"/>
        <v xml:space="preserve">0.341893933370438, </v>
      </c>
      <c r="J58">
        <v>43.195934500282299</v>
      </c>
      <c r="K58">
        <v>19.4659170765987</v>
      </c>
    </row>
  </sheetData>
  <sortState ref="K12:K58">
    <sortCondition ref="K12:K5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Markov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2015-11-16T12:45:20Z</dcterms:created>
  <dcterms:modified xsi:type="dcterms:W3CDTF">2015-11-20T22:09:17Z</dcterms:modified>
</cp:coreProperties>
</file>